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filterPrivacy="1"/>
  <xr:revisionPtr revIDLastSave="0" documentId="13_ncr:1_{61CA99FF-300F-4CF6-B1EE-8A0BE9BAD879}" xr6:coauthVersionLast="36" xr6:coauthVersionMax="36" xr10:uidLastSave="{00000000-0000-0000-0000-000000000000}"/>
  <bookViews>
    <workbookView xWindow="0" yWindow="0" windowWidth="22260" windowHeight="12645" xr2:uid="{00000000-000D-0000-FFFF-FFFF00000000}"/>
  </bookViews>
  <sheets>
    <sheet name="Sheet1" sheetId="1" r:id="rId1"/>
  </sheets>
  <definedNames>
    <definedName name="_xlnm.Print_Area" localSheetId="0">Sheet1!$A$1:$R$58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3" i="1" l="1"/>
  <c r="M12" i="1"/>
  <c r="N12" i="1" s="1"/>
  <c r="P12" i="1" l="1"/>
  <c r="Q12" i="1" s="1"/>
  <c r="M14" i="1"/>
  <c r="N14" i="1" s="1"/>
  <c r="M56" i="1" l="1"/>
  <c r="N56" i="1" s="1"/>
  <c r="M55" i="1"/>
  <c r="N55" i="1" s="1"/>
  <c r="M54" i="1"/>
  <c r="N54" i="1" s="1"/>
  <c r="M53" i="1"/>
  <c r="N53" i="1" s="1"/>
  <c r="M52" i="1"/>
  <c r="N52" i="1" s="1"/>
  <c r="M51" i="1"/>
  <c r="N51" i="1" s="1"/>
  <c r="M50" i="1"/>
  <c r="N50" i="1" s="1"/>
  <c r="M49" i="1"/>
  <c r="N49" i="1" s="1"/>
  <c r="M48" i="1"/>
  <c r="N48" i="1" s="1"/>
  <c r="M47" i="1"/>
  <c r="N47" i="1" s="1"/>
  <c r="M46" i="1"/>
  <c r="N46" i="1" s="1"/>
  <c r="M45" i="1"/>
  <c r="N45" i="1" s="1"/>
  <c r="M44" i="1"/>
  <c r="N44" i="1" s="1"/>
  <c r="M43" i="1"/>
  <c r="N43" i="1" s="1"/>
  <c r="M42" i="1"/>
  <c r="N42" i="1" s="1"/>
  <c r="M41" i="1"/>
  <c r="N41" i="1" s="1"/>
  <c r="M40" i="1"/>
  <c r="N40" i="1" s="1"/>
  <c r="M39" i="1"/>
  <c r="N39" i="1" s="1"/>
  <c r="M38" i="1"/>
  <c r="N38" i="1" s="1"/>
  <c r="M37" i="1"/>
  <c r="N37" i="1" s="1"/>
  <c r="M36" i="1"/>
  <c r="N36" i="1" s="1"/>
  <c r="M35" i="1"/>
  <c r="N35" i="1" s="1"/>
  <c r="M34" i="1"/>
  <c r="N34" i="1" s="1"/>
  <c r="M33" i="1"/>
  <c r="N33" i="1" s="1"/>
  <c r="M32" i="1"/>
  <c r="N32" i="1" s="1"/>
  <c r="M31" i="1"/>
  <c r="N31" i="1" s="1"/>
  <c r="M30" i="1"/>
  <c r="N30" i="1" s="1"/>
  <c r="M29" i="1"/>
  <c r="N29" i="1" s="1"/>
  <c r="M28" i="1"/>
  <c r="N28" i="1" s="1"/>
  <c r="M27" i="1"/>
  <c r="N27" i="1" s="1"/>
  <c r="M26" i="1"/>
  <c r="N26" i="1" s="1"/>
  <c r="M25" i="1"/>
  <c r="N25" i="1" s="1"/>
  <c r="M24" i="1"/>
  <c r="N24" i="1" s="1"/>
  <c r="M23" i="1"/>
  <c r="N23" i="1" s="1"/>
  <c r="M22" i="1"/>
  <c r="N22" i="1" s="1"/>
  <c r="M21" i="1"/>
  <c r="N21" i="1" s="1"/>
  <c r="M20" i="1"/>
  <c r="N20" i="1" s="1"/>
  <c r="M19" i="1"/>
  <c r="N19" i="1" s="1"/>
  <c r="M18" i="1"/>
  <c r="N18" i="1" s="1"/>
  <c r="M17" i="1"/>
  <c r="N17" i="1" s="1"/>
  <c r="M16" i="1"/>
  <c r="N16" i="1" s="1"/>
  <c r="M15" i="1"/>
  <c r="N15" i="1" s="1"/>
  <c r="M13" i="1"/>
  <c r="N13" i="1" s="1"/>
  <c r="M11" i="1"/>
  <c r="N11" i="1" s="1"/>
  <c r="M57" i="1" l="1"/>
  <c r="P21" i="1"/>
  <c r="Q21" i="1" s="1"/>
  <c r="P25" i="1"/>
  <c r="Q25" i="1" s="1"/>
  <c r="P33" i="1"/>
  <c r="Q33" i="1" s="1"/>
  <c r="P41" i="1"/>
  <c r="Q41" i="1" s="1"/>
  <c r="P49" i="1"/>
  <c r="Q49" i="1" s="1"/>
  <c r="P13" i="1"/>
  <c r="Q13" i="1" s="1"/>
  <c r="P22" i="1"/>
  <c r="Q22" i="1" s="1"/>
  <c r="P30" i="1"/>
  <c r="Q30" i="1" s="1"/>
  <c r="P34" i="1"/>
  <c r="Q34" i="1" s="1"/>
  <c r="P42" i="1"/>
  <c r="Q42" i="1" s="1"/>
  <c r="P50" i="1"/>
  <c r="Q50" i="1" s="1"/>
  <c r="P15" i="1"/>
  <c r="Q15" i="1" s="1"/>
  <c r="P23" i="1"/>
  <c r="Q23" i="1" s="1"/>
  <c r="P27" i="1"/>
  <c r="Q27" i="1" s="1"/>
  <c r="P35" i="1"/>
  <c r="Q35" i="1" s="1"/>
  <c r="P39" i="1"/>
  <c r="Q39" i="1" s="1"/>
  <c r="P47" i="1"/>
  <c r="Q47" i="1" s="1"/>
  <c r="P51" i="1"/>
  <c r="Q51" i="1" s="1"/>
  <c r="P55" i="1"/>
  <c r="Q55" i="1" s="1"/>
  <c r="P17" i="1"/>
  <c r="Q17" i="1" s="1"/>
  <c r="P29" i="1"/>
  <c r="Q29" i="1" s="1"/>
  <c r="P37" i="1"/>
  <c r="Q37" i="1" s="1"/>
  <c r="P45" i="1"/>
  <c r="Q45" i="1" s="1"/>
  <c r="P53" i="1"/>
  <c r="Q53" i="1" s="1"/>
  <c r="P18" i="1"/>
  <c r="Q18" i="1" s="1"/>
  <c r="P26" i="1"/>
  <c r="Q26" i="1" s="1"/>
  <c r="P38" i="1"/>
  <c r="Q38" i="1" s="1"/>
  <c r="P46" i="1"/>
  <c r="Q46" i="1" s="1"/>
  <c r="P54" i="1"/>
  <c r="Q54" i="1" s="1"/>
  <c r="P19" i="1"/>
  <c r="Q19" i="1" s="1"/>
  <c r="P31" i="1"/>
  <c r="Q31" i="1" s="1"/>
  <c r="P43" i="1"/>
  <c r="Q43" i="1" s="1"/>
  <c r="P16" i="1"/>
  <c r="Q16" i="1" s="1"/>
  <c r="P20" i="1"/>
  <c r="Q20" i="1" s="1"/>
  <c r="P24" i="1"/>
  <c r="Q24" i="1" s="1"/>
  <c r="P28" i="1"/>
  <c r="Q28" i="1" s="1"/>
  <c r="P32" i="1"/>
  <c r="Q32" i="1" s="1"/>
  <c r="P36" i="1"/>
  <c r="Q36" i="1" s="1"/>
  <c r="P40" i="1"/>
  <c r="Q40" i="1" s="1"/>
  <c r="P44" i="1"/>
  <c r="Q44" i="1" s="1"/>
  <c r="P48" i="1"/>
  <c r="Q48" i="1" s="1"/>
  <c r="P52" i="1"/>
  <c r="Q52" i="1" s="1"/>
  <c r="P56" i="1"/>
  <c r="Q56" i="1" s="1"/>
  <c r="P14" i="1"/>
  <c r="Q14" i="1" s="1"/>
  <c r="A14" i="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P11" i="1"/>
  <c r="Q11" i="1" s="1"/>
  <c r="Q57" i="1" l="1"/>
  <c r="U55" i="1" s="1"/>
  <c r="U56" i="1" l="1"/>
  <c r="U5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6" authorId="0" shapeId="0" xr:uid="{9E14B3C5-FF97-401D-8F8E-22B5459DA133}">
      <text>
        <r>
          <rPr>
            <b/>
            <sz val="9"/>
            <color indexed="81"/>
            <rFont val="MS P ゴシック"/>
            <family val="3"/>
            <charset val="128"/>
          </rPr>
          <t>施設・事業所毎に作成してください</t>
        </r>
      </text>
    </comment>
    <comment ref="B9" authorId="0" shapeId="0" xr:uid="{404C1CE2-B041-45DD-BF4C-F643D6820C66}">
      <text>
        <r>
          <rPr>
            <b/>
            <sz val="9"/>
            <color indexed="81"/>
            <rFont val="MS P ゴシック"/>
            <family val="3"/>
            <charset val="128"/>
          </rPr>
          <t>領収書発行日</t>
        </r>
      </text>
    </comment>
    <comment ref="D9" authorId="0" shapeId="0" xr:uid="{4639521B-3EFB-4561-8A35-405EA3D47670}">
      <text>
        <r>
          <rPr>
            <b/>
            <sz val="9"/>
            <color indexed="81"/>
            <rFont val="MS P ゴシック"/>
            <family val="3"/>
            <charset val="128"/>
          </rPr>
          <t>抗原定性検査は対象外となります。ご注意ください。</t>
        </r>
      </text>
    </comment>
    <comment ref="E9" authorId="0" shapeId="0" xr:uid="{20F16984-51F2-4080-905A-9D93F22CF616}">
      <text>
        <r>
          <rPr>
            <b/>
            <sz val="9"/>
            <color indexed="81"/>
            <rFont val="MS P ゴシック"/>
            <family val="3"/>
            <charset val="128"/>
          </rPr>
          <t>結果待ちの場合は、右欄に結果予定日を記載のこと</t>
        </r>
      </text>
    </comment>
  </commentList>
</comments>
</file>

<file path=xl/sharedStrings.xml><?xml version="1.0" encoding="utf-8"?>
<sst xmlns="http://schemas.openxmlformats.org/spreadsheetml/2006/main" count="38" uniqueCount="38">
  <si>
    <t>氏名</t>
    <rPh sb="0" eb="2">
      <t>シメイ</t>
    </rPh>
    <phoneticPr fontId="1"/>
  </si>
  <si>
    <t>年齢</t>
    <rPh sb="0" eb="2">
      <t>ネンレイ</t>
    </rPh>
    <phoneticPr fontId="1"/>
  </si>
  <si>
    <t>検査費用</t>
    <rPh sb="0" eb="2">
      <t>ケンサ</t>
    </rPh>
    <rPh sb="2" eb="4">
      <t>ヒヨウ</t>
    </rPh>
    <phoneticPr fontId="1"/>
  </si>
  <si>
    <t>番号</t>
    <rPh sb="0" eb="2">
      <t>バンゴウ</t>
    </rPh>
    <phoneticPr fontId="1"/>
  </si>
  <si>
    <t>検査を受けた方</t>
    <rPh sb="0" eb="2">
      <t>ケンサ</t>
    </rPh>
    <rPh sb="3" eb="4">
      <t>ウ</t>
    </rPh>
    <rPh sb="6" eb="7">
      <t>カタ</t>
    </rPh>
    <phoneticPr fontId="1"/>
  </si>
  <si>
    <t>補助金の算定</t>
    <rPh sb="0" eb="3">
      <t>ホジョキン</t>
    </rPh>
    <rPh sb="4" eb="6">
      <t>サンテイ</t>
    </rPh>
    <phoneticPr fontId="1"/>
  </si>
  <si>
    <t>④
その他</t>
    <rPh sb="4" eb="5">
      <t>タ</t>
    </rPh>
    <phoneticPr fontId="1"/>
  </si>
  <si>
    <t>③
医師報酬</t>
    <rPh sb="2" eb="4">
      <t>イシ</t>
    </rPh>
    <rPh sb="4" eb="6">
      <t>ホウシュウ</t>
    </rPh>
    <phoneticPr fontId="1"/>
  </si>
  <si>
    <t>②
送料</t>
    <rPh sb="2" eb="4">
      <t>ソウリョウ</t>
    </rPh>
    <phoneticPr fontId="1"/>
  </si>
  <si>
    <t>①
検査料金</t>
    <rPh sb="2" eb="4">
      <t>ケンサ</t>
    </rPh>
    <rPh sb="4" eb="6">
      <t>リョウキン</t>
    </rPh>
    <phoneticPr fontId="1"/>
  </si>
  <si>
    <t>⑤
合計</t>
    <rPh sb="2" eb="4">
      <t>ゴウケイ</t>
    </rPh>
    <phoneticPr fontId="1"/>
  </si>
  <si>
    <t>法人名</t>
    <rPh sb="0" eb="2">
      <t>ホウジン</t>
    </rPh>
    <rPh sb="2" eb="3">
      <t>メイ</t>
    </rPh>
    <phoneticPr fontId="1"/>
  </si>
  <si>
    <t>合　計　額</t>
    <rPh sb="0" eb="1">
      <t>ゴウ</t>
    </rPh>
    <rPh sb="2" eb="3">
      <t>ケイ</t>
    </rPh>
    <rPh sb="4" eb="5">
      <t>ガク</t>
    </rPh>
    <phoneticPr fontId="1"/>
  </si>
  <si>
    <t>施設名・事業所名</t>
    <rPh sb="0" eb="2">
      <t>シセツ</t>
    </rPh>
    <rPh sb="2" eb="3">
      <t>メイ</t>
    </rPh>
    <rPh sb="4" eb="7">
      <t>ジギョウショ</t>
    </rPh>
    <rPh sb="7" eb="8">
      <t>メイ</t>
    </rPh>
    <phoneticPr fontId="1"/>
  </si>
  <si>
    <t>山田太郎</t>
    <rPh sb="0" eb="2">
      <t>ヤマダ</t>
    </rPh>
    <rPh sb="2" eb="4">
      <t>タロウ</t>
    </rPh>
    <phoneticPr fontId="1"/>
  </si>
  <si>
    <t>１　ＰＣＲ検査等の実績</t>
    <rPh sb="5" eb="7">
      <t>ケンサ</t>
    </rPh>
    <rPh sb="7" eb="8">
      <t>トウ</t>
    </rPh>
    <rPh sb="9" eb="11">
      <t>ジッセキ</t>
    </rPh>
    <phoneticPr fontId="1"/>
  </si>
  <si>
    <t>検査への
本人希望
の有無</t>
    <rPh sb="0" eb="2">
      <t>ケンサ</t>
    </rPh>
    <rPh sb="5" eb="7">
      <t>ホンニン</t>
    </rPh>
    <rPh sb="7" eb="9">
      <t>キボウ</t>
    </rPh>
    <rPh sb="11" eb="13">
      <t>ウム</t>
    </rPh>
    <phoneticPr fontId="1"/>
  </si>
  <si>
    <t>有</t>
  </si>
  <si>
    <t>補助金額
※1,000未満切り捨て</t>
    <rPh sb="0" eb="2">
      <t>ホジョ</t>
    </rPh>
    <rPh sb="2" eb="4">
      <t>キンガク</t>
    </rPh>
    <rPh sb="11" eb="13">
      <t>ミマン</t>
    </rPh>
    <rPh sb="13" eb="14">
      <t>キ</t>
    </rPh>
    <rPh sb="15" eb="16">
      <t>ス</t>
    </rPh>
    <phoneticPr fontId="1"/>
  </si>
  <si>
    <t xml:space="preserve">              　　年　　　月　　　日</t>
    <rPh sb="16" eb="17">
      <t>ネン</t>
    </rPh>
    <rPh sb="20" eb="21">
      <t>ツキ</t>
    </rPh>
    <rPh sb="24" eb="25">
      <t>ニチ</t>
    </rPh>
    <phoneticPr fontId="1"/>
  </si>
  <si>
    <t>糖尿病</t>
  </si>
  <si>
    <t>ｂ
上限額</t>
    <rPh sb="2" eb="5">
      <t>ジョウゲンガク</t>
    </rPh>
    <phoneticPr fontId="1"/>
  </si>
  <si>
    <r>
      <t xml:space="preserve">ｃ
</t>
    </r>
    <r>
      <rPr>
        <sz val="9"/>
        <color theme="1"/>
        <rFont val="Yu Gothic"/>
        <family val="3"/>
        <charset val="128"/>
        <scheme val="minor"/>
      </rPr>
      <t>ａとｂの
低い方</t>
    </r>
    <rPh sb="7" eb="8">
      <t>ヒク</t>
    </rPh>
    <rPh sb="9" eb="10">
      <t>ホウ</t>
    </rPh>
    <phoneticPr fontId="1"/>
  </si>
  <si>
    <t>様式第６号－２</t>
    <rPh sb="0" eb="2">
      <t>ヨウシキ</t>
    </rPh>
    <rPh sb="2" eb="3">
      <t>ダイ</t>
    </rPh>
    <rPh sb="4" eb="5">
      <t>ゴウ</t>
    </rPh>
    <phoneticPr fontId="1"/>
  </si>
  <si>
    <t>施設・事業所ごとの千葉市高齢者施設等における新型コロナウイルス感染症に係る検査費用補助金に関する実績報告書</t>
    <rPh sb="9" eb="12">
      <t>チバシ</t>
    </rPh>
    <rPh sb="12" eb="15">
      <t>コウレイシャ</t>
    </rPh>
    <rPh sb="15" eb="17">
      <t>シセツ</t>
    </rPh>
    <rPh sb="17" eb="18">
      <t>トウ</t>
    </rPh>
    <rPh sb="22" eb="24">
      <t>シンガタ</t>
    </rPh>
    <rPh sb="31" eb="34">
      <t>カンセンショウ</t>
    </rPh>
    <rPh sb="35" eb="36">
      <t>カカ</t>
    </rPh>
    <rPh sb="37" eb="39">
      <t>ケンサ</t>
    </rPh>
    <rPh sb="39" eb="41">
      <t>ヒヨウ</t>
    </rPh>
    <rPh sb="41" eb="43">
      <t>ホジョ</t>
    </rPh>
    <rPh sb="43" eb="44">
      <t>キン</t>
    </rPh>
    <rPh sb="45" eb="46">
      <t>カン</t>
    </rPh>
    <rPh sb="48" eb="50">
      <t>ジッセキ</t>
    </rPh>
    <rPh sb="50" eb="53">
      <t>ホウコクショ</t>
    </rPh>
    <phoneticPr fontId="1"/>
  </si>
  <si>
    <t>2/3 適用分</t>
    <rPh sb="4" eb="6">
      <t>テキヨウ</t>
    </rPh>
    <rPh sb="6" eb="7">
      <t>ブン</t>
    </rPh>
    <phoneticPr fontId="1"/>
  </si>
  <si>
    <t>10/10 適用分</t>
    <rPh sb="6" eb="8">
      <t>テキヨウ</t>
    </rPh>
    <rPh sb="8" eb="9">
      <t>ブン</t>
    </rPh>
    <phoneticPr fontId="1"/>
  </si>
  <si>
    <t>補助率別</t>
    <rPh sb="0" eb="3">
      <t>ホジョリツ</t>
    </rPh>
    <rPh sb="3" eb="4">
      <t>ベツ</t>
    </rPh>
    <phoneticPr fontId="1"/>
  </si>
  <si>
    <t>合計</t>
    <rPh sb="0" eb="2">
      <t>ゴウケイ</t>
    </rPh>
    <phoneticPr fontId="1"/>
  </si>
  <si>
    <t>検査結果</t>
    <rPh sb="0" eb="2">
      <t>ケンサ</t>
    </rPh>
    <rPh sb="2" eb="4">
      <t>ケッカ</t>
    </rPh>
    <phoneticPr fontId="1"/>
  </si>
  <si>
    <t>陰性(－)</t>
  </si>
  <si>
    <t>検査実施
（領収書）
年月日</t>
    <rPh sb="0" eb="2">
      <t>ケンサ</t>
    </rPh>
    <rPh sb="2" eb="4">
      <t>ジッシ</t>
    </rPh>
    <rPh sb="6" eb="9">
      <t>リョウシュウショ</t>
    </rPh>
    <rPh sb="11" eb="14">
      <t>ネンガッピ</t>
    </rPh>
    <phoneticPr fontId="1"/>
  </si>
  <si>
    <t>検査結果の「結果待ち」、検査費用の「④その他」又は「基礎疾患」の「その他」（プルダウン）を選択した場合の内容を記入</t>
    <rPh sb="0" eb="2">
      <t>ケンサ</t>
    </rPh>
    <rPh sb="2" eb="4">
      <t>ケッカ</t>
    </rPh>
    <rPh sb="6" eb="8">
      <t>ケッカ</t>
    </rPh>
    <rPh sb="8" eb="9">
      <t>マ</t>
    </rPh>
    <rPh sb="12" eb="14">
      <t>ケンサ</t>
    </rPh>
    <rPh sb="14" eb="16">
      <t>ヒヨウ</t>
    </rPh>
    <rPh sb="21" eb="22">
      <t>タ</t>
    </rPh>
    <rPh sb="23" eb="24">
      <t>マタ</t>
    </rPh>
    <rPh sb="26" eb="28">
      <t>キソ</t>
    </rPh>
    <rPh sb="28" eb="30">
      <t>シッカン</t>
    </rPh>
    <rPh sb="35" eb="36">
      <t>タ</t>
    </rPh>
    <rPh sb="45" eb="47">
      <t>センタク</t>
    </rPh>
    <rPh sb="49" eb="51">
      <t>バアイ</t>
    </rPh>
    <rPh sb="52" eb="54">
      <t>ナイヨウ</t>
    </rPh>
    <rPh sb="55" eb="57">
      <t>キニュウ</t>
    </rPh>
    <phoneticPr fontId="1"/>
  </si>
  <si>
    <t>検査方法</t>
    <rPh sb="0" eb="2">
      <t>ケンサ</t>
    </rPh>
    <rPh sb="2" eb="4">
      <t>ホウホウ</t>
    </rPh>
    <phoneticPr fontId="1"/>
  </si>
  <si>
    <t>抗原定量検査</t>
  </si>
  <si>
    <t>例</t>
    <rPh sb="0" eb="1">
      <t>レイ</t>
    </rPh>
    <phoneticPr fontId="1"/>
  </si>
  <si>
    <t>ａ 補助率</t>
    <rPh sb="2" eb="5">
      <t>ホジョリツ</t>
    </rPh>
    <phoneticPr fontId="1"/>
  </si>
  <si>
    <t>基礎疾患</t>
    <rPh sb="0" eb="2">
      <t>キソ</t>
    </rPh>
    <rPh sb="2" eb="4">
      <t>シッカン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</si>
</sst>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円&quot;"/>
    <numFmt numFmtId="177" formatCode="#,##0&quot;才&quot;"/>
    <numFmt numFmtId="178" formatCode="[$-411]ge\.m\.d;@"/>
  </numFmts>
  <fonts count="13">
    <font>
      <sz val="11"/>
      <color theme="1"/>
      <name val="Yu Gothic"/>
      <family val="2"/>
      <scheme val="minor"/>
    </font>
    <font>
      <sz val="6"/>
      <name val="Yu Gothic"/>
      <family val="3"/>
      <charset val="128"/>
      <scheme val="minor"/>
    </font>
    <font>
      <b/>
      <sz val="11"/>
      <color theme="1"/>
      <name val="Yu Gothic"/>
      <family val="3"/>
      <charset val="128"/>
      <scheme val="minor"/>
    </font>
    <font>
      <b/>
      <sz val="14"/>
      <color theme="1"/>
      <name val="Yu Gothic"/>
      <family val="3"/>
      <charset val="128"/>
      <scheme val="minor"/>
    </font>
    <font>
      <sz val="14"/>
      <color theme="1"/>
      <name val="Yu Gothic"/>
      <family val="2"/>
      <scheme val="minor"/>
    </font>
    <font>
      <sz val="14"/>
      <color theme="1"/>
      <name val="Yu Gothic"/>
      <family val="3"/>
      <charset val="128"/>
      <scheme val="minor"/>
    </font>
    <font>
      <sz val="12"/>
      <color theme="1"/>
      <name val="Yu Gothic"/>
      <family val="3"/>
      <charset val="128"/>
      <scheme val="minor"/>
    </font>
    <font>
      <sz val="8"/>
      <color theme="1"/>
      <name val="Yu Gothic"/>
      <family val="3"/>
      <charset val="128"/>
      <scheme val="minor"/>
    </font>
    <font>
      <b/>
      <sz val="12"/>
      <color theme="1"/>
      <name val="Yu Gothic"/>
      <family val="3"/>
      <charset val="128"/>
      <scheme val="minor"/>
    </font>
    <font>
      <sz val="8"/>
      <color theme="1"/>
      <name val="Yu Gothic"/>
      <family val="2"/>
      <scheme val="minor"/>
    </font>
    <font>
      <sz val="9"/>
      <color theme="1"/>
      <name val="Yu Gothic"/>
      <family val="3"/>
      <charset val="128"/>
      <scheme val="minor"/>
    </font>
    <font>
      <sz val="11"/>
      <color theme="1"/>
      <name val="Yu Gothic"/>
      <family val="3"/>
      <charset val="128"/>
      <scheme val="minor"/>
    </font>
    <font>
      <b/>
      <sz val="9"/>
      <color indexed="81"/>
      <name val="MS P ゴシック"/>
      <family val="3"/>
      <charset val="128"/>
    </font>
  </fonts>
  <fills count="6">
    <fill>
      <patternFill patternType="none"/>
    </fill>
    <fill>
      <patternFill patternType="gray125"/>
    </fill>
    <fill>
      <patternFill patternType="solid">
        <fgColor theme="7" tint="0.59999389629810485"/>
        <bgColor indexed="64"/>
      </patternFill>
    </fill>
    <fill>
      <patternFill patternType="solid">
        <fgColor rgb="FFFFFF00"/>
        <bgColor indexed="64"/>
      </patternFill>
    </fill>
    <fill>
      <patternFill patternType="solid">
        <fgColor theme="7"/>
        <bgColor indexed="64"/>
      </patternFill>
    </fill>
    <fill>
      <patternFill patternType="solid">
        <fgColor rgb="FFFFC0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right/>
      <top style="thin">
        <color indexed="64"/>
      </top>
      <bottom style="medium">
        <color indexed="64"/>
      </bottom>
      <diagonal/>
    </border>
    <border>
      <left/>
      <right/>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105">
    <xf numFmtId="0" fontId="0" fillId="0" borderId="0" xfId="0"/>
    <xf numFmtId="176" fontId="0" fillId="0" borderId="0" xfId="0" applyNumberFormat="1" applyAlignment="1">
      <alignment horizontal="center" vertical="center"/>
    </xf>
    <xf numFmtId="176" fontId="0" fillId="0" borderId="1" xfId="0" applyNumberFormat="1" applyBorder="1" applyAlignment="1">
      <alignment horizontal="center" vertical="center"/>
    </xf>
    <xf numFmtId="176" fontId="0" fillId="0" borderId="10" xfId="0" applyNumberFormat="1" applyBorder="1" applyAlignment="1">
      <alignment horizontal="center" vertical="center"/>
    </xf>
    <xf numFmtId="176" fontId="0" fillId="0" borderId="2" xfId="0" applyNumberFormat="1" applyBorder="1" applyAlignment="1">
      <alignment horizontal="center" vertical="center"/>
    </xf>
    <xf numFmtId="176" fontId="0" fillId="0" borderId="13" xfId="0" applyNumberFormat="1" applyBorder="1" applyAlignment="1">
      <alignment horizontal="center" vertical="center"/>
    </xf>
    <xf numFmtId="176" fontId="0" fillId="0" borderId="14" xfId="0" applyNumberFormat="1" applyBorder="1" applyAlignment="1">
      <alignment horizontal="center" vertical="center"/>
    </xf>
    <xf numFmtId="176" fontId="0" fillId="0" borderId="12" xfId="0" applyNumberFormat="1" applyBorder="1" applyAlignment="1">
      <alignment horizontal="center" vertical="center" shrinkToFit="1"/>
    </xf>
    <xf numFmtId="176" fontId="0" fillId="0" borderId="11" xfId="0" applyNumberFormat="1" applyBorder="1" applyAlignment="1">
      <alignment horizontal="center" vertical="center" wrapText="1" shrinkToFit="1"/>
    </xf>
    <xf numFmtId="176" fontId="0" fillId="0" borderId="12" xfId="0" applyNumberFormat="1" applyBorder="1" applyAlignment="1">
      <alignment horizontal="center" vertical="center" wrapText="1" shrinkToFit="1"/>
    </xf>
    <xf numFmtId="176" fontId="0" fillId="0" borderId="18" xfId="0" applyNumberFormat="1" applyBorder="1" applyAlignment="1">
      <alignment horizontal="center" vertical="center" wrapText="1" shrinkToFit="1"/>
    </xf>
    <xf numFmtId="176" fontId="0" fillId="0" borderId="22" xfId="0" applyNumberFormat="1" applyBorder="1" applyAlignment="1">
      <alignment horizontal="center" vertical="center"/>
    </xf>
    <xf numFmtId="0" fontId="0" fillId="0" borderId="21" xfId="0" applyNumberFormat="1" applyBorder="1" applyAlignment="1">
      <alignment horizontal="center" vertical="center"/>
    </xf>
    <xf numFmtId="0" fontId="0" fillId="0" borderId="22" xfId="0" applyNumberFormat="1" applyBorder="1" applyAlignment="1">
      <alignment horizontal="center" vertical="center"/>
    </xf>
    <xf numFmtId="176" fontId="0" fillId="0" borderId="21" xfId="0" applyNumberFormat="1" applyBorder="1" applyAlignment="1">
      <alignment horizontal="center" vertical="center"/>
    </xf>
    <xf numFmtId="0" fontId="2" fillId="0" borderId="0" xfId="0" applyFont="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176" fontId="6" fillId="0" borderId="7" xfId="0" applyNumberFormat="1" applyFont="1" applyBorder="1" applyAlignment="1">
      <alignment horizontal="center" vertical="center"/>
    </xf>
    <xf numFmtId="176" fontId="6" fillId="0" borderId="0" xfId="0" applyNumberFormat="1" applyFont="1" applyAlignment="1">
      <alignment horizontal="center" vertical="center"/>
    </xf>
    <xf numFmtId="176" fontId="0" fillId="2" borderId="6" xfId="0" applyNumberFormat="1" applyFill="1" applyBorder="1" applyAlignment="1">
      <alignment horizontal="center" vertical="center"/>
    </xf>
    <xf numFmtId="176" fontId="0" fillId="2" borderId="2" xfId="0" applyNumberFormat="1" applyFill="1" applyBorder="1" applyAlignment="1">
      <alignment horizontal="center" vertical="center"/>
    </xf>
    <xf numFmtId="176" fontId="0" fillId="2" borderId="13" xfId="0" applyNumberFormat="1" applyFill="1" applyBorder="1" applyAlignment="1">
      <alignment horizontal="center" vertical="center"/>
    </xf>
    <xf numFmtId="49" fontId="0" fillId="0" borderId="6" xfId="0" applyNumberFormat="1" applyBorder="1" applyAlignment="1">
      <alignment horizontal="center" vertical="center"/>
    </xf>
    <xf numFmtId="49" fontId="0" fillId="0" borderId="5" xfId="0" applyNumberFormat="1" applyBorder="1" applyAlignment="1">
      <alignment horizontal="center" vertical="center"/>
    </xf>
    <xf numFmtId="49" fontId="0" fillId="0" borderId="2" xfId="0" applyNumberFormat="1" applyBorder="1" applyAlignment="1">
      <alignment horizontal="center" vertical="center"/>
    </xf>
    <xf numFmtId="49" fontId="0" fillId="0" borderId="1" xfId="0" applyNumberFormat="1" applyBorder="1" applyAlignment="1">
      <alignment horizontal="center" vertical="center"/>
    </xf>
    <xf numFmtId="177" fontId="0" fillId="0" borderId="2" xfId="0" applyNumberFormat="1" applyBorder="1" applyAlignment="1">
      <alignment horizontal="center" vertical="center"/>
    </xf>
    <xf numFmtId="177" fontId="0" fillId="0" borderId="1" xfId="0" applyNumberFormat="1" applyBorder="1" applyAlignment="1">
      <alignment horizontal="center" vertical="center"/>
    </xf>
    <xf numFmtId="176" fontId="4" fillId="0" borderId="0" xfId="0" applyNumberFormat="1" applyFont="1" applyBorder="1" applyAlignment="1">
      <alignment horizontal="left" vertical="center"/>
    </xf>
    <xf numFmtId="0" fontId="0" fillId="0" borderId="0" xfId="0" applyBorder="1" applyAlignment="1">
      <alignment horizontal="left" vertical="center"/>
    </xf>
    <xf numFmtId="0" fontId="5" fillId="0" borderId="0" xfId="0" applyFont="1" applyBorder="1" applyAlignment="1">
      <alignment horizontal="left" vertical="center" shrinkToFit="1"/>
    </xf>
    <xf numFmtId="0" fontId="0" fillId="0" borderId="0" xfId="0" applyBorder="1" applyAlignment="1">
      <alignment horizontal="left" vertical="center" shrinkToFit="1"/>
    </xf>
    <xf numFmtId="176" fontId="3" fillId="0" borderId="0" xfId="0" applyNumberFormat="1" applyFont="1" applyAlignment="1">
      <alignment horizontal="left" vertical="center"/>
    </xf>
    <xf numFmtId="176" fontId="0" fillId="0" borderId="3" xfId="0" applyNumberFormat="1" applyBorder="1" applyAlignment="1">
      <alignment horizontal="center" vertical="center"/>
    </xf>
    <xf numFmtId="176" fontId="0" fillId="0" borderId="7" xfId="0" applyNumberFormat="1" applyBorder="1" applyAlignment="1">
      <alignment horizontal="center" vertical="center" wrapText="1" shrinkToFit="1"/>
    </xf>
    <xf numFmtId="176" fontId="0" fillId="2" borderId="21" xfId="0" applyNumberFormat="1" applyFill="1" applyBorder="1" applyAlignment="1">
      <alignment horizontal="center" vertical="center"/>
    </xf>
    <xf numFmtId="176" fontId="0" fillId="2" borderId="22" xfId="0" applyNumberFormat="1" applyFill="1" applyBorder="1" applyAlignment="1">
      <alignment horizontal="center" vertical="center"/>
    </xf>
    <xf numFmtId="176" fontId="2" fillId="2" borderId="27" xfId="0" applyNumberFormat="1" applyFont="1" applyFill="1" applyBorder="1" applyAlignment="1">
      <alignment horizontal="center" vertical="center"/>
    </xf>
    <xf numFmtId="176" fontId="3" fillId="0" borderId="0" xfId="0" applyNumberFormat="1"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xf>
    <xf numFmtId="176" fontId="0" fillId="0" borderId="35" xfId="0" applyNumberFormat="1" applyBorder="1" applyAlignment="1">
      <alignment horizontal="center" vertical="center" wrapText="1" shrinkToFit="1"/>
    </xf>
    <xf numFmtId="176" fontId="0" fillId="0" borderId="36" xfId="0" applyNumberFormat="1" applyBorder="1" applyAlignment="1">
      <alignment horizontal="center" vertical="center" shrinkToFit="1"/>
    </xf>
    <xf numFmtId="176" fontId="0" fillId="0" borderId="4" xfId="0" applyNumberFormat="1" applyBorder="1" applyAlignment="1">
      <alignment horizontal="center" vertical="center" shrinkToFit="1"/>
    </xf>
    <xf numFmtId="176" fontId="8" fillId="3" borderId="28" xfId="0" applyNumberFormat="1" applyFont="1" applyFill="1" applyBorder="1" applyAlignment="1">
      <alignment horizontal="center" vertical="center"/>
    </xf>
    <xf numFmtId="176" fontId="3" fillId="0" borderId="0" xfId="0" applyNumberFormat="1" applyFont="1" applyAlignment="1">
      <alignment horizontal="center" vertical="top"/>
    </xf>
    <xf numFmtId="176" fontId="4" fillId="0" borderId="0" xfId="0" applyNumberFormat="1" applyFont="1" applyAlignment="1">
      <alignment horizontal="left" vertical="center"/>
    </xf>
    <xf numFmtId="14" fontId="4" fillId="0" borderId="0" xfId="0" applyNumberFormat="1" applyFont="1" applyAlignment="1">
      <alignment horizontal="center" vertical="center"/>
    </xf>
    <xf numFmtId="14" fontId="3" fillId="0" borderId="0" xfId="0" applyNumberFormat="1" applyFont="1" applyAlignment="1">
      <alignment horizontal="center" vertical="center"/>
    </xf>
    <xf numFmtId="14" fontId="0" fillId="0" borderId="0" xfId="0" applyNumberFormat="1" applyAlignment="1">
      <alignment horizontal="center" vertical="center"/>
    </xf>
    <xf numFmtId="0" fontId="0" fillId="0" borderId="0" xfId="0" applyNumberFormat="1" applyAlignment="1">
      <alignment horizontal="center" vertical="center"/>
    </xf>
    <xf numFmtId="176" fontId="0" fillId="0" borderId="7" xfId="0" applyNumberFormat="1" applyBorder="1" applyAlignment="1">
      <alignment horizontal="center" vertical="center"/>
    </xf>
    <xf numFmtId="0" fontId="2" fillId="0" borderId="29" xfId="0" applyNumberFormat="1" applyFont="1" applyBorder="1" applyAlignment="1">
      <alignment horizontal="center" vertical="center"/>
    </xf>
    <xf numFmtId="176" fontId="2" fillId="0" borderId="25" xfId="0" applyNumberFormat="1" applyFont="1" applyBorder="1" applyAlignment="1">
      <alignment horizontal="center" vertical="center"/>
    </xf>
    <xf numFmtId="0" fontId="2" fillId="0" borderId="28" xfId="0" applyNumberFormat="1" applyFont="1" applyBorder="1" applyAlignment="1">
      <alignment horizontal="center" vertical="center"/>
    </xf>
    <xf numFmtId="176" fontId="2" fillId="0" borderId="7" xfId="0" applyNumberFormat="1" applyFont="1" applyBorder="1" applyAlignment="1">
      <alignment horizontal="center" vertical="center"/>
    </xf>
    <xf numFmtId="176" fontId="8" fillId="0" borderId="28" xfId="0" applyNumberFormat="1" applyFont="1" applyBorder="1" applyAlignment="1">
      <alignment horizontal="center" vertical="center"/>
    </xf>
    <xf numFmtId="176" fontId="8" fillId="3" borderId="7" xfId="0" applyNumberFormat="1" applyFont="1" applyFill="1" applyBorder="1" applyAlignment="1">
      <alignment horizontal="center" vertical="center"/>
    </xf>
    <xf numFmtId="178" fontId="0" fillId="0" borderId="5" xfId="0" applyNumberForma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xf>
    <xf numFmtId="0" fontId="0" fillId="4" borderId="21" xfId="0" applyNumberFormat="1" applyFill="1" applyBorder="1" applyAlignment="1">
      <alignment horizontal="center" vertical="center"/>
    </xf>
    <xf numFmtId="178" fontId="0" fillId="4" borderId="5" xfId="0" applyNumberFormat="1" applyFill="1" applyBorder="1" applyAlignment="1">
      <alignment horizontal="center" vertical="center"/>
    </xf>
    <xf numFmtId="49" fontId="0" fillId="4" borderId="6" xfId="0" applyNumberFormat="1" applyFill="1" applyBorder="1" applyAlignment="1">
      <alignment horizontal="center" vertical="center"/>
    </xf>
    <xf numFmtId="49" fontId="10" fillId="4" borderId="6" xfId="0" applyNumberFormat="1" applyFont="1" applyFill="1" applyBorder="1" applyAlignment="1">
      <alignment horizontal="center" vertical="center"/>
    </xf>
    <xf numFmtId="49" fontId="0" fillId="4" borderId="2" xfId="0" applyNumberFormat="1" applyFill="1" applyBorder="1" applyAlignment="1">
      <alignment horizontal="center" vertical="center"/>
    </xf>
    <xf numFmtId="177" fontId="0" fillId="4" borderId="2" xfId="0" applyNumberFormat="1" applyFill="1" applyBorder="1" applyAlignment="1">
      <alignment horizontal="center" vertical="center"/>
    </xf>
    <xf numFmtId="176" fontId="0" fillId="4" borderId="2" xfId="0" applyNumberFormat="1" applyFill="1" applyBorder="1" applyAlignment="1">
      <alignment horizontal="center" vertical="center"/>
    </xf>
    <xf numFmtId="176" fontId="0" fillId="4" borderId="36" xfId="0" applyNumberFormat="1" applyFill="1" applyBorder="1" applyAlignment="1">
      <alignment horizontal="center" vertical="center" shrinkToFit="1"/>
    </xf>
    <xf numFmtId="176" fontId="0" fillId="4" borderId="14" xfId="0" applyNumberFormat="1" applyFill="1" applyBorder="1" applyAlignment="1">
      <alignment horizontal="center" vertical="center"/>
    </xf>
    <xf numFmtId="176" fontId="0" fillId="4" borderId="13" xfId="0" applyNumberFormat="1" applyFill="1" applyBorder="1" applyAlignment="1">
      <alignment horizontal="center" vertical="center"/>
    </xf>
    <xf numFmtId="176" fontId="0" fillId="4" borderId="21" xfId="0" applyNumberFormat="1" applyFill="1" applyBorder="1" applyAlignment="1">
      <alignment horizontal="center" vertical="center"/>
    </xf>
    <xf numFmtId="176" fontId="0" fillId="4" borderId="6" xfId="0" applyNumberFormat="1" applyFill="1" applyBorder="1" applyAlignment="1">
      <alignment horizontal="center" vertical="center"/>
    </xf>
    <xf numFmtId="49" fontId="10" fillId="0" borderId="6" xfId="0" applyNumberFormat="1" applyFont="1" applyFill="1" applyBorder="1" applyAlignment="1">
      <alignment horizontal="center" vertical="center"/>
    </xf>
    <xf numFmtId="176" fontId="2" fillId="5" borderId="27" xfId="0" applyNumberFormat="1" applyFont="1" applyFill="1" applyBorder="1" applyAlignment="1">
      <alignment horizontal="center" vertical="center"/>
    </xf>
    <xf numFmtId="176" fontId="11" fillId="0" borderId="19" xfId="0" applyNumberFormat="1" applyFont="1" applyBorder="1" applyAlignment="1">
      <alignment horizontal="center" vertical="center" wrapText="1" shrinkToFit="1"/>
    </xf>
    <xf numFmtId="0" fontId="3" fillId="0" borderId="28" xfId="0" applyNumberFormat="1" applyFont="1" applyBorder="1" applyAlignment="1">
      <alignment horizontal="center" vertical="center"/>
    </xf>
    <xf numFmtId="0" fontId="0" fillId="0" borderId="30" xfId="0" applyBorder="1" applyAlignment="1">
      <alignment horizontal="center" vertical="center"/>
    </xf>
    <xf numFmtId="176" fontId="7" fillId="0" borderId="32" xfId="0" applyNumberFormat="1" applyFont="1" applyBorder="1" applyAlignment="1">
      <alignment horizontal="center" vertical="center" wrapText="1" shrinkToFit="1"/>
    </xf>
    <xf numFmtId="0" fontId="7" fillId="0" borderId="33" xfId="0" applyFont="1" applyBorder="1" applyAlignment="1">
      <alignment horizontal="center" vertical="center" shrinkToFit="1"/>
    </xf>
    <xf numFmtId="176" fontId="3" fillId="0" borderId="0" xfId="0" applyNumberFormat="1" applyFont="1" applyAlignment="1">
      <alignment horizontal="center" vertical="center"/>
    </xf>
    <xf numFmtId="0" fontId="3" fillId="0" borderId="0" xfId="0" applyFont="1" applyAlignment="1">
      <alignment horizontal="center" vertical="center"/>
    </xf>
    <xf numFmtId="0" fontId="5" fillId="0" borderId="3" xfId="0" applyFont="1" applyBorder="1" applyAlignment="1">
      <alignment horizontal="left" vertical="center" shrinkToFit="1"/>
    </xf>
    <xf numFmtId="0" fontId="0" fillId="0" borderId="4" xfId="0" applyBorder="1" applyAlignment="1">
      <alignment horizontal="left" vertical="center" shrinkToFit="1"/>
    </xf>
    <xf numFmtId="0" fontId="0" fillId="0" borderId="5" xfId="0" applyBorder="1" applyAlignment="1">
      <alignment horizontal="left" vertical="center" shrinkToFit="1"/>
    </xf>
    <xf numFmtId="14" fontId="0" fillId="0" borderId="23" xfId="0" applyNumberFormat="1" applyBorder="1" applyAlignment="1">
      <alignment horizontal="center" vertical="center" wrapText="1" shrinkToFit="1"/>
    </xf>
    <xf numFmtId="14" fontId="0" fillId="0" borderId="24" xfId="0" applyNumberFormat="1" applyBorder="1" applyAlignment="1">
      <alignment horizontal="center" vertical="center" shrinkToFit="1"/>
    </xf>
    <xf numFmtId="176" fontId="0" fillId="0" borderId="8" xfId="0" applyNumberFormat="1" applyBorder="1" applyAlignment="1">
      <alignment horizontal="center" vertical="center" shrinkToFit="1"/>
    </xf>
    <xf numFmtId="0" fontId="0" fillId="0" borderId="9" xfId="0" applyBorder="1" applyAlignment="1">
      <alignment horizontal="center" vertical="center" shrinkToFit="1"/>
    </xf>
    <xf numFmtId="0" fontId="0" fillId="0" borderId="34" xfId="0" applyBorder="1" applyAlignment="1">
      <alignment horizontal="center" vertical="center" shrinkToFit="1"/>
    </xf>
    <xf numFmtId="176" fontId="0" fillId="0" borderId="20" xfId="0" applyNumberFormat="1" applyBorder="1" applyAlignment="1">
      <alignment horizontal="center" vertical="center"/>
    </xf>
    <xf numFmtId="0" fontId="0" fillId="0" borderId="25" xfId="0" applyBorder="1" applyAlignment="1">
      <alignment horizontal="center" vertical="center"/>
    </xf>
    <xf numFmtId="176" fontId="0" fillId="0" borderId="16" xfId="0" applyNumberFormat="1" applyBorder="1" applyAlignment="1">
      <alignment horizontal="center" vertical="center" shrinkToFit="1"/>
    </xf>
    <xf numFmtId="0" fontId="0" fillId="0" borderId="17" xfId="0" applyBorder="1" applyAlignment="1">
      <alignment horizontal="center" vertical="center" shrinkToFit="1"/>
    </xf>
    <xf numFmtId="0" fontId="0" fillId="0" borderId="15" xfId="0" applyBorder="1" applyAlignment="1">
      <alignment horizontal="center" vertical="center" shrinkToFit="1"/>
    </xf>
    <xf numFmtId="176" fontId="4" fillId="0" borderId="3" xfId="0" applyNumberFormat="1" applyFont="1" applyBorder="1" applyAlignment="1">
      <alignment horizontal="left" vertical="center"/>
    </xf>
    <xf numFmtId="0" fontId="0" fillId="0" borderId="5" xfId="0" applyBorder="1" applyAlignment="1">
      <alignment horizontal="left" vertical="center"/>
    </xf>
    <xf numFmtId="0" fontId="2" fillId="0" borderId="26" xfId="0" applyFont="1" applyBorder="1" applyAlignment="1">
      <alignment horizontal="center" vertical="center" wrapText="1" shrinkToFit="1"/>
    </xf>
    <xf numFmtId="0" fontId="2" fillId="0" borderId="29" xfId="0" applyFont="1" applyBorder="1" applyAlignment="1">
      <alignment horizontal="center" vertical="center" shrinkToFit="1"/>
    </xf>
    <xf numFmtId="176" fontId="9" fillId="0" borderId="20" xfId="0" applyNumberFormat="1" applyFont="1" applyBorder="1" applyAlignment="1">
      <alignment horizontal="left" vertical="center" wrapText="1"/>
    </xf>
    <xf numFmtId="0" fontId="7" fillId="0" borderId="25" xfId="0" applyFont="1" applyBorder="1" applyAlignment="1">
      <alignment horizontal="left" vertical="center"/>
    </xf>
    <xf numFmtId="176" fontId="0" fillId="0" borderId="15" xfId="0" applyNumberFormat="1" applyBorder="1" applyAlignment="1">
      <alignment horizontal="center" vertical="center" shrinkToFit="1"/>
    </xf>
    <xf numFmtId="0" fontId="0" fillId="0" borderId="37" xfId="0" applyBorder="1" applyAlignment="1">
      <alignment horizontal="center" vertical="center" shrinkToFit="1"/>
    </xf>
    <xf numFmtId="0" fontId="5"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58"/>
  <sheetViews>
    <sheetView tabSelected="1" view="pageBreakPreview" zoomScale="85" zoomScaleNormal="100" zoomScaleSheetLayoutView="85" workbookViewId="0">
      <selection activeCell="Q57" sqref="Q57"/>
    </sheetView>
  </sheetViews>
  <sheetFormatPr defaultRowHeight="18.75"/>
  <cols>
    <col min="1" max="1" width="4" style="1" customWidth="1"/>
    <col min="2" max="2" width="11.75" style="50" customWidth="1"/>
    <col min="3" max="3" width="6.375" style="1" customWidth="1"/>
    <col min="4" max="4" width="10.625" style="1" bestFit="1" customWidth="1"/>
    <col min="5" max="5" width="8.375" style="1" customWidth="1"/>
    <col min="6" max="6" width="11.625" style="1" customWidth="1"/>
    <col min="7" max="7" width="6.75" style="1" customWidth="1"/>
    <col min="8" max="8" width="11.5" style="1" customWidth="1"/>
    <col min="9" max="12" width="10.625" style="1" customWidth="1"/>
    <col min="13" max="13" width="12.625" style="1" customWidth="1"/>
    <col min="14" max="16" width="10.625" style="1" customWidth="1"/>
    <col min="17" max="17" width="12.625" style="1" customWidth="1"/>
    <col min="18" max="18" width="16.875" style="1" customWidth="1"/>
    <col min="19" max="19" width="9" style="1"/>
    <col min="20" max="20" width="13.75" style="1" bestFit="1" customWidth="1"/>
    <col min="21" max="21" width="12.75" style="51" bestFit="1" customWidth="1"/>
    <col min="22" max="22" width="12.875" style="1" customWidth="1"/>
    <col min="23" max="16384" width="9" style="1"/>
  </cols>
  <sheetData>
    <row r="1" spans="1:18" ht="24">
      <c r="A1" s="47" t="s">
        <v>23</v>
      </c>
      <c r="B1" s="48"/>
    </row>
    <row r="2" spans="1:18" ht="30.75" customHeight="1">
      <c r="A2" s="81" t="s">
        <v>24</v>
      </c>
      <c r="B2" s="82"/>
      <c r="C2" s="82"/>
      <c r="D2" s="82"/>
      <c r="E2" s="82"/>
      <c r="F2" s="82"/>
      <c r="G2" s="82"/>
      <c r="H2" s="82"/>
      <c r="I2" s="82"/>
      <c r="J2" s="82"/>
      <c r="K2" s="82"/>
      <c r="L2" s="82"/>
      <c r="M2" s="82"/>
      <c r="N2" s="82"/>
      <c r="O2" s="82"/>
      <c r="P2" s="82"/>
      <c r="Q2" s="82"/>
      <c r="R2" s="82"/>
    </row>
    <row r="3" spans="1:18" ht="10.5" customHeight="1">
      <c r="A3" s="39"/>
      <c r="B3" s="49"/>
      <c r="C3" s="40"/>
      <c r="D3" s="61"/>
      <c r="E3" s="60"/>
      <c r="F3" s="40"/>
      <c r="G3" s="40"/>
      <c r="H3" s="41"/>
      <c r="I3" s="40"/>
      <c r="J3" s="40"/>
      <c r="K3" s="40"/>
      <c r="L3" s="40"/>
      <c r="M3" s="40"/>
      <c r="N3" s="40"/>
      <c r="O3" s="40"/>
      <c r="P3" s="40"/>
      <c r="Q3" s="40"/>
      <c r="R3" s="40"/>
    </row>
    <row r="4" spans="1:18" ht="26.25" customHeight="1">
      <c r="A4" s="15"/>
      <c r="B4" s="15"/>
      <c r="C4" s="15"/>
      <c r="D4" s="15"/>
      <c r="E4" s="15"/>
      <c r="F4" s="15"/>
      <c r="G4" s="15"/>
      <c r="H4" s="15"/>
      <c r="I4" s="15"/>
      <c r="J4" s="15"/>
      <c r="K4" s="15"/>
      <c r="L4" s="15"/>
      <c r="M4" s="104" t="s">
        <v>19</v>
      </c>
      <c r="N4" s="104"/>
      <c r="O4" s="104"/>
      <c r="P4" s="104"/>
      <c r="Q4" s="104"/>
      <c r="R4" s="104"/>
    </row>
    <row r="5" spans="1:18" ht="24">
      <c r="B5" s="1"/>
      <c r="M5" s="96" t="s">
        <v>11</v>
      </c>
      <c r="N5" s="97"/>
      <c r="O5" s="83"/>
      <c r="P5" s="84"/>
      <c r="Q5" s="84"/>
      <c r="R5" s="85"/>
    </row>
    <row r="6" spans="1:18" ht="24">
      <c r="M6" s="96" t="s">
        <v>13</v>
      </c>
      <c r="N6" s="97"/>
      <c r="O6" s="83"/>
      <c r="P6" s="84"/>
      <c r="Q6" s="84"/>
      <c r="R6" s="85"/>
    </row>
    <row r="7" spans="1:18" ht="10.5" customHeight="1">
      <c r="M7" s="29"/>
      <c r="N7" s="30"/>
      <c r="O7" s="31"/>
      <c r="P7" s="32"/>
      <c r="Q7" s="32"/>
      <c r="R7" s="32"/>
    </row>
    <row r="8" spans="1:18" ht="27" customHeight="1" thickBot="1">
      <c r="A8" s="33" t="s">
        <v>15</v>
      </c>
    </row>
    <row r="9" spans="1:18" ht="19.5" thickBot="1">
      <c r="A9" s="91" t="s">
        <v>3</v>
      </c>
      <c r="B9" s="86" t="s">
        <v>31</v>
      </c>
      <c r="C9" s="79" t="s">
        <v>16</v>
      </c>
      <c r="D9" s="79" t="s">
        <v>33</v>
      </c>
      <c r="E9" s="79" t="s">
        <v>29</v>
      </c>
      <c r="F9" s="102" t="s">
        <v>4</v>
      </c>
      <c r="G9" s="89"/>
      <c r="H9" s="103"/>
      <c r="I9" s="88" t="s">
        <v>2</v>
      </c>
      <c r="J9" s="89"/>
      <c r="K9" s="89"/>
      <c r="L9" s="89"/>
      <c r="M9" s="90"/>
      <c r="N9" s="93" t="s">
        <v>5</v>
      </c>
      <c r="O9" s="94"/>
      <c r="P9" s="95"/>
      <c r="Q9" s="98" t="s">
        <v>18</v>
      </c>
      <c r="R9" s="100" t="s">
        <v>32</v>
      </c>
    </row>
    <row r="10" spans="1:18" ht="48" customHeight="1" thickBot="1">
      <c r="A10" s="92"/>
      <c r="B10" s="87"/>
      <c r="C10" s="80"/>
      <c r="D10" s="80"/>
      <c r="E10" s="80"/>
      <c r="F10" s="7" t="s">
        <v>0</v>
      </c>
      <c r="G10" s="7" t="s">
        <v>1</v>
      </c>
      <c r="H10" s="42" t="s">
        <v>37</v>
      </c>
      <c r="I10" s="8" t="s">
        <v>9</v>
      </c>
      <c r="J10" s="9" t="s">
        <v>8</v>
      </c>
      <c r="K10" s="9" t="s">
        <v>7</v>
      </c>
      <c r="L10" s="10" t="s">
        <v>6</v>
      </c>
      <c r="M10" s="35" t="s">
        <v>10</v>
      </c>
      <c r="N10" s="76" t="s">
        <v>36</v>
      </c>
      <c r="O10" s="9" t="s">
        <v>21</v>
      </c>
      <c r="P10" s="10" t="s">
        <v>22</v>
      </c>
      <c r="Q10" s="99"/>
      <c r="R10" s="101"/>
    </row>
    <row r="11" spans="1:18">
      <c r="A11" s="62" t="s">
        <v>35</v>
      </c>
      <c r="B11" s="63">
        <v>44316</v>
      </c>
      <c r="C11" s="64" t="s">
        <v>17</v>
      </c>
      <c r="D11" s="65" t="s">
        <v>34</v>
      </c>
      <c r="E11" s="64" t="s">
        <v>30</v>
      </c>
      <c r="F11" s="66" t="s">
        <v>14</v>
      </c>
      <c r="G11" s="67">
        <v>75</v>
      </c>
      <c r="H11" s="69" t="s">
        <v>20</v>
      </c>
      <c r="I11" s="70">
        <v>13200</v>
      </c>
      <c r="J11" s="68">
        <v>0</v>
      </c>
      <c r="K11" s="68">
        <v>12000</v>
      </c>
      <c r="L11" s="71">
        <v>0</v>
      </c>
      <c r="M11" s="72">
        <f>SUM(I11:L11)</f>
        <v>25200</v>
      </c>
      <c r="N11" s="73">
        <f>IF(B11&gt;=DATE(2021,2,1),M11,M11*2/3)</f>
        <v>25200</v>
      </c>
      <c r="O11" s="68">
        <v>15000</v>
      </c>
      <c r="P11" s="71">
        <f>MIN(N11:O11)</f>
        <v>15000</v>
      </c>
      <c r="Q11" s="75">
        <f t="shared" ref="Q11:Q56" si="0">IF(COUNTIF(D11,"返送料のみ"),P11,ROUNDDOWN(P11,-3))</f>
        <v>15000</v>
      </c>
      <c r="R11" s="72"/>
    </row>
    <row r="12" spans="1:18">
      <c r="A12" s="12">
        <v>1</v>
      </c>
      <c r="B12" s="59"/>
      <c r="C12" s="23"/>
      <c r="D12" s="74"/>
      <c r="E12" s="23"/>
      <c r="F12" s="25"/>
      <c r="G12" s="27"/>
      <c r="H12" s="43"/>
      <c r="I12" s="6"/>
      <c r="J12" s="4"/>
      <c r="K12" s="4"/>
      <c r="L12" s="5"/>
      <c r="M12" s="36">
        <f>SUM(I12:L12)</f>
        <v>0</v>
      </c>
      <c r="N12" s="20">
        <f>M12</f>
        <v>0</v>
      </c>
      <c r="O12" s="21">
        <v>15000</v>
      </c>
      <c r="P12" s="22">
        <f>MIN(N12:O12)</f>
        <v>0</v>
      </c>
      <c r="Q12" s="38">
        <f t="shared" si="0"/>
        <v>0</v>
      </c>
      <c r="R12" s="14"/>
    </row>
    <row r="13" spans="1:18">
      <c r="A13" s="13">
        <f>A12+1</f>
        <v>2</v>
      </c>
      <c r="B13" s="59"/>
      <c r="C13" s="24"/>
      <c r="D13" s="74"/>
      <c r="E13" s="23"/>
      <c r="F13" s="26"/>
      <c r="G13" s="28"/>
      <c r="H13" s="43"/>
      <c r="I13" s="3"/>
      <c r="J13" s="2"/>
      <c r="K13" s="2"/>
      <c r="L13" s="34"/>
      <c r="M13" s="37">
        <f>SUM(I13:L13)</f>
        <v>0</v>
      </c>
      <c r="N13" s="20">
        <f t="shared" ref="N13:N56" si="1">M13</f>
        <v>0</v>
      </c>
      <c r="O13" s="21">
        <v>15000</v>
      </c>
      <c r="P13" s="22">
        <f t="shared" ref="P13:P56" si="2">MIN(N13:O13)</f>
        <v>0</v>
      </c>
      <c r="Q13" s="38">
        <f t="shared" si="0"/>
        <v>0</v>
      </c>
      <c r="R13" s="11"/>
    </row>
    <row r="14" spans="1:18">
      <c r="A14" s="13">
        <f t="shared" ref="A14:A56" si="3">A13+1</f>
        <v>3</v>
      </c>
      <c r="B14" s="59"/>
      <c r="C14" s="24"/>
      <c r="D14" s="74"/>
      <c r="E14" s="23"/>
      <c r="F14" s="26"/>
      <c r="G14" s="28"/>
      <c r="H14" s="43"/>
      <c r="I14" s="3"/>
      <c r="J14" s="2"/>
      <c r="K14" s="2"/>
      <c r="L14" s="34"/>
      <c r="M14" s="37">
        <f>SUM(I14:L14)</f>
        <v>0</v>
      </c>
      <c r="N14" s="20">
        <f t="shared" si="1"/>
        <v>0</v>
      </c>
      <c r="O14" s="21">
        <v>15000</v>
      </c>
      <c r="P14" s="22">
        <f>MIN(N14:O14)</f>
        <v>0</v>
      </c>
      <c r="Q14" s="38">
        <f t="shared" si="0"/>
        <v>0</v>
      </c>
      <c r="R14" s="11"/>
    </row>
    <row r="15" spans="1:18">
      <c r="A15" s="13">
        <f t="shared" si="3"/>
        <v>4</v>
      </c>
      <c r="B15" s="59"/>
      <c r="C15" s="24"/>
      <c r="D15" s="74"/>
      <c r="E15" s="23"/>
      <c r="F15" s="26"/>
      <c r="G15" s="28"/>
      <c r="H15" s="43"/>
      <c r="I15" s="3"/>
      <c r="J15" s="2"/>
      <c r="K15" s="2"/>
      <c r="L15" s="34"/>
      <c r="M15" s="37">
        <f t="shared" ref="M15:M56" si="4">SUM(I15:L15)</f>
        <v>0</v>
      </c>
      <c r="N15" s="20">
        <f t="shared" si="1"/>
        <v>0</v>
      </c>
      <c r="O15" s="21">
        <v>15000</v>
      </c>
      <c r="P15" s="22">
        <f t="shared" si="2"/>
        <v>0</v>
      </c>
      <c r="Q15" s="38">
        <f t="shared" si="0"/>
        <v>0</v>
      </c>
      <c r="R15" s="11"/>
    </row>
    <row r="16" spans="1:18">
      <c r="A16" s="13">
        <f t="shared" si="3"/>
        <v>5</v>
      </c>
      <c r="B16" s="59"/>
      <c r="C16" s="24"/>
      <c r="D16" s="74"/>
      <c r="E16" s="23"/>
      <c r="F16" s="26"/>
      <c r="G16" s="28"/>
      <c r="H16" s="43"/>
      <c r="I16" s="3"/>
      <c r="J16" s="2"/>
      <c r="K16" s="2"/>
      <c r="L16" s="34"/>
      <c r="M16" s="37">
        <f t="shared" si="4"/>
        <v>0</v>
      </c>
      <c r="N16" s="20">
        <f t="shared" si="1"/>
        <v>0</v>
      </c>
      <c r="O16" s="21">
        <v>15000</v>
      </c>
      <c r="P16" s="22">
        <f t="shared" si="2"/>
        <v>0</v>
      </c>
      <c r="Q16" s="38">
        <f t="shared" si="0"/>
        <v>0</v>
      </c>
      <c r="R16" s="11"/>
    </row>
    <row r="17" spans="1:18">
      <c r="A17" s="13">
        <f t="shared" si="3"/>
        <v>6</v>
      </c>
      <c r="B17" s="59"/>
      <c r="C17" s="24"/>
      <c r="D17" s="74"/>
      <c r="E17" s="23"/>
      <c r="F17" s="26"/>
      <c r="G17" s="28"/>
      <c r="H17" s="43"/>
      <c r="I17" s="3"/>
      <c r="J17" s="2"/>
      <c r="K17" s="2"/>
      <c r="L17" s="34"/>
      <c r="M17" s="37">
        <f t="shared" si="4"/>
        <v>0</v>
      </c>
      <c r="N17" s="20">
        <f t="shared" si="1"/>
        <v>0</v>
      </c>
      <c r="O17" s="21">
        <v>15000</v>
      </c>
      <c r="P17" s="22">
        <f t="shared" si="2"/>
        <v>0</v>
      </c>
      <c r="Q17" s="38">
        <f t="shared" si="0"/>
        <v>0</v>
      </c>
      <c r="R17" s="11"/>
    </row>
    <row r="18" spans="1:18">
      <c r="A18" s="13">
        <f t="shared" si="3"/>
        <v>7</v>
      </c>
      <c r="B18" s="59"/>
      <c r="C18" s="24"/>
      <c r="D18" s="74"/>
      <c r="E18" s="23"/>
      <c r="F18" s="26"/>
      <c r="G18" s="28"/>
      <c r="H18" s="43"/>
      <c r="I18" s="3"/>
      <c r="J18" s="2"/>
      <c r="K18" s="2"/>
      <c r="L18" s="34"/>
      <c r="M18" s="37">
        <f t="shared" si="4"/>
        <v>0</v>
      </c>
      <c r="N18" s="20">
        <f t="shared" si="1"/>
        <v>0</v>
      </c>
      <c r="O18" s="21">
        <v>15000</v>
      </c>
      <c r="P18" s="22">
        <f t="shared" si="2"/>
        <v>0</v>
      </c>
      <c r="Q18" s="38">
        <f t="shared" si="0"/>
        <v>0</v>
      </c>
      <c r="R18" s="11"/>
    </row>
    <row r="19" spans="1:18">
      <c r="A19" s="13">
        <f t="shared" si="3"/>
        <v>8</v>
      </c>
      <c r="B19" s="59"/>
      <c r="C19" s="24"/>
      <c r="D19" s="74"/>
      <c r="E19" s="23"/>
      <c r="F19" s="26"/>
      <c r="G19" s="28"/>
      <c r="H19" s="43"/>
      <c r="I19" s="3"/>
      <c r="J19" s="2"/>
      <c r="K19" s="2"/>
      <c r="L19" s="34"/>
      <c r="M19" s="37">
        <f t="shared" si="4"/>
        <v>0</v>
      </c>
      <c r="N19" s="20">
        <f t="shared" si="1"/>
        <v>0</v>
      </c>
      <c r="O19" s="21">
        <v>15000</v>
      </c>
      <c r="P19" s="22">
        <f t="shared" si="2"/>
        <v>0</v>
      </c>
      <c r="Q19" s="38">
        <f t="shared" si="0"/>
        <v>0</v>
      </c>
      <c r="R19" s="11"/>
    </row>
    <row r="20" spans="1:18">
      <c r="A20" s="13">
        <f t="shared" si="3"/>
        <v>9</v>
      </c>
      <c r="B20" s="59"/>
      <c r="C20" s="24"/>
      <c r="D20" s="74"/>
      <c r="E20" s="23"/>
      <c r="F20" s="26"/>
      <c r="G20" s="28"/>
      <c r="H20" s="43"/>
      <c r="I20" s="3"/>
      <c r="J20" s="2"/>
      <c r="K20" s="2"/>
      <c r="L20" s="34"/>
      <c r="M20" s="37">
        <f t="shared" si="4"/>
        <v>0</v>
      </c>
      <c r="N20" s="20">
        <f t="shared" si="1"/>
        <v>0</v>
      </c>
      <c r="O20" s="21">
        <v>15000</v>
      </c>
      <c r="P20" s="22">
        <f t="shared" si="2"/>
        <v>0</v>
      </c>
      <c r="Q20" s="38">
        <f t="shared" si="0"/>
        <v>0</v>
      </c>
      <c r="R20" s="11"/>
    </row>
    <row r="21" spans="1:18">
      <c r="A21" s="13">
        <f t="shared" si="3"/>
        <v>10</v>
      </c>
      <c r="B21" s="59"/>
      <c r="C21" s="24"/>
      <c r="D21" s="74"/>
      <c r="E21" s="23"/>
      <c r="F21" s="26"/>
      <c r="G21" s="28"/>
      <c r="H21" s="43"/>
      <c r="I21" s="3"/>
      <c r="J21" s="2"/>
      <c r="K21" s="2"/>
      <c r="L21" s="34"/>
      <c r="M21" s="37">
        <f t="shared" si="4"/>
        <v>0</v>
      </c>
      <c r="N21" s="20">
        <f t="shared" si="1"/>
        <v>0</v>
      </c>
      <c r="O21" s="21">
        <v>15000</v>
      </c>
      <c r="P21" s="22">
        <f t="shared" si="2"/>
        <v>0</v>
      </c>
      <c r="Q21" s="38">
        <f t="shared" si="0"/>
        <v>0</v>
      </c>
      <c r="R21" s="11"/>
    </row>
    <row r="22" spans="1:18">
      <c r="A22" s="13">
        <f t="shared" si="3"/>
        <v>11</v>
      </c>
      <c r="B22" s="59"/>
      <c r="C22" s="24"/>
      <c r="D22" s="74"/>
      <c r="E22" s="23"/>
      <c r="F22" s="26"/>
      <c r="G22" s="28"/>
      <c r="H22" s="43"/>
      <c r="I22" s="3"/>
      <c r="J22" s="2"/>
      <c r="K22" s="2"/>
      <c r="L22" s="34"/>
      <c r="M22" s="37">
        <f t="shared" si="4"/>
        <v>0</v>
      </c>
      <c r="N22" s="20">
        <f t="shared" si="1"/>
        <v>0</v>
      </c>
      <c r="O22" s="21">
        <v>15000</v>
      </c>
      <c r="P22" s="22">
        <f t="shared" si="2"/>
        <v>0</v>
      </c>
      <c r="Q22" s="38">
        <f t="shared" si="0"/>
        <v>0</v>
      </c>
      <c r="R22" s="11"/>
    </row>
    <row r="23" spans="1:18">
      <c r="A23" s="13">
        <f t="shared" si="3"/>
        <v>12</v>
      </c>
      <c r="B23" s="59"/>
      <c r="C23" s="24"/>
      <c r="D23" s="74"/>
      <c r="E23" s="23"/>
      <c r="F23" s="26"/>
      <c r="G23" s="28"/>
      <c r="H23" s="43"/>
      <c r="I23" s="3"/>
      <c r="J23" s="2"/>
      <c r="K23" s="2"/>
      <c r="L23" s="34"/>
      <c r="M23" s="37">
        <f t="shared" si="4"/>
        <v>0</v>
      </c>
      <c r="N23" s="20">
        <f t="shared" si="1"/>
        <v>0</v>
      </c>
      <c r="O23" s="21">
        <v>15000</v>
      </c>
      <c r="P23" s="22">
        <f t="shared" si="2"/>
        <v>0</v>
      </c>
      <c r="Q23" s="38">
        <f t="shared" si="0"/>
        <v>0</v>
      </c>
      <c r="R23" s="11"/>
    </row>
    <row r="24" spans="1:18">
      <c r="A24" s="13">
        <f t="shared" si="3"/>
        <v>13</v>
      </c>
      <c r="B24" s="59"/>
      <c r="C24" s="24"/>
      <c r="D24" s="74"/>
      <c r="E24" s="23"/>
      <c r="F24" s="26"/>
      <c r="G24" s="28"/>
      <c r="H24" s="43"/>
      <c r="I24" s="3"/>
      <c r="J24" s="2"/>
      <c r="K24" s="2"/>
      <c r="L24" s="34"/>
      <c r="M24" s="37">
        <f t="shared" si="4"/>
        <v>0</v>
      </c>
      <c r="N24" s="20">
        <f t="shared" si="1"/>
        <v>0</v>
      </c>
      <c r="O24" s="21">
        <v>15000</v>
      </c>
      <c r="P24" s="22">
        <f t="shared" si="2"/>
        <v>0</v>
      </c>
      <c r="Q24" s="38">
        <f t="shared" si="0"/>
        <v>0</v>
      </c>
      <c r="R24" s="11"/>
    </row>
    <row r="25" spans="1:18">
      <c r="A25" s="13">
        <f t="shared" si="3"/>
        <v>14</v>
      </c>
      <c r="B25" s="59"/>
      <c r="C25" s="24"/>
      <c r="D25" s="74"/>
      <c r="E25" s="23"/>
      <c r="F25" s="26"/>
      <c r="G25" s="28"/>
      <c r="H25" s="43"/>
      <c r="I25" s="3"/>
      <c r="J25" s="2"/>
      <c r="K25" s="2"/>
      <c r="L25" s="34"/>
      <c r="M25" s="37">
        <f t="shared" si="4"/>
        <v>0</v>
      </c>
      <c r="N25" s="20">
        <f t="shared" si="1"/>
        <v>0</v>
      </c>
      <c r="O25" s="21">
        <v>15000</v>
      </c>
      <c r="P25" s="22">
        <f t="shared" si="2"/>
        <v>0</v>
      </c>
      <c r="Q25" s="38">
        <f t="shared" si="0"/>
        <v>0</v>
      </c>
      <c r="R25" s="11"/>
    </row>
    <row r="26" spans="1:18">
      <c r="A26" s="13">
        <f t="shared" si="3"/>
        <v>15</v>
      </c>
      <c r="B26" s="59"/>
      <c r="C26" s="24"/>
      <c r="D26" s="74"/>
      <c r="E26" s="23"/>
      <c r="F26" s="26"/>
      <c r="G26" s="28"/>
      <c r="H26" s="43"/>
      <c r="I26" s="3"/>
      <c r="J26" s="2"/>
      <c r="K26" s="2"/>
      <c r="L26" s="34"/>
      <c r="M26" s="37">
        <f t="shared" si="4"/>
        <v>0</v>
      </c>
      <c r="N26" s="20">
        <f t="shared" si="1"/>
        <v>0</v>
      </c>
      <c r="O26" s="21">
        <v>15000</v>
      </c>
      <c r="P26" s="22">
        <f t="shared" si="2"/>
        <v>0</v>
      </c>
      <c r="Q26" s="38">
        <f t="shared" si="0"/>
        <v>0</v>
      </c>
      <c r="R26" s="11"/>
    </row>
    <row r="27" spans="1:18">
      <c r="A27" s="13">
        <f t="shared" si="3"/>
        <v>16</v>
      </c>
      <c r="B27" s="59"/>
      <c r="C27" s="24"/>
      <c r="D27" s="74"/>
      <c r="E27" s="23"/>
      <c r="F27" s="26"/>
      <c r="G27" s="28"/>
      <c r="H27" s="43"/>
      <c r="I27" s="3"/>
      <c r="J27" s="2"/>
      <c r="K27" s="2"/>
      <c r="L27" s="34"/>
      <c r="M27" s="37">
        <f t="shared" si="4"/>
        <v>0</v>
      </c>
      <c r="N27" s="20">
        <f t="shared" si="1"/>
        <v>0</v>
      </c>
      <c r="O27" s="21">
        <v>15000</v>
      </c>
      <c r="P27" s="22">
        <f t="shared" si="2"/>
        <v>0</v>
      </c>
      <c r="Q27" s="38">
        <f t="shared" si="0"/>
        <v>0</v>
      </c>
      <c r="R27" s="11"/>
    </row>
    <row r="28" spans="1:18">
      <c r="A28" s="13">
        <f t="shared" si="3"/>
        <v>17</v>
      </c>
      <c r="B28" s="59"/>
      <c r="C28" s="24"/>
      <c r="D28" s="74"/>
      <c r="E28" s="23"/>
      <c r="F28" s="26"/>
      <c r="G28" s="28"/>
      <c r="H28" s="43"/>
      <c r="I28" s="3"/>
      <c r="J28" s="2"/>
      <c r="K28" s="2"/>
      <c r="L28" s="34"/>
      <c r="M28" s="37">
        <f t="shared" si="4"/>
        <v>0</v>
      </c>
      <c r="N28" s="20">
        <f t="shared" si="1"/>
        <v>0</v>
      </c>
      <c r="O28" s="21">
        <v>15000</v>
      </c>
      <c r="P28" s="22">
        <f t="shared" si="2"/>
        <v>0</v>
      </c>
      <c r="Q28" s="38">
        <f t="shared" si="0"/>
        <v>0</v>
      </c>
      <c r="R28" s="11"/>
    </row>
    <row r="29" spans="1:18">
      <c r="A29" s="13">
        <f t="shared" si="3"/>
        <v>18</v>
      </c>
      <c r="B29" s="59"/>
      <c r="C29" s="24"/>
      <c r="D29" s="74"/>
      <c r="E29" s="23"/>
      <c r="F29" s="26"/>
      <c r="G29" s="28"/>
      <c r="H29" s="43"/>
      <c r="I29" s="3"/>
      <c r="J29" s="2"/>
      <c r="K29" s="2"/>
      <c r="L29" s="34"/>
      <c r="M29" s="37">
        <f t="shared" si="4"/>
        <v>0</v>
      </c>
      <c r="N29" s="20">
        <f t="shared" si="1"/>
        <v>0</v>
      </c>
      <c r="O29" s="21">
        <v>15000</v>
      </c>
      <c r="P29" s="22">
        <f t="shared" si="2"/>
        <v>0</v>
      </c>
      <c r="Q29" s="38">
        <f t="shared" si="0"/>
        <v>0</v>
      </c>
      <c r="R29" s="11"/>
    </row>
    <row r="30" spans="1:18">
      <c r="A30" s="13">
        <f t="shared" si="3"/>
        <v>19</v>
      </c>
      <c r="B30" s="59"/>
      <c r="C30" s="24"/>
      <c r="D30" s="74"/>
      <c r="E30" s="23"/>
      <c r="F30" s="26"/>
      <c r="G30" s="28"/>
      <c r="H30" s="43"/>
      <c r="I30" s="3"/>
      <c r="J30" s="2"/>
      <c r="K30" s="2"/>
      <c r="L30" s="34"/>
      <c r="M30" s="37">
        <f t="shared" si="4"/>
        <v>0</v>
      </c>
      <c r="N30" s="20">
        <f t="shared" si="1"/>
        <v>0</v>
      </c>
      <c r="O30" s="21">
        <v>15000</v>
      </c>
      <c r="P30" s="22">
        <f t="shared" si="2"/>
        <v>0</v>
      </c>
      <c r="Q30" s="38">
        <f t="shared" si="0"/>
        <v>0</v>
      </c>
      <c r="R30" s="11"/>
    </row>
    <row r="31" spans="1:18">
      <c r="A31" s="13">
        <f t="shared" si="3"/>
        <v>20</v>
      </c>
      <c r="B31" s="59"/>
      <c r="C31" s="24"/>
      <c r="D31" s="74"/>
      <c r="E31" s="23"/>
      <c r="F31" s="26"/>
      <c r="G31" s="28"/>
      <c r="H31" s="43"/>
      <c r="I31" s="3"/>
      <c r="J31" s="2"/>
      <c r="K31" s="2"/>
      <c r="L31" s="34"/>
      <c r="M31" s="37">
        <f t="shared" si="4"/>
        <v>0</v>
      </c>
      <c r="N31" s="20">
        <f t="shared" si="1"/>
        <v>0</v>
      </c>
      <c r="O31" s="21">
        <v>15000</v>
      </c>
      <c r="P31" s="22">
        <f t="shared" si="2"/>
        <v>0</v>
      </c>
      <c r="Q31" s="38">
        <f t="shared" si="0"/>
        <v>0</v>
      </c>
      <c r="R31" s="11"/>
    </row>
    <row r="32" spans="1:18">
      <c r="A32" s="13">
        <f t="shared" si="3"/>
        <v>21</v>
      </c>
      <c r="B32" s="59"/>
      <c r="C32" s="24"/>
      <c r="D32" s="74"/>
      <c r="E32" s="23"/>
      <c r="F32" s="26"/>
      <c r="G32" s="28"/>
      <c r="H32" s="43"/>
      <c r="I32" s="3"/>
      <c r="J32" s="2"/>
      <c r="K32" s="2"/>
      <c r="L32" s="34"/>
      <c r="M32" s="37">
        <f t="shared" si="4"/>
        <v>0</v>
      </c>
      <c r="N32" s="20">
        <f t="shared" si="1"/>
        <v>0</v>
      </c>
      <c r="O32" s="21">
        <v>15000</v>
      </c>
      <c r="P32" s="22">
        <f t="shared" si="2"/>
        <v>0</v>
      </c>
      <c r="Q32" s="38">
        <f t="shared" si="0"/>
        <v>0</v>
      </c>
      <c r="R32" s="11"/>
    </row>
    <row r="33" spans="1:18">
      <c r="A33" s="13">
        <f t="shared" si="3"/>
        <v>22</v>
      </c>
      <c r="B33" s="59"/>
      <c r="C33" s="24"/>
      <c r="D33" s="74"/>
      <c r="E33" s="23"/>
      <c r="F33" s="26"/>
      <c r="G33" s="28"/>
      <c r="H33" s="43"/>
      <c r="I33" s="3"/>
      <c r="J33" s="2"/>
      <c r="K33" s="2"/>
      <c r="L33" s="34"/>
      <c r="M33" s="37">
        <f t="shared" si="4"/>
        <v>0</v>
      </c>
      <c r="N33" s="20">
        <f t="shared" si="1"/>
        <v>0</v>
      </c>
      <c r="O33" s="21">
        <v>15000</v>
      </c>
      <c r="P33" s="22">
        <f t="shared" si="2"/>
        <v>0</v>
      </c>
      <c r="Q33" s="38">
        <f t="shared" si="0"/>
        <v>0</v>
      </c>
      <c r="R33" s="11"/>
    </row>
    <row r="34" spans="1:18">
      <c r="A34" s="13">
        <f t="shared" si="3"/>
        <v>23</v>
      </c>
      <c r="B34" s="59"/>
      <c r="C34" s="24"/>
      <c r="D34" s="74"/>
      <c r="E34" s="23"/>
      <c r="F34" s="26"/>
      <c r="G34" s="28"/>
      <c r="H34" s="43"/>
      <c r="I34" s="3"/>
      <c r="J34" s="2"/>
      <c r="K34" s="2"/>
      <c r="L34" s="34"/>
      <c r="M34" s="37">
        <f t="shared" si="4"/>
        <v>0</v>
      </c>
      <c r="N34" s="20">
        <f t="shared" si="1"/>
        <v>0</v>
      </c>
      <c r="O34" s="21">
        <v>15000</v>
      </c>
      <c r="P34" s="22">
        <f t="shared" si="2"/>
        <v>0</v>
      </c>
      <c r="Q34" s="38">
        <f t="shared" si="0"/>
        <v>0</v>
      </c>
      <c r="R34" s="11"/>
    </row>
    <row r="35" spans="1:18">
      <c r="A35" s="13">
        <f t="shared" si="3"/>
        <v>24</v>
      </c>
      <c r="B35" s="59"/>
      <c r="C35" s="24"/>
      <c r="D35" s="74"/>
      <c r="E35" s="23"/>
      <c r="F35" s="26"/>
      <c r="G35" s="28"/>
      <c r="H35" s="43"/>
      <c r="I35" s="3"/>
      <c r="J35" s="2"/>
      <c r="K35" s="2"/>
      <c r="L35" s="34"/>
      <c r="M35" s="37">
        <f t="shared" si="4"/>
        <v>0</v>
      </c>
      <c r="N35" s="20">
        <f t="shared" si="1"/>
        <v>0</v>
      </c>
      <c r="O35" s="21">
        <v>15000</v>
      </c>
      <c r="P35" s="22">
        <f t="shared" si="2"/>
        <v>0</v>
      </c>
      <c r="Q35" s="38">
        <f t="shared" si="0"/>
        <v>0</v>
      </c>
      <c r="R35" s="11"/>
    </row>
    <row r="36" spans="1:18">
      <c r="A36" s="13">
        <f t="shared" si="3"/>
        <v>25</v>
      </c>
      <c r="B36" s="59"/>
      <c r="C36" s="24"/>
      <c r="D36" s="74"/>
      <c r="E36" s="23"/>
      <c r="F36" s="26"/>
      <c r="G36" s="28"/>
      <c r="H36" s="43"/>
      <c r="I36" s="3"/>
      <c r="J36" s="2"/>
      <c r="K36" s="2"/>
      <c r="L36" s="34"/>
      <c r="M36" s="37">
        <f t="shared" si="4"/>
        <v>0</v>
      </c>
      <c r="N36" s="20">
        <f t="shared" si="1"/>
        <v>0</v>
      </c>
      <c r="O36" s="21">
        <v>15000</v>
      </c>
      <c r="P36" s="22">
        <f t="shared" si="2"/>
        <v>0</v>
      </c>
      <c r="Q36" s="38">
        <f t="shared" si="0"/>
        <v>0</v>
      </c>
      <c r="R36" s="11"/>
    </row>
    <row r="37" spans="1:18">
      <c r="A37" s="13">
        <f t="shared" si="3"/>
        <v>26</v>
      </c>
      <c r="B37" s="59"/>
      <c r="C37" s="24"/>
      <c r="D37" s="74"/>
      <c r="E37" s="23"/>
      <c r="F37" s="26"/>
      <c r="G37" s="28"/>
      <c r="H37" s="43"/>
      <c r="I37" s="3"/>
      <c r="J37" s="2"/>
      <c r="K37" s="2"/>
      <c r="L37" s="34"/>
      <c r="M37" s="37">
        <f t="shared" si="4"/>
        <v>0</v>
      </c>
      <c r="N37" s="20">
        <f t="shared" si="1"/>
        <v>0</v>
      </c>
      <c r="O37" s="21">
        <v>15000</v>
      </c>
      <c r="P37" s="22">
        <f t="shared" si="2"/>
        <v>0</v>
      </c>
      <c r="Q37" s="38">
        <f t="shared" si="0"/>
        <v>0</v>
      </c>
      <c r="R37" s="11"/>
    </row>
    <row r="38" spans="1:18">
      <c r="A38" s="13">
        <f t="shared" si="3"/>
        <v>27</v>
      </c>
      <c r="B38" s="59"/>
      <c r="C38" s="24"/>
      <c r="D38" s="74"/>
      <c r="E38" s="23"/>
      <c r="F38" s="26"/>
      <c r="G38" s="28"/>
      <c r="H38" s="43"/>
      <c r="I38" s="3"/>
      <c r="J38" s="2"/>
      <c r="K38" s="2"/>
      <c r="L38" s="34"/>
      <c r="M38" s="37">
        <f t="shared" si="4"/>
        <v>0</v>
      </c>
      <c r="N38" s="20">
        <f t="shared" si="1"/>
        <v>0</v>
      </c>
      <c r="O38" s="21">
        <v>15000</v>
      </c>
      <c r="P38" s="22">
        <f t="shared" si="2"/>
        <v>0</v>
      </c>
      <c r="Q38" s="38">
        <f t="shared" si="0"/>
        <v>0</v>
      </c>
      <c r="R38" s="11"/>
    </row>
    <row r="39" spans="1:18">
      <c r="A39" s="13">
        <f t="shared" si="3"/>
        <v>28</v>
      </c>
      <c r="B39" s="59"/>
      <c r="C39" s="24"/>
      <c r="D39" s="74"/>
      <c r="E39" s="23"/>
      <c r="F39" s="26"/>
      <c r="G39" s="28"/>
      <c r="H39" s="44"/>
      <c r="I39" s="3"/>
      <c r="J39" s="2"/>
      <c r="K39" s="2"/>
      <c r="L39" s="34"/>
      <c r="M39" s="37">
        <f t="shared" si="4"/>
        <v>0</v>
      </c>
      <c r="N39" s="20">
        <f t="shared" si="1"/>
        <v>0</v>
      </c>
      <c r="O39" s="21">
        <v>15000</v>
      </c>
      <c r="P39" s="22">
        <f t="shared" si="2"/>
        <v>0</v>
      </c>
      <c r="Q39" s="38">
        <f t="shared" si="0"/>
        <v>0</v>
      </c>
      <c r="R39" s="11"/>
    </row>
    <row r="40" spans="1:18">
      <c r="A40" s="13">
        <f t="shared" si="3"/>
        <v>29</v>
      </c>
      <c r="B40" s="59"/>
      <c r="C40" s="24"/>
      <c r="D40" s="74"/>
      <c r="E40" s="23"/>
      <c r="F40" s="26"/>
      <c r="G40" s="28"/>
      <c r="H40" s="43"/>
      <c r="I40" s="3"/>
      <c r="J40" s="2"/>
      <c r="K40" s="2"/>
      <c r="L40" s="34"/>
      <c r="M40" s="37">
        <f t="shared" si="4"/>
        <v>0</v>
      </c>
      <c r="N40" s="20">
        <f t="shared" si="1"/>
        <v>0</v>
      </c>
      <c r="O40" s="21">
        <v>15000</v>
      </c>
      <c r="P40" s="22">
        <f t="shared" si="2"/>
        <v>0</v>
      </c>
      <c r="Q40" s="38">
        <f t="shared" si="0"/>
        <v>0</v>
      </c>
      <c r="R40" s="11"/>
    </row>
    <row r="41" spans="1:18">
      <c r="A41" s="13">
        <f t="shared" si="3"/>
        <v>30</v>
      </c>
      <c r="B41" s="59"/>
      <c r="C41" s="24"/>
      <c r="D41" s="74"/>
      <c r="E41" s="23"/>
      <c r="F41" s="26"/>
      <c r="G41" s="28"/>
      <c r="H41" s="43"/>
      <c r="I41" s="3"/>
      <c r="J41" s="2"/>
      <c r="K41" s="2"/>
      <c r="L41" s="34"/>
      <c r="M41" s="37">
        <f t="shared" si="4"/>
        <v>0</v>
      </c>
      <c r="N41" s="20">
        <f t="shared" si="1"/>
        <v>0</v>
      </c>
      <c r="O41" s="21">
        <v>15000</v>
      </c>
      <c r="P41" s="22">
        <f t="shared" si="2"/>
        <v>0</v>
      </c>
      <c r="Q41" s="38">
        <f t="shared" si="0"/>
        <v>0</v>
      </c>
      <c r="R41" s="11"/>
    </row>
    <row r="42" spans="1:18">
      <c r="A42" s="13">
        <f t="shared" si="3"/>
        <v>31</v>
      </c>
      <c r="B42" s="59"/>
      <c r="C42" s="24"/>
      <c r="D42" s="74"/>
      <c r="E42" s="23"/>
      <c r="F42" s="26"/>
      <c r="G42" s="28"/>
      <c r="H42" s="43"/>
      <c r="I42" s="3"/>
      <c r="J42" s="2"/>
      <c r="K42" s="2"/>
      <c r="L42" s="34"/>
      <c r="M42" s="37">
        <f t="shared" si="4"/>
        <v>0</v>
      </c>
      <c r="N42" s="20">
        <f t="shared" si="1"/>
        <v>0</v>
      </c>
      <c r="O42" s="21">
        <v>15000</v>
      </c>
      <c r="P42" s="22">
        <f t="shared" si="2"/>
        <v>0</v>
      </c>
      <c r="Q42" s="38">
        <f t="shared" si="0"/>
        <v>0</v>
      </c>
      <c r="R42" s="11"/>
    </row>
    <row r="43" spans="1:18">
      <c r="A43" s="13">
        <f t="shared" si="3"/>
        <v>32</v>
      </c>
      <c r="B43" s="59"/>
      <c r="C43" s="24"/>
      <c r="D43" s="74"/>
      <c r="E43" s="23"/>
      <c r="F43" s="26"/>
      <c r="G43" s="28"/>
      <c r="H43" s="43"/>
      <c r="I43" s="3"/>
      <c r="J43" s="2"/>
      <c r="K43" s="2"/>
      <c r="L43" s="34"/>
      <c r="M43" s="37">
        <f t="shared" si="4"/>
        <v>0</v>
      </c>
      <c r="N43" s="20">
        <f t="shared" si="1"/>
        <v>0</v>
      </c>
      <c r="O43" s="21">
        <v>15000</v>
      </c>
      <c r="P43" s="22">
        <f t="shared" si="2"/>
        <v>0</v>
      </c>
      <c r="Q43" s="38">
        <f t="shared" si="0"/>
        <v>0</v>
      </c>
      <c r="R43" s="11"/>
    </row>
    <row r="44" spans="1:18">
      <c r="A44" s="13">
        <f t="shared" si="3"/>
        <v>33</v>
      </c>
      <c r="B44" s="59"/>
      <c r="C44" s="24"/>
      <c r="D44" s="74"/>
      <c r="E44" s="23"/>
      <c r="F44" s="26"/>
      <c r="G44" s="28"/>
      <c r="H44" s="43"/>
      <c r="I44" s="3"/>
      <c r="J44" s="2"/>
      <c r="K44" s="2"/>
      <c r="L44" s="34"/>
      <c r="M44" s="37">
        <f t="shared" si="4"/>
        <v>0</v>
      </c>
      <c r="N44" s="20">
        <f t="shared" si="1"/>
        <v>0</v>
      </c>
      <c r="O44" s="21">
        <v>15000</v>
      </c>
      <c r="P44" s="22">
        <f t="shared" si="2"/>
        <v>0</v>
      </c>
      <c r="Q44" s="38">
        <f t="shared" si="0"/>
        <v>0</v>
      </c>
      <c r="R44" s="11"/>
    </row>
    <row r="45" spans="1:18">
      <c r="A45" s="13">
        <f t="shared" si="3"/>
        <v>34</v>
      </c>
      <c r="B45" s="59"/>
      <c r="C45" s="24"/>
      <c r="D45" s="74"/>
      <c r="E45" s="23"/>
      <c r="F45" s="26"/>
      <c r="G45" s="28"/>
      <c r="H45" s="43"/>
      <c r="I45" s="3"/>
      <c r="J45" s="2"/>
      <c r="K45" s="2"/>
      <c r="L45" s="34"/>
      <c r="M45" s="37">
        <f t="shared" si="4"/>
        <v>0</v>
      </c>
      <c r="N45" s="20">
        <f t="shared" si="1"/>
        <v>0</v>
      </c>
      <c r="O45" s="21">
        <v>15000</v>
      </c>
      <c r="P45" s="22">
        <f t="shared" si="2"/>
        <v>0</v>
      </c>
      <c r="Q45" s="38">
        <f t="shared" si="0"/>
        <v>0</v>
      </c>
      <c r="R45" s="11"/>
    </row>
    <row r="46" spans="1:18">
      <c r="A46" s="13">
        <f t="shared" si="3"/>
        <v>35</v>
      </c>
      <c r="B46" s="59"/>
      <c r="C46" s="24"/>
      <c r="D46" s="74"/>
      <c r="E46" s="23"/>
      <c r="F46" s="26"/>
      <c r="G46" s="28"/>
      <c r="H46" s="43"/>
      <c r="I46" s="3"/>
      <c r="J46" s="2"/>
      <c r="K46" s="2"/>
      <c r="L46" s="34"/>
      <c r="M46" s="37">
        <f t="shared" si="4"/>
        <v>0</v>
      </c>
      <c r="N46" s="20">
        <f t="shared" si="1"/>
        <v>0</v>
      </c>
      <c r="O46" s="21">
        <v>15000</v>
      </c>
      <c r="P46" s="22">
        <f t="shared" si="2"/>
        <v>0</v>
      </c>
      <c r="Q46" s="38">
        <f t="shared" si="0"/>
        <v>0</v>
      </c>
      <c r="R46" s="11"/>
    </row>
    <row r="47" spans="1:18">
      <c r="A47" s="13">
        <f t="shared" si="3"/>
        <v>36</v>
      </c>
      <c r="B47" s="59"/>
      <c r="C47" s="24"/>
      <c r="D47" s="74"/>
      <c r="E47" s="23"/>
      <c r="F47" s="26"/>
      <c r="G47" s="28"/>
      <c r="H47" s="43"/>
      <c r="I47" s="3"/>
      <c r="J47" s="2"/>
      <c r="K47" s="2"/>
      <c r="L47" s="34"/>
      <c r="M47" s="37">
        <f t="shared" si="4"/>
        <v>0</v>
      </c>
      <c r="N47" s="20">
        <f t="shared" si="1"/>
        <v>0</v>
      </c>
      <c r="O47" s="21">
        <v>15000</v>
      </c>
      <c r="P47" s="22">
        <f t="shared" si="2"/>
        <v>0</v>
      </c>
      <c r="Q47" s="38">
        <f t="shared" si="0"/>
        <v>0</v>
      </c>
      <c r="R47" s="11"/>
    </row>
    <row r="48" spans="1:18">
      <c r="A48" s="13">
        <f t="shared" si="3"/>
        <v>37</v>
      </c>
      <c r="B48" s="59"/>
      <c r="C48" s="24"/>
      <c r="D48" s="74"/>
      <c r="E48" s="23"/>
      <c r="F48" s="26"/>
      <c r="G48" s="28"/>
      <c r="H48" s="43"/>
      <c r="I48" s="3"/>
      <c r="J48" s="2"/>
      <c r="K48" s="2"/>
      <c r="L48" s="34"/>
      <c r="M48" s="37">
        <f t="shared" si="4"/>
        <v>0</v>
      </c>
      <c r="N48" s="20">
        <f t="shared" si="1"/>
        <v>0</v>
      </c>
      <c r="O48" s="21">
        <v>15000</v>
      </c>
      <c r="P48" s="22">
        <f t="shared" si="2"/>
        <v>0</v>
      </c>
      <c r="Q48" s="38">
        <f t="shared" si="0"/>
        <v>0</v>
      </c>
      <c r="R48" s="11"/>
    </row>
    <row r="49" spans="1:21">
      <c r="A49" s="13">
        <f t="shared" si="3"/>
        <v>38</v>
      </c>
      <c r="B49" s="59"/>
      <c r="C49" s="24"/>
      <c r="D49" s="74"/>
      <c r="E49" s="23"/>
      <c r="F49" s="26"/>
      <c r="G49" s="28"/>
      <c r="H49" s="43"/>
      <c r="I49" s="3"/>
      <c r="J49" s="2"/>
      <c r="K49" s="2"/>
      <c r="L49" s="34"/>
      <c r="M49" s="37">
        <f t="shared" si="4"/>
        <v>0</v>
      </c>
      <c r="N49" s="20">
        <f t="shared" si="1"/>
        <v>0</v>
      </c>
      <c r="O49" s="21">
        <v>15000</v>
      </c>
      <c r="P49" s="22">
        <f t="shared" si="2"/>
        <v>0</v>
      </c>
      <c r="Q49" s="38">
        <f t="shared" si="0"/>
        <v>0</v>
      </c>
      <c r="R49" s="11"/>
    </row>
    <row r="50" spans="1:21">
      <c r="A50" s="13">
        <f t="shared" si="3"/>
        <v>39</v>
      </c>
      <c r="B50" s="59"/>
      <c r="C50" s="24"/>
      <c r="D50" s="74"/>
      <c r="E50" s="23"/>
      <c r="F50" s="26"/>
      <c r="G50" s="28"/>
      <c r="H50" s="43"/>
      <c r="I50" s="3"/>
      <c r="J50" s="2"/>
      <c r="K50" s="2"/>
      <c r="L50" s="34"/>
      <c r="M50" s="37">
        <f t="shared" si="4"/>
        <v>0</v>
      </c>
      <c r="N50" s="20">
        <f t="shared" si="1"/>
        <v>0</v>
      </c>
      <c r="O50" s="21">
        <v>15000</v>
      </c>
      <c r="P50" s="22">
        <f t="shared" si="2"/>
        <v>0</v>
      </c>
      <c r="Q50" s="38">
        <f t="shared" si="0"/>
        <v>0</v>
      </c>
      <c r="R50" s="11"/>
    </row>
    <row r="51" spans="1:21">
      <c r="A51" s="13">
        <f t="shared" si="3"/>
        <v>40</v>
      </c>
      <c r="B51" s="59"/>
      <c r="C51" s="24"/>
      <c r="D51" s="74"/>
      <c r="E51" s="23"/>
      <c r="F51" s="26"/>
      <c r="G51" s="28"/>
      <c r="H51" s="43"/>
      <c r="I51" s="3"/>
      <c r="J51" s="2"/>
      <c r="K51" s="2"/>
      <c r="L51" s="34"/>
      <c r="M51" s="37">
        <f t="shared" si="4"/>
        <v>0</v>
      </c>
      <c r="N51" s="20">
        <f t="shared" si="1"/>
        <v>0</v>
      </c>
      <c r="O51" s="21">
        <v>15000</v>
      </c>
      <c r="P51" s="22">
        <f t="shared" si="2"/>
        <v>0</v>
      </c>
      <c r="Q51" s="38">
        <f t="shared" si="0"/>
        <v>0</v>
      </c>
      <c r="R51" s="11"/>
    </row>
    <row r="52" spans="1:21">
      <c r="A52" s="13">
        <f t="shared" si="3"/>
        <v>41</v>
      </c>
      <c r="B52" s="59"/>
      <c r="C52" s="24"/>
      <c r="D52" s="74"/>
      <c r="E52" s="23"/>
      <c r="F52" s="26"/>
      <c r="G52" s="28"/>
      <c r="H52" s="43"/>
      <c r="I52" s="3"/>
      <c r="J52" s="2"/>
      <c r="K52" s="2"/>
      <c r="L52" s="34"/>
      <c r="M52" s="37">
        <f t="shared" si="4"/>
        <v>0</v>
      </c>
      <c r="N52" s="20">
        <f t="shared" si="1"/>
        <v>0</v>
      </c>
      <c r="O52" s="21">
        <v>15000</v>
      </c>
      <c r="P52" s="22">
        <f t="shared" si="2"/>
        <v>0</v>
      </c>
      <c r="Q52" s="38">
        <f t="shared" si="0"/>
        <v>0</v>
      </c>
      <c r="R52" s="11"/>
    </row>
    <row r="53" spans="1:21" ht="19.5" thickBot="1">
      <c r="A53" s="13">
        <f t="shared" si="3"/>
        <v>42</v>
      </c>
      <c r="B53" s="59"/>
      <c r="C53" s="24"/>
      <c r="D53" s="74"/>
      <c r="E53" s="23"/>
      <c r="F53" s="26"/>
      <c r="G53" s="28"/>
      <c r="H53" s="43"/>
      <c r="I53" s="3"/>
      <c r="J53" s="2"/>
      <c r="K53" s="2"/>
      <c r="L53" s="34"/>
      <c r="M53" s="37">
        <f t="shared" si="4"/>
        <v>0</v>
      </c>
      <c r="N53" s="20">
        <f t="shared" si="1"/>
        <v>0</v>
      </c>
      <c r="O53" s="21">
        <v>15000</v>
      </c>
      <c r="P53" s="22">
        <f t="shared" si="2"/>
        <v>0</v>
      </c>
      <c r="Q53" s="38">
        <f t="shared" si="0"/>
        <v>0</v>
      </c>
      <c r="R53" s="11"/>
    </row>
    <row r="54" spans="1:21" ht="19.5" thickBot="1">
      <c r="A54" s="13">
        <f t="shared" si="3"/>
        <v>43</v>
      </c>
      <c r="B54" s="59"/>
      <c r="C54" s="24"/>
      <c r="D54" s="74"/>
      <c r="E54" s="23"/>
      <c r="F54" s="26"/>
      <c r="G54" s="28"/>
      <c r="H54" s="43"/>
      <c r="I54" s="3"/>
      <c r="J54" s="2"/>
      <c r="K54" s="2"/>
      <c r="L54" s="34"/>
      <c r="M54" s="37">
        <f t="shared" si="4"/>
        <v>0</v>
      </c>
      <c r="N54" s="20">
        <f t="shared" si="1"/>
        <v>0</v>
      </c>
      <c r="O54" s="21">
        <v>15000</v>
      </c>
      <c r="P54" s="22">
        <f t="shared" si="2"/>
        <v>0</v>
      </c>
      <c r="Q54" s="38">
        <f t="shared" si="0"/>
        <v>0</v>
      </c>
      <c r="R54" s="11"/>
      <c r="T54" s="55" t="s">
        <v>27</v>
      </c>
      <c r="U54" s="52"/>
    </row>
    <row r="55" spans="1:21" ht="19.5" thickBot="1">
      <c r="A55" s="13">
        <f t="shared" si="3"/>
        <v>44</v>
      </c>
      <c r="B55" s="59"/>
      <c r="C55" s="24"/>
      <c r="D55" s="74"/>
      <c r="E55" s="23"/>
      <c r="F55" s="26"/>
      <c r="G55" s="28"/>
      <c r="H55" s="43"/>
      <c r="I55" s="3"/>
      <c r="J55" s="2"/>
      <c r="K55" s="2"/>
      <c r="L55" s="34"/>
      <c r="M55" s="37">
        <f t="shared" si="4"/>
        <v>0</v>
      </c>
      <c r="N55" s="20">
        <f t="shared" si="1"/>
        <v>0</v>
      </c>
      <c r="O55" s="21">
        <v>15000</v>
      </c>
      <c r="P55" s="22">
        <f t="shared" si="2"/>
        <v>0</v>
      </c>
      <c r="Q55" s="38">
        <f t="shared" si="0"/>
        <v>0</v>
      </c>
      <c r="R55" s="11"/>
      <c r="T55" s="55" t="s">
        <v>25</v>
      </c>
      <c r="U55" s="56">
        <f>SUMIFS(Q:Q,B:B,"&lt;2021/2/1")</f>
        <v>0</v>
      </c>
    </row>
    <row r="56" spans="1:21" ht="19.5" thickBot="1">
      <c r="A56" s="13">
        <f t="shared" si="3"/>
        <v>45</v>
      </c>
      <c r="B56" s="59"/>
      <c r="C56" s="24"/>
      <c r="D56" s="74"/>
      <c r="E56" s="23"/>
      <c r="F56" s="26"/>
      <c r="G56" s="28"/>
      <c r="H56" s="43"/>
      <c r="I56" s="3"/>
      <c r="J56" s="2"/>
      <c r="K56" s="2"/>
      <c r="L56" s="34"/>
      <c r="M56" s="37">
        <f t="shared" si="4"/>
        <v>0</v>
      </c>
      <c r="N56" s="20">
        <f t="shared" si="1"/>
        <v>0</v>
      </c>
      <c r="O56" s="21">
        <v>15000</v>
      </c>
      <c r="P56" s="22">
        <f t="shared" si="2"/>
        <v>0</v>
      </c>
      <c r="Q56" s="38">
        <f t="shared" si="0"/>
        <v>0</v>
      </c>
      <c r="R56" s="11"/>
      <c r="T56" s="53" t="s">
        <v>26</v>
      </c>
      <c r="U56" s="54">
        <f>SUMIFS(Q:Q,B:B,"&gt;=2021/2/1")</f>
        <v>15000</v>
      </c>
    </row>
    <row r="57" spans="1:21" s="19" customFormat="1" ht="30" customHeight="1" thickBot="1">
      <c r="A57" s="77" t="s">
        <v>12</v>
      </c>
      <c r="B57" s="78"/>
      <c r="C57" s="78"/>
      <c r="D57" s="78"/>
      <c r="E57" s="78"/>
      <c r="F57" s="78"/>
      <c r="G57" s="78"/>
      <c r="H57" s="78"/>
      <c r="I57" s="78"/>
      <c r="J57" s="78"/>
      <c r="K57" s="78"/>
      <c r="L57" s="78"/>
      <c r="M57" s="18">
        <f>SUM(M12:M56)</f>
        <v>0</v>
      </c>
      <c r="N57" s="16"/>
      <c r="O57" s="16"/>
      <c r="P57" s="17"/>
      <c r="Q57" s="45">
        <f>SUM(Q12:Q56)</f>
        <v>0</v>
      </c>
      <c r="R57" s="18"/>
      <c r="T57" s="57" t="s">
        <v>28</v>
      </c>
      <c r="U57" s="58">
        <f>SUM(U55:U56)</f>
        <v>15000</v>
      </c>
    </row>
    <row r="58" spans="1:21" ht="28.5" customHeight="1">
      <c r="Q58" s="46"/>
    </row>
  </sheetData>
  <mergeCells count="17">
    <mergeCell ref="M4:R4"/>
    <mergeCell ref="A57:L57"/>
    <mergeCell ref="D9:D10"/>
    <mergeCell ref="A2:R2"/>
    <mergeCell ref="O5:R5"/>
    <mergeCell ref="O6:R6"/>
    <mergeCell ref="B9:B10"/>
    <mergeCell ref="I9:M9"/>
    <mergeCell ref="A9:A10"/>
    <mergeCell ref="N9:P9"/>
    <mergeCell ref="C9:C10"/>
    <mergeCell ref="M5:N5"/>
    <mergeCell ref="M6:N6"/>
    <mergeCell ref="Q9:Q10"/>
    <mergeCell ref="R9:R10"/>
    <mergeCell ref="F9:H9"/>
    <mergeCell ref="E9:E10"/>
  </mergeCells>
  <phoneticPr fontId="1"/>
  <dataValidations count="7">
    <dataValidation type="list" allowBlank="1" showInputMessage="1" showErrorMessage="1" sqref="C11:C56" xr:uid="{6B3592D1-89E2-47B3-8169-EDE1794B05F5}">
      <formula1>"有,無"</formula1>
    </dataValidation>
    <dataValidation type="list" allowBlank="1" showInputMessage="1" showErrorMessage="1" sqref="H11:H56" xr:uid="{8A8EE9AD-4603-4305-AF72-1CCFFA3AEA98}">
      <formula1>",糖尿病,高血圧,慢性閉塞性肺疾患,慢性腎臓病,心血管疾患,その他"</formula1>
    </dataValidation>
    <dataValidation type="date" allowBlank="1" showInputMessage="1" showErrorMessage="1" sqref="B11" xr:uid="{6DEED4B3-D65A-45A5-8CA6-18A9A9DA12F2}">
      <formula1>44287</formula1>
      <formula2>44377</formula2>
    </dataValidation>
    <dataValidation type="list" allowBlank="1" showInputMessage="1" showErrorMessage="1" sqref="E11:E56" xr:uid="{2353EAFF-9FAE-4219-9D47-4808F0B12708}">
      <formula1>"陰性(－),陽性(＋),結果待ち"</formula1>
    </dataValidation>
    <dataValidation type="list" allowBlank="1" showInputMessage="1" showErrorMessage="1" sqref="D11" xr:uid="{37603504-4F2F-4BD9-866E-AB0ADF6AC395}">
      <formula1>"PCR検査,抗原定量検査,（対象外）抗原定性検査,返送料のみ"</formula1>
    </dataValidation>
    <dataValidation type="list" allowBlank="1" showInputMessage="1" showErrorMessage="1" sqref="D12:D56" xr:uid="{C1764DF2-9D5B-47EC-9EF5-9D3E64982599}">
      <formula1>"PCR検査,抗原定量検査,（対象外）抗原定性検査"</formula1>
    </dataValidation>
    <dataValidation type="date" allowBlank="1" showInputMessage="1" showErrorMessage="1" sqref="B12:B56" xr:uid="{6D061D2F-F8A5-4290-AA12-F6B3835AC2CB}">
      <formula1>44287</formula1>
      <formula2>44561</formula2>
    </dataValidation>
  </dataValidations>
  <pageMargins left="0.51181102362204722" right="0.51181102362204722" top="0.55118110236220474" bottom="0.55118110236220474" header="0.31496062992125984" footer="0.31496062992125984"/>
  <pageSetup paperSize="9" scale="66"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2021-09-14T06:53:14Z</dcterms:modified>
</cp:coreProperties>
</file>