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12495" activeTab="0"/>
  </bookViews>
  <sheets>
    <sheet name="助成額算定シート" sheetId="1" r:id="rId1"/>
    <sheet name="①旧体系住居定員別利用者数" sheetId="2" r:id="rId2"/>
    <sheet name="②新体系移行後の実利用延べ日数算定シート" sheetId="3" r:id="rId3"/>
    <sheet name="③新体系移行後の給付単位数算定シート" sheetId="4" r:id="rId4"/>
  </sheets>
  <definedNames>
    <definedName name="_xlnm.Print_Area" localSheetId="1">'①旧体系住居定員別利用者数'!$A$1:$I$28</definedName>
    <definedName name="_xlnm.Print_Area" localSheetId="3">'③新体系移行後の給付単位数算定シート'!$A$1:$H$58</definedName>
    <definedName name="_xlnm.Print_Area" localSheetId="0">'助成額算定シート'!$A$1:$M$27</definedName>
  </definedNames>
  <calcPr fullCalcOnLoad="1"/>
</workbook>
</file>

<file path=xl/sharedStrings.xml><?xml version="1.0" encoding="utf-8"?>
<sst xmlns="http://schemas.openxmlformats.org/spreadsheetml/2006/main" count="275" uniqueCount="83">
  <si>
    <t>受給者番号</t>
  </si>
  <si>
    <t>合計額</t>
  </si>
  <si>
    <t>給付単位数</t>
  </si>
  <si>
    <t>○　新体系移行後の給付単位数算定シート</t>
  </si>
  <si>
    <t>合計</t>
  </si>
  <si>
    <t>利用日数</t>
  </si>
  <si>
    <t>助成算定基準数</t>
  </si>
  <si>
    <t>助成算定基準単位数</t>
  </si>
  <si>
    <t>旧体系における施設種別</t>
  </si>
  <si>
    <t>新体系移行後の給付単位数</t>
  </si>
  <si>
    <t>利用者１人/１日</t>
  </si>
  <si>
    <t>１事業所/１月当たり</t>
  </si>
  <si>
    <t>－</t>
  </si>
  <si>
    <t>＝</t>
  </si>
  <si>
    <t>Ａ</t>
  </si>
  <si>
    <t>○</t>
  </si>
  <si>
    <t>Ｂ</t>
  </si>
  <si>
    <t>Ｃ</t>
  </si>
  <si>
    <t>Ｄ</t>
  </si>
  <si>
    <t>Ｅ</t>
  </si>
  <si>
    <t>○　新体系移行後の実利用延べ日数算定シート</t>
  </si>
  <si>
    <t>÷　新体系移行後における実利用延べ日数</t>
  </si>
  <si>
    <t>Ａ</t>
  </si>
  <si>
    <t>Ｂ</t>
  </si>
  <si>
    <t>Ｃ</t>
  </si>
  <si>
    <t>Ｄ</t>
  </si>
  <si>
    <t>施設種別</t>
  </si>
  <si>
    <t>旧精神障害者地域生活援助</t>
  </si>
  <si>
    <t xml:space="preserve">      ｏｒ旧精神障害者地域生活援助の所定単位数×「旧精神障害者地域生活援助の助成算定基準数」</t>
  </si>
  <si>
    <t>旧知的障害者地域生活援助</t>
  </si>
  <si>
    <t>※黄色く塗りつぶされているセルには入力しないこと。</t>
  </si>
  <si>
    <t>（注）障害者支援施設へと移行した場合にあっては、施設入所支援に係る利用日数を記載すること。</t>
  </si>
  <si>
    <t>５人</t>
  </si>
  <si>
    <t>４人</t>
  </si>
  <si>
    <t>６人</t>
  </si>
  <si>
    <t>７人</t>
  </si>
  <si>
    <t>知的障害者地域生活援助</t>
  </si>
  <si>
    <t>区分Ⅰ</t>
  </si>
  <si>
    <t>区分Ⅱ</t>
  </si>
  <si>
    <t>区分</t>
  </si>
  <si>
    <t>障害種別</t>
  </si>
  <si>
    <t>平成１８年３月
（９月）の利用者数</t>
  </si>
  <si>
    <t>精神障害者地域生活援助</t>
  </si>
  <si>
    <t>８人</t>
  </si>
  <si>
    <t>９人</t>
  </si>
  <si>
    <t>１０人</t>
  </si>
  <si>
    <t>１１人</t>
  </si>
  <si>
    <t>１２人</t>
  </si>
  <si>
    <t>１３人</t>
  </si>
  <si>
    <t>１４人</t>
  </si>
  <si>
    <t>１５人</t>
  </si>
  <si>
    <t>１６人</t>
  </si>
  <si>
    <t>住居の定員</t>
  </si>
  <si>
    <t>計</t>
  </si>
  <si>
    <t>○　旧体系住居定員別利用者数</t>
  </si>
  <si>
    <t>助成算定基準単位数（合計）</t>
  </si>
  <si>
    <t>E</t>
  </si>
  <si>
    <t>F</t>
  </si>
  <si>
    <t>G</t>
  </si>
  <si>
    <t>H</t>
  </si>
  <si>
    <t>I</t>
  </si>
  <si>
    <t>J</t>
  </si>
  <si>
    <t>F</t>
  </si>
  <si>
    <t>G</t>
  </si>
  <si>
    <t>H</t>
  </si>
  <si>
    <t>I</t>
  </si>
  <si>
    <t>J</t>
  </si>
  <si>
    <t>※９０％保障を算定する新体系のＧＨ・ＣＨ事業所の指定単位に相当する住居について記入すること。</t>
  </si>
  <si>
    <t>※平成１８年３月（３月に開所していなければ９月）の利用者数を記入すること。</t>
  </si>
  <si>
    <t>※助成算定基準数　＝　平成１８年３月（９月）の利用者数　×　３０．４　×　９０％</t>
  </si>
  <si>
    <t>所定単位数（日額）</t>
  </si>
  <si>
    <t>※助成算定基準単位数　＝　助成算定基準数　×　所定単位数（日額）　</t>
  </si>
  <si>
    <t>※現在の指定の単位ごとに算定し、共同生活介護及び共同生活援助</t>
  </si>
  <si>
    <t>　に移行し、複数の住居で一つの指定を受けている場合には、</t>
  </si>
  <si>
    <t>　比較することとする。</t>
  </si>
  <si>
    <t>　旧地域生活援助と現在の共同生活介護等の複数の住居同士を</t>
  </si>
  <si>
    <t>※１　助成算定基準単位数＝区分Ⅰの所定単位数×「区分Ⅰの助成算定基準数」＋区分Ⅱの所定単位数×「区分Ⅱの助成算定基準数」</t>
  </si>
  <si>
    <t>移行後の実利用延べ日数</t>
  </si>
  <si>
    <t>(注)給付単位数については、「介護給付費・訓練等給付費明細書」における請求額集計欄中の給付単位数の合計額を記載すること（本体報酬、各種加算を含んで記載）。</t>
  </si>
  <si>
    <t>旧体系における保障単位数</t>
  </si>
  <si>
    <t>１．旧体系における保障単位数</t>
  </si>
  <si>
    <t>２．新体系移行時における激変緩和措置による助成単位数</t>
  </si>
  <si>
    <t>④　助成額算定シート（グループホーム又はケアホームの場合）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</si>
</sst>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#&quot;人&quot;&quot;日&quot;"/>
    <numFmt numFmtId="178" formatCode="###,###,###&quot;人&quot;"/>
    <numFmt numFmtId="179" formatCode="###,###,##0&quot;単&quot;&quot;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#,###,##0&quot;人&quot;"/>
    <numFmt numFmtId="185" formatCode="###,###,##0&quot;単位&quot;"/>
    <numFmt numFmtId="186" formatCode="###,###,##0.0&quot;人&quot;"/>
    <numFmt numFmtId="187" formatCode="###,###,##0.00&quot;人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Ｐゴシック"/>
      <family val="3"/>
    </font>
    <font>
      <sz val="11"/>
      <name val="HGｺﾞｼｯｸM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6" fontId="0" fillId="3" borderId="11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76" fontId="2" fillId="0" borderId="21" xfId="0" applyNumberFormat="1" applyFont="1" applyBorder="1" applyAlignment="1" applyProtection="1">
      <alignment horizontal="center" vertical="center"/>
      <protection locked="0"/>
    </xf>
    <xf numFmtId="176" fontId="0" fillId="0" borderId="22" xfId="0" applyNumberFormat="1" applyBorder="1" applyAlignment="1" applyProtection="1">
      <alignment horizontal="center" vertical="center"/>
      <protection locked="0"/>
    </xf>
    <xf numFmtId="176" fontId="0" fillId="0" borderId="23" xfId="0" applyNumberFormat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8" fontId="0" fillId="0" borderId="12" xfId="0" applyNumberFormat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176" fontId="0" fillId="3" borderId="12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0" fillId="3" borderId="19" xfId="0" applyFill="1" applyBorder="1" applyAlignment="1">
      <alignment vertical="center" textRotation="255"/>
    </xf>
    <xf numFmtId="0" fontId="0" fillId="3" borderId="24" xfId="0" applyFill="1" applyBorder="1" applyAlignment="1">
      <alignment horizontal="center" vertical="center"/>
    </xf>
    <xf numFmtId="0" fontId="0" fillId="3" borderId="24" xfId="0" applyFill="1" applyBorder="1" applyAlignment="1">
      <alignment vertical="center"/>
    </xf>
    <xf numFmtId="178" fontId="0" fillId="0" borderId="24" xfId="0" applyNumberFormat="1" applyBorder="1" applyAlignment="1">
      <alignment horizontal="center" vertical="center"/>
    </xf>
    <xf numFmtId="176" fontId="0" fillId="3" borderId="24" xfId="0" applyNumberFormat="1" applyFill="1" applyBorder="1" applyAlignment="1">
      <alignment horizontal="center" vertical="center"/>
    </xf>
    <xf numFmtId="177" fontId="0" fillId="3" borderId="12" xfId="0" applyNumberFormat="1" applyFill="1" applyBorder="1" applyAlignment="1">
      <alignment horizontal="center" vertical="center"/>
    </xf>
    <xf numFmtId="177" fontId="0" fillId="3" borderId="24" xfId="0" applyNumberFormat="1" applyFill="1" applyBorder="1" applyAlignment="1">
      <alignment horizontal="center" vertical="center"/>
    </xf>
    <xf numFmtId="176" fontId="0" fillId="3" borderId="19" xfId="0" applyNumberFormat="1" applyFill="1" applyBorder="1" applyAlignment="1">
      <alignment horizontal="center"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178" fontId="0" fillId="3" borderId="28" xfId="0" applyNumberForma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176" fontId="0" fillId="3" borderId="32" xfId="16" applyNumberFormat="1" applyFont="1" applyFill="1" applyBorder="1" applyAlignment="1" applyProtection="1">
      <alignment horizontal="center" vertical="center"/>
      <protection/>
    </xf>
    <xf numFmtId="176" fontId="0" fillId="3" borderId="33" xfId="16" applyNumberFormat="1" applyFont="1" applyFill="1" applyBorder="1" applyAlignment="1" applyProtection="1">
      <alignment horizontal="center" vertical="center"/>
      <protection/>
    </xf>
    <xf numFmtId="176" fontId="0" fillId="3" borderId="34" xfId="16" applyNumberFormat="1" applyFont="1" applyFill="1" applyBorder="1" applyAlignment="1" applyProtection="1">
      <alignment horizontal="center" vertical="center"/>
      <protection/>
    </xf>
    <xf numFmtId="0" fontId="5" fillId="0" borderId="35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179" fontId="5" fillId="3" borderId="36" xfId="0" applyNumberFormat="1" applyFont="1" applyFill="1" applyBorder="1" applyAlignment="1">
      <alignment horizontal="center" vertical="center" shrinkToFit="1"/>
    </xf>
    <xf numFmtId="179" fontId="5" fillId="3" borderId="34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0" fillId="2" borderId="36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177" fontId="0" fillId="3" borderId="32" xfId="16" applyNumberFormat="1" applyFont="1" applyFill="1" applyBorder="1" applyAlignment="1" applyProtection="1">
      <alignment horizontal="center" vertical="center"/>
      <protection/>
    </xf>
    <xf numFmtId="177" fontId="0" fillId="3" borderId="33" xfId="16" applyNumberFormat="1" applyFont="1" applyFill="1" applyBorder="1" applyAlignment="1" applyProtection="1">
      <alignment horizontal="center" vertical="center"/>
      <protection/>
    </xf>
    <xf numFmtId="177" fontId="0" fillId="3" borderId="34" xfId="16" applyNumberFormat="1" applyFont="1" applyFill="1" applyBorder="1" applyAlignment="1" applyProtection="1">
      <alignment horizontal="center" vertical="center"/>
      <protection/>
    </xf>
    <xf numFmtId="0" fontId="0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179" fontId="5" fillId="3" borderId="36" xfId="16" applyNumberFormat="1" applyFont="1" applyFill="1" applyBorder="1" applyAlignment="1">
      <alignment horizontal="center" vertical="center" shrinkToFit="1"/>
    </xf>
    <xf numFmtId="179" fontId="5" fillId="3" borderId="34" xfId="16" applyNumberFormat="1" applyFont="1" applyFill="1" applyBorder="1" applyAlignment="1">
      <alignment horizontal="center" vertical="center" shrinkToFit="1"/>
    </xf>
    <xf numFmtId="0" fontId="0" fillId="4" borderId="42" xfId="0" applyFont="1" applyFill="1" applyBorder="1" applyAlignment="1" applyProtection="1">
      <alignment horizontal="center" vertical="center"/>
      <protection locked="0"/>
    </xf>
    <xf numFmtId="0" fontId="0" fillId="4" borderId="40" xfId="0" applyFont="1" applyFill="1" applyBorder="1" applyAlignment="1" applyProtection="1">
      <alignment horizontal="center" vertical="center"/>
      <protection locked="0"/>
    </xf>
    <xf numFmtId="0" fontId="0" fillId="4" borderId="43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>
      <alignment horizontal="center" vertical="center" textRotation="255"/>
    </xf>
    <xf numFmtId="0" fontId="0" fillId="2" borderId="24" xfId="0" applyFill="1" applyBorder="1" applyAlignment="1">
      <alignment horizontal="center" vertical="center" textRotation="255"/>
    </xf>
    <xf numFmtId="0" fontId="3" fillId="0" borderId="0" xfId="0" applyFont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O2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7.00390625" style="31" customWidth="1"/>
    <col min="2" max="7" width="10.625" style="31" customWidth="1"/>
    <col min="8" max="9" width="11.625" style="31" customWidth="1"/>
    <col min="10" max="10" width="12.25390625" style="31" customWidth="1"/>
    <col min="11" max="11" width="12.875" style="31" customWidth="1"/>
    <col min="12" max="12" width="10.625" style="31" customWidth="1"/>
    <col min="13" max="13" width="14.375" style="31" customWidth="1"/>
    <col min="14" max="14" width="15.375" style="0" customWidth="1"/>
    <col min="15" max="15" width="32.00390625" style="0" hidden="1" customWidth="1"/>
    <col min="16" max="16" width="0" style="0" hidden="1" customWidth="1"/>
  </cols>
  <sheetData>
    <row r="1" spans="1:2" ht="27.75" customHeight="1">
      <c r="A1" s="14" t="s">
        <v>82</v>
      </c>
      <c r="B1" s="14"/>
    </row>
    <row r="2" spans="1:2" ht="18" customHeight="1">
      <c r="A2" s="14"/>
      <c r="B2" s="14"/>
    </row>
    <row r="3" ht="18" customHeight="1" thickBot="1">
      <c r="O3" s="29"/>
    </row>
    <row r="4" spans="2:15" ht="18" customHeight="1">
      <c r="B4" s="16" t="s">
        <v>30</v>
      </c>
      <c r="C4" s="32"/>
      <c r="D4" s="32"/>
      <c r="E4" s="32"/>
      <c r="F4" s="32"/>
      <c r="G4" s="32"/>
      <c r="H4" s="92" t="s">
        <v>8</v>
      </c>
      <c r="I4" s="93"/>
      <c r="J4" s="94"/>
      <c r="K4" s="97" t="s">
        <v>29</v>
      </c>
      <c r="L4" s="98"/>
      <c r="M4" s="99"/>
      <c r="O4" s="30" t="s">
        <v>26</v>
      </c>
    </row>
    <row r="5" spans="2:15" ht="18" customHeight="1" thickBot="1">
      <c r="B5" s="29" t="s">
        <v>72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O5" s="30" t="s">
        <v>29</v>
      </c>
    </row>
    <row r="6" spans="2:15" ht="18" customHeight="1" thickBot="1">
      <c r="B6" s="29" t="s">
        <v>73</v>
      </c>
      <c r="C6" s="32"/>
      <c r="D6" s="32"/>
      <c r="E6" s="32"/>
      <c r="F6" s="32"/>
      <c r="G6" s="32"/>
      <c r="H6" s="86" t="s">
        <v>55</v>
      </c>
      <c r="I6" s="87"/>
      <c r="J6" s="88"/>
      <c r="K6" s="77">
        <f>'①旧体系住居定員別利用者数'!H24</f>
        <v>86025</v>
      </c>
      <c r="L6" s="78"/>
      <c r="M6" s="79"/>
      <c r="O6" s="30" t="s">
        <v>27</v>
      </c>
    </row>
    <row r="7" spans="2:13" ht="18" customHeight="1" thickBot="1">
      <c r="B7" s="29" t="s">
        <v>75</v>
      </c>
      <c r="C7" s="32"/>
      <c r="D7" s="32"/>
      <c r="E7" s="32"/>
      <c r="F7" s="32"/>
      <c r="G7" s="32"/>
      <c r="H7"/>
      <c r="I7"/>
      <c r="J7"/>
      <c r="K7"/>
      <c r="L7"/>
      <c r="M7"/>
    </row>
    <row r="8" spans="2:13" ht="18" customHeight="1" thickBot="1">
      <c r="B8" s="29" t="s">
        <v>74</v>
      </c>
      <c r="C8" s="32"/>
      <c r="D8" s="32"/>
      <c r="E8" s="32"/>
      <c r="F8" s="32"/>
      <c r="G8" s="32"/>
      <c r="H8" s="86" t="s">
        <v>77</v>
      </c>
      <c r="I8" s="87"/>
      <c r="J8" s="88"/>
      <c r="K8" s="89">
        <f>'②新体系移行後の実利用延べ日数算定シート'!AH55</f>
        <v>179</v>
      </c>
      <c r="L8" s="90"/>
      <c r="M8" s="91"/>
    </row>
    <row r="9" ht="18" customHeight="1"/>
    <row r="10" ht="18" customHeight="1" thickBot="1"/>
    <row r="11" spans="2:12" ht="19.5" customHeight="1" thickTop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</row>
    <row r="12" spans="2:13" ht="19.5" customHeight="1">
      <c r="B12" s="36"/>
      <c r="C12" s="55" t="s">
        <v>80</v>
      </c>
      <c r="D12" s="37"/>
      <c r="E12" s="37"/>
      <c r="F12" s="37"/>
      <c r="G12" s="37"/>
      <c r="H12" s="37"/>
      <c r="I12" s="37"/>
      <c r="J12" s="37"/>
      <c r="K12" s="37"/>
      <c r="L12" s="38"/>
      <c r="M12" s="39"/>
    </row>
    <row r="13" spans="1:13" ht="19.5" customHeight="1">
      <c r="A13" s="39"/>
      <c r="B13" s="40"/>
      <c r="C13" s="37"/>
      <c r="D13" s="37"/>
      <c r="E13" s="37"/>
      <c r="F13" s="37"/>
      <c r="G13" s="37"/>
      <c r="H13" s="37"/>
      <c r="I13" s="37"/>
      <c r="J13" s="37"/>
      <c r="K13" s="37"/>
      <c r="L13" s="38"/>
      <c r="M13" s="39"/>
    </row>
    <row r="14" spans="1:13" ht="19.5" customHeight="1" thickBot="1">
      <c r="A14" s="16"/>
      <c r="B14" s="19"/>
      <c r="C14" s="20"/>
      <c r="D14" s="20"/>
      <c r="E14" s="20"/>
      <c r="F14" s="18"/>
      <c r="G14" s="20"/>
      <c r="H14" s="20"/>
      <c r="I14" s="18"/>
      <c r="J14" s="80" t="s">
        <v>79</v>
      </c>
      <c r="K14" s="80"/>
      <c r="L14" s="21"/>
      <c r="M14" s="16"/>
    </row>
    <row r="15" spans="2:15" s="16" customFormat="1" ht="19.5" customHeight="1" thickBot="1">
      <c r="B15" s="19"/>
      <c r="C15" s="20"/>
      <c r="D15" s="20"/>
      <c r="E15" s="20"/>
      <c r="F15" s="17"/>
      <c r="G15" s="20"/>
      <c r="H15" s="20"/>
      <c r="I15" s="20"/>
      <c r="J15" s="82">
        <f>K6</f>
        <v>86025</v>
      </c>
      <c r="K15" s="83"/>
      <c r="L15" s="21"/>
      <c r="O15"/>
    </row>
    <row r="16" spans="1:15" s="16" customFormat="1" ht="19.5" customHeight="1">
      <c r="A16" s="31"/>
      <c r="B16" s="36"/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31"/>
      <c r="O16"/>
    </row>
    <row r="17" spans="1:13" ht="19.5" customHeight="1">
      <c r="A17" s="15"/>
      <c r="B17" s="22"/>
      <c r="C17" s="55" t="s">
        <v>81</v>
      </c>
      <c r="D17" s="23"/>
      <c r="E17" s="23"/>
      <c r="F17" s="23"/>
      <c r="G17" s="23"/>
      <c r="H17" s="23"/>
      <c r="I17" s="23"/>
      <c r="J17" s="23"/>
      <c r="K17" s="23"/>
      <c r="L17" s="24"/>
      <c r="M17" s="15"/>
    </row>
    <row r="18" spans="1:15" s="15" customFormat="1" ht="19.5" customHeight="1">
      <c r="A18" s="31"/>
      <c r="B18" s="36"/>
      <c r="C18" s="41"/>
      <c r="D18" s="41"/>
      <c r="E18" s="41"/>
      <c r="F18" s="41"/>
      <c r="G18" s="41"/>
      <c r="H18" s="41"/>
      <c r="I18" s="41"/>
      <c r="J18" s="41"/>
      <c r="K18" s="41"/>
      <c r="L18" s="42"/>
      <c r="M18" s="31"/>
      <c r="O18"/>
    </row>
    <row r="19" spans="1:13" ht="19.5" customHeight="1" thickBot="1">
      <c r="A19" s="16"/>
      <c r="B19" s="19"/>
      <c r="C19" s="20"/>
      <c r="D19" s="80" t="s">
        <v>79</v>
      </c>
      <c r="E19" s="80"/>
      <c r="F19" s="18"/>
      <c r="G19" s="80" t="s">
        <v>9</v>
      </c>
      <c r="H19" s="80"/>
      <c r="I19" s="18"/>
      <c r="J19" s="80" t="s">
        <v>11</v>
      </c>
      <c r="K19" s="80"/>
      <c r="L19" s="21"/>
      <c r="M19" s="16"/>
    </row>
    <row r="20" spans="2:15" s="16" customFormat="1" ht="19.5" customHeight="1" thickBot="1">
      <c r="B20" s="19"/>
      <c r="C20" s="20"/>
      <c r="D20" s="95">
        <f>J15</f>
        <v>86025</v>
      </c>
      <c r="E20" s="96"/>
      <c r="F20" s="17" t="s">
        <v>12</v>
      </c>
      <c r="G20" s="95">
        <f>'③新体系移行後の給付単位数算定シート'!C56</f>
        <v>69532</v>
      </c>
      <c r="H20" s="96"/>
      <c r="I20" s="17" t="s">
        <v>13</v>
      </c>
      <c r="J20" s="82">
        <f>IF((D20-G20)&gt;0,D20-G20,"算定不可！")</f>
        <v>16493</v>
      </c>
      <c r="K20" s="83"/>
      <c r="L20" s="21"/>
      <c r="O20"/>
    </row>
    <row r="21" spans="2:15" s="16" customFormat="1" ht="19.5" customHeight="1">
      <c r="B21" s="19"/>
      <c r="C21" s="20"/>
      <c r="D21" s="18"/>
      <c r="E21" s="18"/>
      <c r="F21" s="18"/>
      <c r="G21" s="18"/>
      <c r="H21" s="18"/>
      <c r="I21" s="18"/>
      <c r="J21" s="18"/>
      <c r="K21" s="18"/>
      <c r="L21" s="21"/>
      <c r="O21"/>
    </row>
    <row r="22" spans="2:15" s="16" customFormat="1" ht="19.5" customHeight="1" thickBot="1">
      <c r="B22" s="19"/>
      <c r="C22" s="20"/>
      <c r="D22" s="84"/>
      <c r="E22" s="84"/>
      <c r="F22" s="18"/>
      <c r="G22" s="18"/>
      <c r="H22" s="18"/>
      <c r="I22" s="18"/>
      <c r="J22" s="84" t="s">
        <v>10</v>
      </c>
      <c r="K22" s="84"/>
      <c r="L22" s="21"/>
      <c r="O22"/>
    </row>
    <row r="23" spans="2:15" s="16" customFormat="1" ht="19.5" customHeight="1" thickBot="1">
      <c r="B23" s="19"/>
      <c r="C23" s="20"/>
      <c r="D23" s="18"/>
      <c r="E23" s="84" t="s">
        <v>21</v>
      </c>
      <c r="F23" s="84"/>
      <c r="G23" s="84"/>
      <c r="H23" s="84"/>
      <c r="I23" s="85"/>
      <c r="J23" s="82">
        <f>ROUND(J20/K8,0)</f>
        <v>92</v>
      </c>
      <c r="K23" s="83"/>
      <c r="L23" s="21"/>
      <c r="O23"/>
    </row>
    <row r="24" spans="1:15" s="16" customFormat="1" ht="19.5" customHeight="1" thickBot="1">
      <c r="A24" s="31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5"/>
      <c r="M24" s="31"/>
      <c r="O24"/>
    </row>
    <row r="25" ht="17.25" customHeight="1" thickTop="1"/>
    <row r="26" spans="1:13" ht="15" customHeight="1">
      <c r="A26" s="81" t="s">
        <v>76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15" customHeight="1">
      <c r="A27" s="81" t="s">
        <v>28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</row>
  </sheetData>
  <sheetProtection sheet="1" objects="1" scenarios="1"/>
  <mergeCells count="20">
    <mergeCell ref="H4:J4"/>
    <mergeCell ref="D22:E22"/>
    <mergeCell ref="J22:K22"/>
    <mergeCell ref="G20:H20"/>
    <mergeCell ref="J19:K19"/>
    <mergeCell ref="H6:J6"/>
    <mergeCell ref="K4:M4"/>
    <mergeCell ref="J15:K15"/>
    <mergeCell ref="D19:E19"/>
    <mergeCell ref="D20:E20"/>
    <mergeCell ref="K6:M6"/>
    <mergeCell ref="J14:K14"/>
    <mergeCell ref="A27:M27"/>
    <mergeCell ref="A26:M26"/>
    <mergeCell ref="J23:K23"/>
    <mergeCell ref="E23:I23"/>
    <mergeCell ref="J20:K20"/>
    <mergeCell ref="G19:H19"/>
    <mergeCell ref="H8:J8"/>
    <mergeCell ref="K8:M8"/>
  </mergeCells>
  <dataValidations count="1">
    <dataValidation type="list" allowBlank="1" showInputMessage="1" showErrorMessage="1" sqref="K4">
      <formula1>$O$5:$O$6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28"/>
  <sheetViews>
    <sheetView view="pageBreakPreview" zoomScaleSheetLayoutView="100" workbookViewId="0" topLeftCell="A1">
      <selection activeCell="E17" sqref="E17"/>
    </sheetView>
  </sheetViews>
  <sheetFormatPr defaultColWidth="9.00390625" defaultRowHeight="13.5"/>
  <cols>
    <col min="1" max="1" width="5.50390625" style="0" customWidth="1"/>
    <col min="2" max="2" width="13.875" style="0" customWidth="1"/>
    <col min="3" max="3" width="13.125" style="0" customWidth="1"/>
    <col min="5" max="5" width="16.50390625" style="1" customWidth="1"/>
    <col min="6" max="6" width="18.00390625" style="1" customWidth="1"/>
    <col min="7" max="7" width="16.875" style="1" customWidth="1"/>
    <col min="8" max="8" width="19.25390625" style="1" customWidth="1"/>
  </cols>
  <sheetData>
    <row r="1" spans="1:7" ht="38.25" customHeight="1">
      <c r="A1" s="102" t="s">
        <v>54</v>
      </c>
      <c r="B1" s="102"/>
      <c r="C1" s="102"/>
      <c r="D1" s="102"/>
      <c r="E1" s="102"/>
      <c r="F1" s="16" t="s">
        <v>30</v>
      </c>
      <c r="G1" s="16"/>
    </row>
    <row r="2" spans="2:8" ht="33" customHeight="1">
      <c r="B2" s="58" t="s">
        <v>40</v>
      </c>
      <c r="C2" s="58" t="s">
        <v>52</v>
      </c>
      <c r="D2" s="58" t="s">
        <v>39</v>
      </c>
      <c r="E2" s="59" t="s">
        <v>41</v>
      </c>
      <c r="F2" s="58" t="s">
        <v>70</v>
      </c>
      <c r="G2" s="58" t="s">
        <v>6</v>
      </c>
      <c r="H2" s="58" t="s">
        <v>7</v>
      </c>
    </row>
    <row r="3" spans="2:8" ht="21.75" customHeight="1">
      <c r="B3" s="100" t="s">
        <v>36</v>
      </c>
      <c r="C3" s="103" t="s">
        <v>33</v>
      </c>
      <c r="D3" s="57" t="s">
        <v>37</v>
      </c>
      <c r="E3" s="56">
        <v>3</v>
      </c>
      <c r="F3" s="60">
        <v>450</v>
      </c>
      <c r="G3" s="67">
        <f>ROUND(E3*30.4*90/100,0)</f>
        <v>82</v>
      </c>
      <c r="H3" s="60">
        <f>G3*F3</f>
        <v>36900</v>
      </c>
    </row>
    <row r="4" spans="2:8" ht="21.75" customHeight="1">
      <c r="B4" s="100"/>
      <c r="C4" s="103"/>
      <c r="D4" s="57" t="s">
        <v>38</v>
      </c>
      <c r="E4" s="56">
        <v>1</v>
      </c>
      <c r="F4" s="60">
        <v>225</v>
      </c>
      <c r="G4" s="67">
        <f>ROUND(E4*30.4*90/100,0)</f>
        <v>27</v>
      </c>
      <c r="H4" s="60">
        <f aca="true" t="shared" si="0" ref="H4:H23">G4*F4</f>
        <v>6075</v>
      </c>
    </row>
    <row r="5" spans="2:8" ht="21.75" customHeight="1">
      <c r="B5" s="100"/>
      <c r="C5" s="103" t="s">
        <v>32</v>
      </c>
      <c r="D5" s="57" t="s">
        <v>37</v>
      </c>
      <c r="E5" s="56"/>
      <c r="F5" s="60">
        <v>405</v>
      </c>
      <c r="G5" s="67">
        <f aca="true" t="shared" si="1" ref="G5:G23">ROUND(E5*30.4*90/100,0)</f>
        <v>0</v>
      </c>
      <c r="H5" s="60">
        <f>G5*F5</f>
        <v>0</v>
      </c>
    </row>
    <row r="6" spans="2:8" ht="21.75" customHeight="1">
      <c r="B6" s="100"/>
      <c r="C6" s="103"/>
      <c r="D6" s="57" t="s">
        <v>38</v>
      </c>
      <c r="E6" s="56"/>
      <c r="F6" s="60">
        <v>180</v>
      </c>
      <c r="G6" s="67">
        <f t="shared" si="1"/>
        <v>0</v>
      </c>
      <c r="H6" s="60">
        <f t="shared" si="0"/>
        <v>0</v>
      </c>
    </row>
    <row r="7" spans="2:8" ht="21.75" customHeight="1">
      <c r="B7" s="100"/>
      <c r="C7" s="103" t="s">
        <v>34</v>
      </c>
      <c r="D7" s="57" t="s">
        <v>37</v>
      </c>
      <c r="E7" s="56">
        <v>3</v>
      </c>
      <c r="F7" s="60">
        <v>375</v>
      </c>
      <c r="G7" s="67">
        <f t="shared" si="1"/>
        <v>82</v>
      </c>
      <c r="H7" s="60">
        <f t="shared" si="0"/>
        <v>30750</v>
      </c>
    </row>
    <row r="8" spans="2:8" ht="21.75" customHeight="1">
      <c r="B8" s="100"/>
      <c r="C8" s="103"/>
      <c r="D8" s="57" t="s">
        <v>38</v>
      </c>
      <c r="E8" s="56">
        <v>3</v>
      </c>
      <c r="F8" s="60">
        <v>150</v>
      </c>
      <c r="G8" s="67">
        <f t="shared" si="1"/>
        <v>82</v>
      </c>
      <c r="H8" s="60">
        <f t="shared" si="0"/>
        <v>12300</v>
      </c>
    </row>
    <row r="9" spans="2:8" ht="21.75" customHeight="1">
      <c r="B9" s="100"/>
      <c r="C9" s="103" t="s">
        <v>35</v>
      </c>
      <c r="D9" s="57" t="s">
        <v>37</v>
      </c>
      <c r="E9" s="56"/>
      <c r="F9" s="60">
        <v>353</v>
      </c>
      <c r="G9" s="67">
        <f t="shared" si="1"/>
        <v>0</v>
      </c>
      <c r="H9" s="60">
        <f t="shared" si="0"/>
        <v>0</v>
      </c>
    </row>
    <row r="10" spans="2:8" ht="21.75" customHeight="1">
      <c r="B10" s="100"/>
      <c r="C10" s="103"/>
      <c r="D10" s="57" t="s">
        <v>38</v>
      </c>
      <c r="E10" s="56"/>
      <c r="F10" s="60">
        <v>128</v>
      </c>
      <c r="G10" s="67">
        <f t="shared" si="1"/>
        <v>0</v>
      </c>
      <c r="H10" s="60">
        <f t="shared" si="0"/>
        <v>0</v>
      </c>
    </row>
    <row r="11" spans="2:8" ht="18" customHeight="1">
      <c r="B11" s="100" t="s">
        <v>42</v>
      </c>
      <c r="C11" s="57" t="s">
        <v>33</v>
      </c>
      <c r="D11" s="57"/>
      <c r="E11" s="56"/>
      <c r="F11" s="60">
        <v>225</v>
      </c>
      <c r="G11" s="67">
        <f>ROUND(E11*30.4*90/100,0)</f>
        <v>0</v>
      </c>
      <c r="H11" s="60">
        <f t="shared" si="0"/>
        <v>0</v>
      </c>
    </row>
    <row r="12" spans="2:8" ht="18" customHeight="1">
      <c r="B12" s="100"/>
      <c r="C12" s="57" t="s">
        <v>32</v>
      </c>
      <c r="D12" s="57"/>
      <c r="E12" s="56"/>
      <c r="F12" s="60">
        <v>180</v>
      </c>
      <c r="G12" s="67">
        <f t="shared" si="1"/>
        <v>0</v>
      </c>
      <c r="H12" s="60">
        <f t="shared" si="0"/>
        <v>0</v>
      </c>
    </row>
    <row r="13" spans="2:8" ht="18" customHeight="1">
      <c r="B13" s="100"/>
      <c r="C13" s="57" t="s">
        <v>34</v>
      </c>
      <c r="D13" s="57"/>
      <c r="E13" s="56"/>
      <c r="F13" s="60">
        <v>150</v>
      </c>
      <c r="G13" s="67">
        <f t="shared" si="1"/>
        <v>0</v>
      </c>
      <c r="H13" s="60">
        <f t="shared" si="0"/>
        <v>0</v>
      </c>
    </row>
    <row r="14" spans="2:8" ht="18" customHeight="1">
      <c r="B14" s="100"/>
      <c r="C14" s="57" t="s">
        <v>35</v>
      </c>
      <c r="D14" s="61"/>
      <c r="E14" s="56"/>
      <c r="F14" s="60">
        <v>128</v>
      </c>
      <c r="G14" s="67">
        <f t="shared" si="1"/>
        <v>0</v>
      </c>
      <c r="H14" s="60">
        <f t="shared" si="0"/>
        <v>0</v>
      </c>
    </row>
    <row r="15" spans="2:8" ht="18" customHeight="1">
      <c r="B15" s="100"/>
      <c r="C15" s="57" t="s">
        <v>43</v>
      </c>
      <c r="D15" s="61"/>
      <c r="E15" s="56"/>
      <c r="F15" s="60">
        <v>112</v>
      </c>
      <c r="G15" s="67">
        <f t="shared" si="1"/>
        <v>0</v>
      </c>
      <c r="H15" s="60">
        <f>G15*F15</f>
        <v>0</v>
      </c>
    </row>
    <row r="16" spans="2:8" ht="18" customHeight="1">
      <c r="B16" s="100"/>
      <c r="C16" s="57" t="s">
        <v>44</v>
      </c>
      <c r="D16" s="61"/>
      <c r="E16" s="56"/>
      <c r="F16" s="60">
        <v>100</v>
      </c>
      <c r="G16" s="67">
        <f t="shared" si="1"/>
        <v>0</v>
      </c>
      <c r="H16" s="60">
        <f t="shared" si="0"/>
        <v>0</v>
      </c>
    </row>
    <row r="17" spans="2:8" ht="18" customHeight="1">
      <c r="B17" s="100"/>
      <c r="C17" s="57" t="s">
        <v>45</v>
      </c>
      <c r="D17" s="61"/>
      <c r="E17" s="56"/>
      <c r="F17" s="60">
        <v>90</v>
      </c>
      <c r="G17" s="67">
        <f t="shared" si="1"/>
        <v>0</v>
      </c>
      <c r="H17" s="60">
        <f t="shared" si="0"/>
        <v>0</v>
      </c>
    </row>
    <row r="18" spans="2:8" ht="18" customHeight="1">
      <c r="B18" s="100"/>
      <c r="C18" s="57" t="s">
        <v>46</v>
      </c>
      <c r="D18" s="61"/>
      <c r="E18" s="56"/>
      <c r="F18" s="60">
        <v>81</v>
      </c>
      <c r="G18" s="67">
        <f t="shared" si="1"/>
        <v>0</v>
      </c>
      <c r="H18" s="60">
        <f t="shared" si="0"/>
        <v>0</v>
      </c>
    </row>
    <row r="19" spans="2:8" ht="18" customHeight="1">
      <c r="B19" s="100"/>
      <c r="C19" s="57" t="s">
        <v>47</v>
      </c>
      <c r="D19" s="61"/>
      <c r="E19" s="56"/>
      <c r="F19" s="60">
        <v>75</v>
      </c>
      <c r="G19" s="67">
        <f t="shared" si="1"/>
        <v>0</v>
      </c>
      <c r="H19" s="60">
        <f t="shared" si="0"/>
        <v>0</v>
      </c>
    </row>
    <row r="20" spans="2:8" ht="18" customHeight="1">
      <c r="B20" s="100"/>
      <c r="C20" s="57" t="s">
        <v>48</v>
      </c>
      <c r="D20" s="61"/>
      <c r="E20" s="56"/>
      <c r="F20" s="60">
        <v>69</v>
      </c>
      <c r="G20" s="67">
        <f t="shared" si="1"/>
        <v>0</v>
      </c>
      <c r="H20" s="60">
        <f t="shared" si="0"/>
        <v>0</v>
      </c>
    </row>
    <row r="21" spans="2:8" ht="18" customHeight="1">
      <c r="B21" s="100"/>
      <c r="C21" s="57" t="s">
        <v>49</v>
      </c>
      <c r="D21" s="61"/>
      <c r="E21" s="56"/>
      <c r="F21" s="60">
        <v>64</v>
      </c>
      <c r="G21" s="67">
        <f t="shared" si="1"/>
        <v>0</v>
      </c>
      <c r="H21" s="60">
        <f t="shared" si="0"/>
        <v>0</v>
      </c>
    </row>
    <row r="22" spans="2:8" ht="18" customHeight="1">
      <c r="B22" s="100"/>
      <c r="C22" s="57" t="s">
        <v>50</v>
      </c>
      <c r="D22" s="61"/>
      <c r="E22" s="56"/>
      <c r="F22" s="60">
        <v>60</v>
      </c>
      <c r="G22" s="67">
        <f t="shared" si="1"/>
        <v>0</v>
      </c>
      <c r="H22" s="60">
        <f t="shared" si="0"/>
        <v>0</v>
      </c>
    </row>
    <row r="23" spans="2:8" ht="18" customHeight="1" thickBot="1">
      <c r="B23" s="101"/>
      <c r="C23" s="63" t="s">
        <v>51</v>
      </c>
      <c r="D23" s="64"/>
      <c r="E23" s="65"/>
      <c r="F23" s="66">
        <v>56</v>
      </c>
      <c r="G23" s="68">
        <f t="shared" si="1"/>
        <v>0</v>
      </c>
      <c r="H23" s="66">
        <f t="shared" si="0"/>
        <v>0</v>
      </c>
    </row>
    <row r="24" spans="2:8" ht="27.75" customHeight="1" thickTop="1">
      <c r="B24" s="62" t="s">
        <v>53</v>
      </c>
      <c r="C24" s="70"/>
      <c r="D24" s="71"/>
      <c r="E24" s="73">
        <f>SUM(E3:E23)</f>
        <v>10</v>
      </c>
      <c r="F24" s="71"/>
      <c r="G24" s="72"/>
      <c r="H24" s="69">
        <f>SUM(H3:H23)</f>
        <v>86025</v>
      </c>
    </row>
    <row r="25" ht="13.5">
      <c r="B25" t="s">
        <v>68</v>
      </c>
    </row>
    <row r="26" ht="13.5">
      <c r="B26" t="s">
        <v>67</v>
      </c>
    </row>
    <row r="27" ht="13.5">
      <c r="B27" t="s">
        <v>69</v>
      </c>
    </row>
    <row r="28" ht="13.5">
      <c r="B28" t="s">
        <v>71</v>
      </c>
    </row>
  </sheetData>
  <sheetProtection sheet="1" objects="1" scenarios="1"/>
  <protectedRanges>
    <protectedRange sqref="E3:E23" name="範囲1"/>
  </protectedRanges>
  <mergeCells count="7">
    <mergeCell ref="B3:B10"/>
    <mergeCell ref="B11:B23"/>
    <mergeCell ref="A1:E1"/>
    <mergeCell ref="C3:C4"/>
    <mergeCell ref="C5:C6"/>
    <mergeCell ref="C7:C8"/>
    <mergeCell ref="C9:C10"/>
  </mergeCells>
  <printOptions/>
  <pageMargins left="0.75" right="0.75" top="1" bottom="1" header="0.512" footer="0.512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AJ57"/>
  <sheetViews>
    <sheetView workbookViewId="0" topLeftCell="A1">
      <pane xSplit="2" ySplit="4" topLeftCell="L5" activePane="bottomRight" state="frozen"/>
      <selection pane="topLeft" activeCell="C50" sqref="C50"/>
      <selection pane="topRight" activeCell="C50" sqref="C50"/>
      <selection pane="bottomLeft" activeCell="C50" sqref="C50"/>
      <selection pane="bottomRight" activeCell="AC45" sqref="AC45:AC46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1" customWidth="1"/>
    <col min="8" max="33" width="5.625" style="0" customWidth="1"/>
    <col min="34" max="34" width="13.375" style="0" customWidth="1"/>
    <col min="35" max="38" width="6.625" style="0" customWidth="1"/>
  </cols>
  <sheetData>
    <row r="1" ht="21">
      <c r="A1" s="25" t="s">
        <v>20</v>
      </c>
    </row>
    <row r="3" spans="28:30" ht="14.25" thickBot="1">
      <c r="AB3" s="1"/>
      <c r="AC3" s="1"/>
      <c r="AD3" s="1"/>
    </row>
    <row r="4" spans="1:36" ht="14.25" thickBot="1">
      <c r="A4" s="12"/>
      <c r="B4" s="7" t="s">
        <v>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7">
        <v>24</v>
      </c>
      <c r="AA4" s="7">
        <v>25</v>
      </c>
      <c r="AB4" s="7">
        <v>26</v>
      </c>
      <c r="AC4" s="7">
        <v>27</v>
      </c>
      <c r="AD4" s="7">
        <v>28</v>
      </c>
      <c r="AE4" s="7">
        <v>29</v>
      </c>
      <c r="AF4" s="7">
        <v>30</v>
      </c>
      <c r="AG4" s="7">
        <v>31</v>
      </c>
      <c r="AH4" s="8" t="s">
        <v>5</v>
      </c>
      <c r="AI4" s="1"/>
      <c r="AJ4" s="1"/>
    </row>
    <row r="5" spans="1:34" ht="14.25" thickTop="1">
      <c r="A5" s="5">
        <v>1</v>
      </c>
      <c r="B5" s="46" t="s">
        <v>14</v>
      </c>
      <c r="C5" s="46" t="s">
        <v>15</v>
      </c>
      <c r="D5" s="46" t="s">
        <v>15</v>
      </c>
      <c r="E5" s="46" t="s">
        <v>15</v>
      </c>
      <c r="F5" s="46" t="s">
        <v>15</v>
      </c>
      <c r="G5" s="46"/>
      <c r="H5" s="46" t="s">
        <v>15</v>
      </c>
      <c r="I5" s="46" t="s">
        <v>15</v>
      </c>
      <c r="J5" s="46"/>
      <c r="K5" s="46" t="s">
        <v>15</v>
      </c>
      <c r="L5" s="46" t="s">
        <v>15</v>
      </c>
      <c r="M5" s="46"/>
      <c r="N5" s="46"/>
      <c r="O5" s="46" t="s">
        <v>15</v>
      </c>
      <c r="P5" s="46" t="s">
        <v>15</v>
      </c>
      <c r="Q5" s="46" t="s">
        <v>15</v>
      </c>
      <c r="R5" s="46"/>
      <c r="S5" s="46" t="s">
        <v>15</v>
      </c>
      <c r="T5" s="46" t="s">
        <v>15</v>
      </c>
      <c r="U5" s="46"/>
      <c r="V5" s="46" t="s">
        <v>15</v>
      </c>
      <c r="W5" s="46"/>
      <c r="X5" s="46" t="s">
        <v>15</v>
      </c>
      <c r="Y5" s="46" t="s">
        <v>15</v>
      </c>
      <c r="Z5" s="46" t="s">
        <v>15</v>
      </c>
      <c r="AA5" s="46"/>
      <c r="AB5" s="46" t="s">
        <v>15</v>
      </c>
      <c r="AC5" s="46" t="s">
        <v>15</v>
      </c>
      <c r="AD5" s="46" t="s">
        <v>15</v>
      </c>
      <c r="AE5" s="46"/>
      <c r="AF5" s="46"/>
      <c r="AG5" s="46" t="s">
        <v>15</v>
      </c>
      <c r="AH5" s="53">
        <f>COUNTIF(C5:AG5,"○")</f>
        <v>21</v>
      </c>
    </row>
    <row r="6" spans="1:34" ht="13.5">
      <c r="A6" s="3">
        <v>2</v>
      </c>
      <c r="B6" s="47" t="s">
        <v>16</v>
      </c>
      <c r="C6" s="47" t="s">
        <v>15</v>
      </c>
      <c r="D6" s="47" t="s">
        <v>15</v>
      </c>
      <c r="E6" s="47" t="s">
        <v>15</v>
      </c>
      <c r="F6" s="47"/>
      <c r="G6" s="47"/>
      <c r="H6" s="47" t="s">
        <v>15</v>
      </c>
      <c r="I6" s="47"/>
      <c r="J6" s="47"/>
      <c r="K6" s="47"/>
      <c r="L6" s="47" t="s">
        <v>15</v>
      </c>
      <c r="M6" s="47"/>
      <c r="N6" s="47" t="s">
        <v>15</v>
      </c>
      <c r="O6" s="47" t="s">
        <v>15</v>
      </c>
      <c r="P6" s="47" t="s">
        <v>15</v>
      </c>
      <c r="Q6" s="47"/>
      <c r="R6" s="47"/>
      <c r="S6" s="47" t="s">
        <v>15</v>
      </c>
      <c r="T6" s="47" t="s">
        <v>15</v>
      </c>
      <c r="U6" s="47"/>
      <c r="V6" s="47" t="s">
        <v>15</v>
      </c>
      <c r="W6" s="47"/>
      <c r="X6" s="47" t="s">
        <v>15</v>
      </c>
      <c r="Y6" s="47" t="s">
        <v>15</v>
      </c>
      <c r="Z6" s="47" t="s">
        <v>15</v>
      </c>
      <c r="AA6" s="47"/>
      <c r="AB6" s="47"/>
      <c r="AC6" s="47" t="s">
        <v>15</v>
      </c>
      <c r="AD6" s="47"/>
      <c r="AE6" s="47"/>
      <c r="AF6" s="47"/>
      <c r="AG6" s="47" t="s">
        <v>15</v>
      </c>
      <c r="AH6" s="54">
        <f aca="true" t="shared" si="0" ref="AH6:AH49">COUNTIF(C6:AG6,"○")</f>
        <v>16</v>
      </c>
    </row>
    <row r="7" spans="1:34" ht="13.5">
      <c r="A7" s="3">
        <v>3</v>
      </c>
      <c r="B7" s="47" t="s">
        <v>17</v>
      </c>
      <c r="C7" s="47" t="s">
        <v>15</v>
      </c>
      <c r="D7" s="47" t="s">
        <v>15</v>
      </c>
      <c r="E7" s="47"/>
      <c r="F7" s="47"/>
      <c r="G7" s="47"/>
      <c r="H7" s="47" t="s">
        <v>15</v>
      </c>
      <c r="I7" s="47" t="s">
        <v>15</v>
      </c>
      <c r="J7" s="47" t="s">
        <v>15</v>
      </c>
      <c r="K7" s="47"/>
      <c r="L7" s="47" t="s">
        <v>15</v>
      </c>
      <c r="M7" s="47" t="s">
        <v>15</v>
      </c>
      <c r="N7" s="47" t="s">
        <v>15</v>
      </c>
      <c r="O7" s="47" t="s">
        <v>15</v>
      </c>
      <c r="P7" s="47"/>
      <c r="Q7" s="47" t="s">
        <v>15</v>
      </c>
      <c r="R7" s="47" t="s">
        <v>15</v>
      </c>
      <c r="S7" s="47"/>
      <c r="T7" s="47" t="s">
        <v>15</v>
      </c>
      <c r="U7" s="47" t="s">
        <v>15</v>
      </c>
      <c r="V7" s="47" t="s">
        <v>15</v>
      </c>
      <c r="W7" s="47" t="s">
        <v>15</v>
      </c>
      <c r="X7" s="47" t="s">
        <v>15</v>
      </c>
      <c r="Y7" s="47"/>
      <c r="Z7" s="47"/>
      <c r="AA7" s="47"/>
      <c r="AB7" s="47" t="s">
        <v>15</v>
      </c>
      <c r="AC7" s="47" t="s">
        <v>15</v>
      </c>
      <c r="AD7" s="47" t="s">
        <v>15</v>
      </c>
      <c r="AE7" s="47" t="s">
        <v>15</v>
      </c>
      <c r="AF7" s="47" t="s">
        <v>15</v>
      </c>
      <c r="AG7" s="47" t="s">
        <v>15</v>
      </c>
      <c r="AH7" s="54">
        <f t="shared" si="0"/>
        <v>22</v>
      </c>
    </row>
    <row r="8" spans="1:34" ht="13.5">
      <c r="A8" s="3">
        <v>4</v>
      </c>
      <c r="B8" s="47" t="s">
        <v>18</v>
      </c>
      <c r="C8" s="47" t="s">
        <v>15</v>
      </c>
      <c r="D8" s="47" t="s">
        <v>15</v>
      </c>
      <c r="E8" s="47" t="s">
        <v>15</v>
      </c>
      <c r="F8" s="47"/>
      <c r="G8" s="47" t="s">
        <v>15</v>
      </c>
      <c r="H8" s="47" t="s">
        <v>15</v>
      </c>
      <c r="I8" s="47" t="s">
        <v>15</v>
      </c>
      <c r="J8" s="47"/>
      <c r="K8" s="47"/>
      <c r="L8" s="47"/>
      <c r="M8" s="47" t="s">
        <v>15</v>
      </c>
      <c r="N8" s="47" t="s">
        <v>15</v>
      </c>
      <c r="O8" s="47" t="s">
        <v>15</v>
      </c>
      <c r="P8" s="47" t="s">
        <v>15</v>
      </c>
      <c r="Q8" s="47"/>
      <c r="R8" s="47" t="s">
        <v>15</v>
      </c>
      <c r="S8" s="47" t="s">
        <v>15</v>
      </c>
      <c r="T8" s="47" t="s">
        <v>15</v>
      </c>
      <c r="U8" s="47" t="s">
        <v>15</v>
      </c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54">
        <f t="shared" si="0"/>
        <v>14</v>
      </c>
    </row>
    <row r="9" spans="1:34" ht="13.5">
      <c r="A9" s="3">
        <v>5</v>
      </c>
      <c r="B9" s="47" t="s">
        <v>19</v>
      </c>
      <c r="C9" s="47" t="s">
        <v>15</v>
      </c>
      <c r="D9" s="47" t="s">
        <v>15</v>
      </c>
      <c r="E9" s="47" t="s">
        <v>15</v>
      </c>
      <c r="F9" s="47" t="s">
        <v>15</v>
      </c>
      <c r="G9" s="47"/>
      <c r="H9" s="47"/>
      <c r="I9" s="47" t="s">
        <v>15</v>
      </c>
      <c r="J9" s="47" t="s">
        <v>15</v>
      </c>
      <c r="K9" s="47" t="s">
        <v>15</v>
      </c>
      <c r="L9" s="47"/>
      <c r="M9" s="47"/>
      <c r="N9" s="47"/>
      <c r="O9" s="47"/>
      <c r="P9" s="47"/>
      <c r="Q9" s="47" t="s">
        <v>15</v>
      </c>
      <c r="R9" s="47" t="s">
        <v>15</v>
      </c>
      <c r="S9" s="47" t="s">
        <v>15</v>
      </c>
      <c r="T9" s="47" t="s">
        <v>15</v>
      </c>
      <c r="U9" s="47" t="s">
        <v>15</v>
      </c>
      <c r="V9" s="47" t="s">
        <v>15</v>
      </c>
      <c r="W9" s="47"/>
      <c r="X9" s="47" t="s">
        <v>15</v>
      </c>
      <c r="Y9" s="47" t="s">
        <v>15</v>
      </c>
      <c r="Z9" s="47"/>
      <c r="AA9" s="47" t="s">
        <v>15</v>
      </c>
      <c r="AB9" s="47"/>
      <c r="AC9" s="47" t="s">
        <v>15</v>
      </c>
      <c r="AD9" s="47"/>
      <c r="AE9" s="47"/>
      <c r="AF9" s="47" t="s">
        <v>15</v>
      </c>
      <c r="AG9" s="47" t="s">
        <v>15</v>
      </c>
      <c r="AH9" s="54">
        <f t="shared" si="0"/>
        <v>19</v>
      </c>
    </row>
    <row r="10" spans="1:34" ht="13.5">
      <c r="A10" s="3">
        <v>6</v>
      </c>
      <c r="B10" s="47" t="s">
        <v>62</v>
      </c>
      <c r="C10" s="47" t="s">
        <v>15</v>
      </c>
      <c r="D10" s="47"/>
      <c r="E10" s="47" t="s">
        <v>15</v>
      </c>
      <c r="F10" s="47"/>
      <c r="G10" s="47" t="s">
        <v>15</v>
      </c>
      <c r="H10" s="47"/>
      <c r="I10" s="47"/>
      <c r="J10" s="47" t="s">
        <v>15</v>
      </c>
      <c r="K10" s="47"/>
      <c r="L10" s="47"/>
      <c r="M10" s="47" t="s">
        <v>15</v>
      </c>
      <c r="N10" s="47"/>
      <c r="O10" s="47"/>
      <c r="P10" s="47" t="s">
        <v>15</v>
      </c>
      <c r="Q10" s="47"/>
      <c r="R10" s="47" t="s">
        <v>15</v>
      </c>
      <c r="S10" s="47"/>
      <c r="T10" s="47" t="s">
        <v>15</v>
      </c>
      <c r="U10" s="47"/>
      <c r="V10" s="47" t="s">
        <v>15</v>
      </c>
      <c r="W10" s="47" t="s">
        <v>15</v>
      </c>
      <c r="X10" s="47" t="s">
        <v>15</v>
      </c>
      <c r="Y10" s="47" t="s">
        <v>15</v>
      </c>
      <c r="Z10" s="47" t="s">
        <v>15</v>
      </c>
      <c r="AA10" s="47"/>
      <c r="AB10" s="47" t="s">
        <v>15</v>
      </c>
      <c r="AC10" s="47" t="s">
        <v>15</v>
      </c>
      <c r="AD10" s="47" t="s">
        <v>15</v>
      </c>
      <c r="AE10" s="47" t="s">
        <v>15</v>
      </c>
      <c r="AF10" s="47"/>
      <c r="AG10" s="47" t="s">
        <v>15</v>
      </c>
      <c r="AH10" s="54">
        <f t="shared" si="0"/>
        <v>18</v>
      </c>
    </row>
    <row r="11" spans="1:34" ht="13.5">
      <c r="A11" s="3">
        <v>7</v>
      </c>
      <c r="B11" s="47" t="s">
        <v>63</v>
      </c>
      <c r="C11" s="47"/>
      <c r="D11" s="47"/>
      <c r="E11" s="47" t="s">
        <v>15</v>
      </c>
      <c r="F11" s="47"/>
      <c r="G11" s="47" t="s">
        <v>15</v>
      </c>
      <c r="H11" s="47" t="s">
        <v>15</v>
      </c>
      <c r="I11" s="47" t="s">
        <v>15</v>
      </c>
      <c r="J11" s="47"/>
      <c r="K11" s="47" t="s">
        <v>15</v>
      </c>
      <c r="L11" s="47"/>
      <c r="M11" s="47" t="s">
        <v>15</v>
      </c>
      <c r="N11" s="47"/>
      <c r="O11" s="47" t="s">
        <v>15</v>
      </c>
      <c r="P11" s="47"/>
      <c r="Q11" s="47"/>
      <c r="R11" s="47" t="s">
        <v>15</v>
      </c>
      <c r="S11" s="47" t="s">
        <v>15</v>
      </c>
      <c r="T11" s="47"/>
      <c r="U11" s="47"/>
      <c r="V11" s="47"/>
      <c r="W11" s="47" t="s">
        <v>15</v>
      </c>
      <c r="X11" s="47"/>
      <c r="Y11" s="47"/>
      <c r="Z11" s="47" t="s">
        <v>15</v>
      </c>
      <c r="AA11" s="47" t="s">
        <v>15</v>
      </c>
      <c r="AB11" s="47"/>
      <c r="AC11" s="47"/>
      <c r="AD11" s="47"/>
      <c r="AE11" s="47" t="s">
        <v>15</v>
      </c>
      <c r="AF11" s="47"/>
      <c r="AG11" s="47" t="s">
        <v>15</v>
      </c>
      <c r="AH11" s="54">
        <f t="shared" si="0"/>
        <v>14</v>
      </c>
    </row>
    <row r="12" spans="1:34" ht="13.5">
      <c r="A12" s="3">
        <v>8</v>
      </c>
      <c r="B12" s="47" t="s">
        <v>64</v>
      </c>
      <c r="C12" s="47" t="s">
        <v>15</v>
      </c>
      <c r="D12" s="47" t="s">
        <v>15</v>
      </c>
      <c r="E12" s="47" t="s">
        <v>15</v>
      </c>
      <c r="F12" s="47"/>
      <c r="G12" s="47" t="s">
        <v>15</v>
      </c>
      <c r="H12" s="47"/>
      <c r="I12" s="47"/>
      <c r="J12" s="47" t="s">
        <v>15</v>
      </c>
      <c r="K12" s="47"/>
      <c r="L12" s="47"/>
      <c r="M12" s="47"/>
      <c r="N12" s="47" t="s">
        <v>15</v>
      </c>
      <c r="O12" s="47"/>
      <c r="P12" s="47"/>
      <c r="Q12" s="47" t="s">
        <v>15</v>
      </c>
      <c r="R12" s="47"/>
      <c r="S12" s="47" t="s">
        <v>15</v>
      </c>
      <c r="T12" s="47"/>
      <c r="U12" s="47" t="s">
        <v>15</v>
      </c>
      <c r="V12" s="47"/>
      <c r="W12" s="47" t="s">
        <v>15</v>
      </c>
      <c r="X12" s="47"/>
      <c r="Y12" s="47"/>
      <c r="Z12" s="47" t="s">
        <v>15</v>
      </c>
      <c r="AA12" s="47"/>
      <c r="AB12" s="47" t="s">
        <v>15</v>
      </c>
      <c r="AC12" s="47" t="s">
        <v>15</v>
      </c>
      <c r="AD12" s="47"/>
      <c r="AE12" s="47" t="s">
        <v>15</v>
      </c>
      <c r="AF12" s="47" t="s">
        <v>15</v>
      </c>
      <c r="AG12" s="47"/>
      <c r="AH12" s="54">
        <f t="shared" si="0"/>
        <v>15</v>
      </c>
    </row>
    <row r="13" spans="1:34" ht="13.5">
      <c r="A13" s="3">
        <v>9</v>
      </c>
      <c r="B13" s="47" t="s">
        <v>65</v>
      </c>
      <c r="C13" s="47" t="s">
        <v>15</v>
      </c>
      <c r="D13" s="47" t="s">
        <v>15</v>
      </c>
      <c r="E13" s="47"/>
      <c r="F13" s="47" t="s">
        <v>15</v>
      </c>
      <c r="G13" s="47"/>
      <c r="H13" s="47" t="s">
        <v>15</v>
      </c>
      <c r="I13" s="47" t="s">
        <v>15</v>
      </c>
      <c r="J13" s="47" t="s">
        <v>15</v>
      </c>
      <c r="K13" s="47"/>
      <c r="L13" s="47" t="s">
        <v>15</v>
      </c>
      <c r="M13" s="47"/>
      <c r="N13" s="47" t="s">
        <v>15</v>
      </c>
      <c r="O13" s="47" t="s">
        <v>15</v>
      </c>
      <c r="P13" s="47" t="s">
        <v>15</v>
      </c>
      <c r="Q13" s="47" t="s">
        <v>15</v>
      </c>
      <c r="R13" s="47" t="s">
        <v>15</v>
      </c>
      <c r="S13" s="47"/>
      <c r="T13" s="47" t="s">
        <v>15</v>
      </c>
      <c r="U13" s="47"/>
      <c r="V13" s="47" t="s">
        <v>15</v>
      </c>
      <c r="W13" s="47"/>
      <c r="X13" s="47"/>
      <c r="Y13" s="47" t="s">
        <v>15</v>
      </c>
      <c r="Z13" s="47"/>
      <c r="AA13" s="47" t="s">
        <v>15</v>
      </c>
      <c r="AB13" s="47"/>
      <c r="AC13" s="47" t="s">
        <v>15</v>
      </c>
      <c r="AD13" s="47"/>
      <c r="AE13" s="47" t="s">
        <v>15</v>
      </c>
      <c r="AF13" s="47" t="s">
        <v>15</v>
      </c>
      <c r="AG13" s="47" t="s">
        <v>15</v>
      </c>
      <c r="AH13" s="54">
        <f t="shared" si="0"/>
        <v>20</v>
      </c>
    </row>
    <row r="14" spans="1:34" ht="13.5">
      <c r="A14" s="3">
        <v>10</v>
      </c>
      <c r="B14" s="47" t="s">
        <v>66</v>
      </c>
      <c r="C14" s="47" t="s">
        <v>15</v>
      </c>
      <c r="D14" s="47" t="s">
        <v>15</v>
      </c>
      <c r="E14" s="47"/>
      <c r="F14" s="47" t="s">
        <v>15</v>
      </c>
      <c r="G14" s="47" t="s">
        <v>15</v>
      </c>
      <c r="H14" s="47" t="s">
        <v>15</v>
      </c>
      <c r="I14" s="47"/>
      <c r="J14" s="47" t="s">
        <v>15</v>
      </c>
      <c r="K14" s="47"/>
      <c r="L14" s="47" t="s">
        <v>15</v>
      </c>
      <c r="M14" s="47"/>
      <c r="N14" s="47"/>
      <c r="O14" s="47" t="s">
        <v>15</v>
      </c>
      <c r="P14" s="47" t="s">
        <v>15</v>
      </c>
      <c r="Q14" s="47"/>
      <c r="R14" s="47" t="s">
        <v>15</v>
      </c>
      <c r="S14" s="47" t="s">
        <v>15</v>
      </c>
      <c r="T14" s="47" t="s">
        <v>15</v>
      </c>
      <c r="U14" s="47"/>
      <c r="V14" s="47"/>
      <c r="W14" s="47" t="s">
        <v>15</v>
      </c>
      <c r="X14" s="47" t="s">
        <v>15</v>
      </c>
      <c r="Y14" s="47"/>
      <c r="Z14" s="47" t="s">
        <v>15</v>
      </c>
      <c r="AA14" s="47"/>
      <c r="AB14" s="47" t="s">
        <v>15</v>
      </c>
      <c r="AC14" s="47"/>
      <c r="AD14" s="47" t="s">
        <v>15</v>
      </c>
      <c r="AE14" s="47" t="s">
        <v>15</v>
      </c>
      <c r="AF14" s="47" t="s">
        <v>15</v>
      </c>
      <c r="AG14" s="47" t="s">
        <v>15</v>
      </c>
      <c r="AH14" s="54">
        <f t="shared" si="0"/>
        <v>20</v>
      </c>
    </row>
    <row r="15" spans="1:34" ht="13.5">
      <c r="A15" s="3">
        <v>11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54">
        <f t="shared" si="0"/>
        <v>0</v>
      </c>
    </row>
    <row r="16" spans="1:34" ht="13.5">
      <c r="A16" s="3">
        <v>12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54">
        <f t="shared" si="0"/>
        <v>0</v>
      </c>
    </row>
    <row r="17" spans="1:34" ht="13.5">
      <c r="A17" s="3">
        <v>13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54">
        <f t="shared" si="0"/>
        <v>0</v>
      </c>
    </row>
    <row r="18" spans="1:34" ht="13.5">
      <c r="A18" s="3">
        <v>14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54">
        <f t="shared" si="0"/>
        <v>0</v>
      </c>
    </row>
    <row r="19" spans="1:34" ht="13.5">
      <c r="A19" s="3">
        <v>15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54">
        <f t="shared" si="0"/>
        <v>0</v>
      </c>
    </row>
    <row r="20" spans="1:34" ht="13.5">
      <c r="A20" s="3">
        <v>16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54">
        <f t="shared" si="0"/>
        <v>0</v>
      </c>
    </row>
    <row r="21" spans="1:34" ht="13.5">
      <c r="A21" s="3">
        <v>17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54">
        <f t="shared" si="0"/>
        <v>0</v>
      </c>
    </row>
    <row r="22" spans="1:34" ht="13.5">
      <c r="A22" s="3">
        <v>18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54">
        <f t="shared" si="0"/>
        <v>0</v>
      </c>
    </row>
    <row r="23" spans="1:34" ht="13.5">
      <c r="A23" s="3">
        <v>19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54">
        <f t="shared" si="0"/>
        <v>0</v>
      </c>
    </row>
    <row r="24" spans="1:34" ht="13.5">
      <c r="A24" s="3">
        <v>20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54">
        <f t="shared" si="0"/>
        <v>0</v>
      </c>
    </row>
    <row r="25" spans="1:34" ht="13.5">
      <c r="A25" s="3">
        <v>21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54">
        <f t="shared" si="0"/>
        <v>0</v>
      </c>
    </row>
    <row r="26" spans="1:34" ht="13.5">
      <c r="A26" s="3">
        <v>22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54">
        <f t="shared" si="0"/>
        <v>0</v>
      </c>
    </row>
    <row r="27" spans="1:34" ht="13.5">
      <c r="A27" s="3">
        <v>23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54">
        <f t="shared" si="0"/>
        <v>0</v>
      </c>
    </row>
    <row r="28" spans="1:34" ht="13.5">
      <c r="A28" s="3">
        <v>24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54">
        <f t="shared" si="0"/>
        <v>0</v>
      </c>
    </row>
    <row r="29" spans="1:34" ht="13.5">
      <c r="A29" s="3">
        <v>25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54">
        <f t="shared" si="0"/>
        <v>0</v>
      </c>
    </row>
    <row r="30" spans="1:34" ht="13.5">
      <c r="A30" s="3">
        <v>26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54">
        <f t="shared" si="0"/>
        <v>0</v>
      </c>
    </row>
    <row r="31" spans="1:34" ht="13.5">
      <c r="A31" s="3">
        <v>27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54">
        <f t="shared" si="0"/>
        <v>0</v>
      </c>
    </row>
    <row r="32" spans="1:34" ht="13.5">
      <c r="A32" s="3">
        <v>28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54">
        <f t="shared" si="0"/>
        <v>0</v>
      </c>
    </row>
    <row r="33" spans="1:34" ht="13.5">
      <c r="A33" s="3">
        <v>29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54">
        <f t="shared" si="0"/>
        <v>0</v>
      </c>
    </row>
    <row r="34" spans="1:34" ht="13.5">
      <c r="A34" s="3">
        <v>30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54">
        <f t="shared" si="0"/>
        <v>0</v>
      </c>
    </row>
    <row r="35" spans="1:34" ht="13.5">
      <c r="A35" s="3">
        <v>31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54">
        <f t="shared" si="0"/>
        <v>0</v>
      </c>
    </row>
    <row r="36" spans="1:34" ht="13.5">
      <c r="A36" s="3">
        <v>32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54">
        <f t="shared" si="0"/>
        <v>0</v>
      </c>
    </row>
    <row r="37" spans="1:34" ht="13.5">
      <c r="A37" s="3">
        <v>33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54">
        <f t="shared" si="0"/>
        <v>0</v>
      </c>
    </row>
    <row r="38" spans="1:34" ht="13.5">
      <c r="A38" s="3">
        <v>34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54">
        <f t="shared" si="0"/>
        <v>0</v>
      </c>
    </row>
    <row r="39" spans="1:34" ht="13.5">
      <c r="A39" s="3">
        <v>35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54">
        <f t="shared" si="0"/>
        <v>0</v>
      </c>
    </row>
    <row r="40" spans="1:34" ht="13.5">
      <c r="A40" s="3">
        <v>36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54">
        <f t="shared" si="0"/>
        <v>0</v>
      </c>
    </row>
    <row r="41" spans="1:34" ht="13.5">
      <c r="A41" s="3">
        <v>37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54">
        <f t="shared" si="0"/>
        <v>0</v>
      </c>
    </row>
    <row r="42" spans="1:34" ht="13.5">
      <c r="A42" s="3">
        <v>38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54">
        <f t="shared" si="0"/>
        <v>0</v>
      </c>
    </row>
    <row r="43" spans="1:34" ht="13.5">
      <c r="A43" s="3">
        <v>39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54">
        <f t="shared" si="0"/>
        <v>0</v>
      </c>
    </row>
    <row r="44" spans="1:34" ht="13.5">
      <c r="A44" s="3">
        <v>40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54">
        <f t="shared" si="0"/>
        <v>0</v>
      </c>
    </row>
    <row r="45" spans="1:34" ht="13.5">
      <c r="A45" s="3">
        <v>41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54">
        <f t="shared" si="0"/>
        <v>0</v>
      </c>
    </row>
    <row r="46" spans="1:34" ht="13.5">
      <c r="A46" s="3">
        <v>42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54">
        <f t="shared" si="0"/>
        <v>0</v>
      </c>
    </row>
    <row r="47" spans="1:34" ht="13.5">
      <c r="A47" s="3">
        <v>43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54">
        <f t="shared" si="0"/>
        <v>0</v>
      </c>
    </row>
    <row r="48" spans="1:34" ht="13.5">
      <c r="A48" s="3">
        <v>44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54">
        <f t="shared" si="0"/>
        <v>0</v>
      </c>
    </row>
    <row r="49" spans="1:34" ht="13.5">
      <c r="A49" s="3">
        <v>45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54">
        <f t="shared" si="0"/>
        <v>0</v>
      </c>
    </row>
    <row r="50" spans="1:34" ht="13.5">
      <c r="A50" s="3">
        <v>46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54">
        <f>COUNTIF(C50:AG50,"○")</f>
        <v>0</v>
      </c>
    </row>
    <row r="51" spans="1:34" ht="13.5">
      <c r="A51" s="3">
        <v>47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54">
        <f>COUNTIF(C51:AG51,"○")</f>
        <v>0</v>
      </c>
    </row>
    <row r="52" spans="1:34" ht="13.5">
      <c r="A52" s="3">
        <v>48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54">
        <f>COUNTIF(C52:AG52,"○")</f>
        <v>0</v>
      </c>
    </row>
    <row r="53" spans="1:34" ht="13.5">
      <c r="A53" s="3">
        <v>49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54">
        <f>COUNTIF(C53:AG53,"○")</f>
        <v>0</v>
      </c>
    </row>
    <row r="54" spans="1:34" ht="14.25" thickBot="1">
      <c r="A54" s="10">
        <v>50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5">
        <f>COUNTIF(C54:AG54,"○")</f>
        <v>0</v>
      </c>
    </row>
    <row r="55" spans="1:34" ht="15" thickBot="1" thickTop="1">
      <c r="A55" s="104" t="s">
        <v>4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6"/>
      <c r="AH55" s="76">
        <f>SUM(AH5:AH54)</f>
        <v>179</v>
      </c>
    </row>
    <row r="57" ht="13.5">
      <c r="A57" t="s">
        <v>31</v>
      </c>
    </row>
  </sheetData>
  <sheetProtection sheet="1" objects="1" scenarios="1"/>
  <mergeCells count="1">
    <mergeCell ref="A55:AG5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view="pageBreakPreview" zoomScale="75" zoomScaleSheetLayoutView="75" workbookViewId="0" topLeftCell="A10">
      <selection activeCell="J51" sqref="J51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spans="1:3" s="14" customFormat="1" ht="21">
      <c r="A1" s="25" t="s">
        <v>3</v>
      </c>
      <c r="B1" s="26"/>
      <c r="C1" s="26"/>
    </row>
    <row r="3" spans="2:5" ht="14.25" thickBot="1">
      <c r="B3" s="13"/>
      <c r="C3" s="13"/>
      <c r="D3" s="9"/>
      <c r="E3" s="9"/>
    </row>
    <row r="4" spans="1:3" ht="14.25" thickBot="1">
      <c r="A4" s="6"/>
      <c r="B4" s="7" t="s">
        <v>0</v>
      </c>
      <c r="C4" s="8" t="s">
        <v>2</v>
      </c>
    </row>
    <row r="5" spans="1:3" ht="14.25" thickTop="1">
      <c r="A5" s="5">
        <v>1</v>
      </c>
      <c r="B5" s="46" t="s">
        <v>22</v>
      </c>
      <c r="C5" s="50">
        <v>6000</v>
      </c>
    </row>
    <row r="6" spans="1:3" ht="13.5">
      <c r="A6" s="3">
        <v>2</v>
      </c>
      <c r="B6" s="47" t="s">
        <v>23</v>
      </c>
      <c r="C6" s="50">
        <v>8032</v>
      </c>
    </row>
    <row r="7" spans="1:3" ht="13.5">
      <c r="A7" s="3">
        <v>3</v>
      </c>
      <c r="B7" s="47" t="s">
        <v>24</v>
      </c>
      <c r="C7" s="50">
        <v>7000</v>
      </c>
    </row>
    <row r="8" spans="1:3" ht="13.5">
      <c r="A8" s="3">
        <v>4</v>
      </c>
      <c r="B8" s="47" t="s">
        <v>25</v>
      </c>
      <c r="C8" s="50">
        <v>5000</v>
      </c>
    </row>
    <row r="9" spans="1:3" ht="13.5">
      <c r="A9" s="3">
        <v>5</v>
      </c>
      <c r="B9" s="47" t="s">
        <v>56</v>
      </c>
      <c r="C9" s="50">
        <v>8000</v>
      </c>
    </row>
    <row r="10" spans="1:3" ht="13.5">
      <c r="A10" s="3">
        <v>6</v>
      </c>
      <c r="B10" s="47" t="s">
        <v>57</v>
      </c>
      <c r="C10" s="50">
        <v>7900</v>
      </c>
    </row>
    <row r="11" spans="1:3" ht="13.5">
      <c r="A11" s="3">
        <v>7</v>
      </c>
      <c r="B11" s="47" t="s">
        <v>58</v>
      </c>
      <c r="C11" s="50">
        <v>4900</v>
      </c>
    </row>
    <row r="12" spans="1:3" ht="13.5">
      <c r="A12" s="3">
        <v>8</v>
      </c>
      <c r="B12" s="47" t="s">
        <v>59</v>
      </c>
      <c r="C12" s="50">
        <v>5100</v>
      </c>
    </row>
    <row r="13" spans="1:3" ht="13.5">
      <c r="A13" s="3">
        <v>9</v>
      </c>
      <c r="B13" s="47" t="s">
        <v>60</v>
      </c>
      <c r="C13" s="50">
        <v>9000</v>
      </c>
    </row>
    <row r="14" spans="1:3" ht="13.5">
      <c r="A14" s="3">
        <v>10</v>
      </c>
      <c r="B14" s="47" t="s">
        <v>61</v>
      </c>
      <c r="C14" s="50">
        <v>8600</v>
      </c>
    </row>
    <row r="15" spans="1:3" ht="13.5">
      <c r="A15" s="3">
        <v>11</v>
      </c>
      <c r="B15" s="47"/>
      <c r="C15" s="50"/>
    </row>
    <row r="16" spans="1:3" ht="13.5">
      <c r="A16" s="3">
        <v>12</v>
      </c>
      <c r="B16" s="47"/>
      <c r="C16" s="50"/>
    </row>
    <row r="17" spans="1:3" ht="13.5">
      <c r="A17" s="3">
        <v>13</v>
      </c>
      <c r="B17" s="47"/>
      <c r="C17" s="50"/>
    </row>
    <row r="18" spans="1:3" ht="13.5">
      <c r="A18" s="3">
        <v>14</v>
      </c>
      <c r="B18" s="47"/>
      <c r="C18" s="50"/>
    </row>
    <row r="19" spans="1:3" ht="13.5">
      <c r="A19" s="3">
        <v>15</v>
      </c>
      <c r="B19" s="47"/>
      <c r="C19" s="50"/>
    </row>
    <row r="20" spans="1:3" ht="13.5">
      <c r="A20" s="3">
        <v>16</v>
      </c>
      <c r="B20" s="47"/>
      <c r="C20" s="50"/>
    </row>
    <row r="21" spans="1:3" ht="13.5">
      <c r="A21" s="3">
        <v>17</v>
      </c>
      <c r="B21" s="47"/>
      <c r="C21" s="50"/>
    </row>
    <row r="22" spans="1:3" ht="13.5">
      <c r="A22" s="3">
        <v>18</v>
      </c>
      <c r="B22" s="47"/>
      <c r="C22" s="50"/>
    </row>
    <row r="23" spans="1:3" ht="13.5">
      <c r="A23" s="3">
        <v>19</v>
      </c>
      <c r="B23" s="47"/>
      <c r="C23" s="50"/>
    </row>
    <row r="24" spans="1:3" ht="13.5">
      <c r="A24" s="3">
        <v>20</v>
      </c>
      <c r="B24" s="47"/>
      <c r="C24" s="50"/>
    </row>
    <row r="25" spans="1:3" ht="13.5">
      <c r="A25" s="3">
        <v>21</v>
      </c>
      <c r="B25" s="48"/>
      <c r="C25" s="51"/>
    </row>
    <row r="26" spans="1:3" ht="13.5">
      <c r="A26" s="3">
        <v>22</v>
      </c>
      <c r="B26" s="48"/>
      <c r="C26" s="51"/>
    </row>
    <row r="27" spans="1:3" ht="13.5">
      <c r="A27" s="3">
        <v>23</v>
      </c>
      <c r="B27" s="48"/>
      <c r="C27" s="51"/>
    </row>
    <row r="28" spans="1:3" ht="13.5">
      <c r="A28" s="3">
        <v>24</v>
      </c>
      <c r="B28" s="48"/>
      <c r="C28" s="51"/>
    </row>
    <row r="29" spans="1:3" ht="13.5">
      <c r="A29" s="3">
        <v>25</v>
      </c>
      <c r="B29" s="48"/>
      <c r="C29" s="51"/>
    </row>
    <row r="30" spans="1:3" ht="13.5">
      <c r="A30" s="3">
        <v>26</v>
      </c>
      <c r="B30" s="48"/>
      <c r="C30" s="51"/>
    </row>
    <row r="31" spans="1:3" ht="13.5">
      <c r="A31" s="3">
        <v>27</v>
      </c>
      <c r="B31" s="48"/>
      <c r="C31" s="51"/>
    </row>
    <row r="32" spans="1:3" ht="13.5">
      <c r="A32" s="3">
        <v>28</v>
      </c>
      <c r="B32" s="48"/>
      <c r="C32" s="51"/>
    </row>
    <row r="33" spans="1:3" ht="13.5">
      <c r="A33" s="3">
        <v>29</v>
      </c>
      <c r="B33" s="48"/>
      <c r="C33" s="51"/>
    </row>
    <row r="34" spans="1:3" ht="13.5">
      <c r="A34" s="3">
        <v>30</v>
      </c>
      <c r="B34" s="48"/>
      <c r="C34" s="51"/>
    </row>
    <row r="35" spans="1:3" ht="13.5">
      <c r="A35" s="3">
        <v>31</v>
      </c>
      <c r="B35" s="48"/>
      <c r="C35" s="51"/>
    </row>
    <row r="36" spans="1:3" ht="13.5">
      <c r="A36" s="3">
        <v>32</v>
      </c>
      <c r="B36" s="48"/>
      <c r="C36" s="51"/>
    </row>
    <row r="37" spans="1:3" ht="13.5">
      <c r="A37" s="3">
        <v>33</v>
      </c>
      <c r="B37" s="48"/>
      <c r="C37" s="51"/>
    </row>
    <row r="38" spans="1:3" ht="13.5">
      <c r="A38" s="3">
        <v>34</v>
      </c>
      <c r="B38" s="48"/>
      <c r="C38" s="51"/>
    </row>
    <row r="39" spans="1:3" ht="13.5">
      <c r="A39" s="3">
        <v>35</v>
      </c>
      <c r="B39" s="48"/>
      <c r="C39" s="51"/>
    </row>
    <row r="40" spans="1:3" ht="13.5">
      <c r="A40" s="3">
        <v>36</v>
      </c>
      <c r="B40" s="48"/>
      <c r="C40" s="51"/>
    </row>
    <row r="41" spans="1:3" ht="13.5">
      <c r="A41" s="3">
        <v>37</v>
      </c>
      <c r="B41" s="48"/>
      <c r="C41" s="51"/>
    </row>
    <row r="42" spans="1:3" ht="13.5">
      <c r="A42" s="3">
        <v>38</v>
      </c>
      <c r="B42" s="48"/>
      <c r="C42" s="51"/>
    </row>
    <row r="43" spans="1:3" ht="13.5">
      <c r="A43" s="3">
        <v>39</v>
      </c>
      <c r="B43" s="48"/>
      <c r="C43" s="51"/>
    </row>
    <row r="44" spans="1:3" ht="13.5">
      <c r="A44" s="3">
        <v>40</v>
      </c>
      <c r="B44" s="48"/>
      <c r="C44" s="51"/>
    </row>
    <row r="45" spans="1:3" ht="13.5">
      <c r="A45" s="3">
        <v>41</v>
      </c>
      <c r="B45" s="48"/>
      <c r="C45" s="51"/>
    </row>
    <row r="46" spans="1:3" ht="13.5">
      <c r="A46" s="3">
        <v>42</v>
      </c>
      <c r="B46" s="48"/>
      <c r="C46" s="51"/>
    </row>
    <row r="47" spans="1:3" ht="13.5">
      <c r="A47" s="3">
        <v>43</v>
      </c>
      <c r="B47" s="48"/>
      <c r="C47" s="51"/>
    </row>
    <row r="48" spans="1:3" ht="13.5">
      <c r="A48" s="3">
        <v>44</v>
      </c>
      <c r="B48" s="48"/>
      <c r="C48" s="51"/>
    </row>
    <row r="49" spans="1:3" ht="13.5">
      <c r="A49" s="3">
        <v>45</v>
      </c>
      <c r="B49" s="48"/>
      <c r="C49" s="51"/>
    </row>
    <row r="50" spans="1:3" ht="13.5">
      <c r="A50" s="3">
        <v>46</v>
      </c>
      <c r="B50" s="48"/>
      <c r="C50" s="51"/>
    </row>
    <row r="51" spans="1:3" ht="13.5">
      <c r="A51" s="3">
        <v>47</v>
      </c>
      <c r="B51" s="48"/>
      <c r="C51" s="51"/>
    </row>
    <row r="52" spans="1:3" ht="13.5">
      <c r="A52" s="3">
        <v>48</v>
      </c>
      <c r="B52" s="48"/>
      <c r="C52" s="51"/>
    </row>
    <row r="53" spans="1:3" ht="13.5">
      <c r="A53" s="3">
        <v>49</v>
      </c>
      <c r="B53" s="48"/>
      <c r="C53" s="51"/>
    </row>
    <row r="54" spans="1:3" ht="14.25" thickBot="1">
      <c r="A54" s="4">
        <v>50</v>
      </c>
      <c r="B54" s="49"/>
      <c r="C54" s="52"/>
    </row>
    <row r="55" ht="14.25" thickBot="1"/>
    <row r="56" spans="2:3" ht="14.25" thickBot="1">
      <c r="B56" s="11" t="s">
        <v>1</v>
      </c>
      <c r="C56" s="28">
        <f>SUM(C5:C54)</f>
        <v>69532</v>
      </c>
    </row>
    <row r="58" spans="1:8" s="27" customFormat="1" ht="30.75" customHeight="1">
      <c r="A58" s="107" t="s">
        <v>78</v>
      </c>
      <c r="B58" s="107"/>
      <c r="C58" s="107"/>
      <c r="D58" s="107"/>
      <c r="E58" s="107"/>
      <c r="F58" s="107"/>
      <c r="G58" s="107"/>
      <c r="H58" s="107"/>
    </row>
    <row r="64" ht="13.5">
      <c r="D64" s="2"/>
    </row>
  </sheetData>
  <sheetProtection sheet="1" objects="1" scenarios="1"/>
  <mergeCells count="1">
    <mergeCell ref="A58:H5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2007-04-16T08:29:07Z</cp:lastPrinted>
  <dcterms:created xsi:type="dcterms:W3CDTF">2007-03-14T08:19:19Z</dcterms:created>
  <dcterms:modified xsi:type="dcterms:W3CDTF">2007-04-27T07:40:53Z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