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filterPrivacy="1" defaultThemeVersion="124226"/>
  <xr:revisionPtr revIDLastSave="0" documentId="13_ncr:1_{30C1AF9D-E862-45BA-B2D6-02718F2EA901}" xr6:coauthVersionLast="36" xr6:coauthVersionMax="36" xr10:uidLastSave="{00000000-0000-0000-0000-000000000000}"/>
  <bookViews>
    <workbookView xWindow="0" yWindow="60" windowWidth="15480" windowHeight="11610" tabRatio="643" xr2:uid="{00000000-000D-0000-FFFF-FFFF00000000}"/>
  </bookViews>
  <sheets>
    <sheet name="住宅" sheetId="16" r:id="rId1"/>
    <sheet name="商店" sheetId="4" r:id="rId2"/>
    <sheet name="飲食業" sheetId="8" r:id="rId3"/>
    <sheet name="大型店舗" sheetId="9" r:id="rId4"/>
    <sheet name="事務所" sheetId="10" r:id="rId5"/>
    <sheet name="宿泊施設・その他" sheetId="11" r:id="rId6"/>
    <sheet name="病院" sheetId="5" r:id="rId7"/>
    <sheet name="学校・官舎" sheetId="12" r:id="rId8"/>
    <sheet name="文化施設" sheetId="13" r:id="rId9"/>
    <sheet name="社会福祉施設" sheetId="14" r:id="rId10"/>
  </sheets>
  <definedNames>
    <definedName name="_xlnm.Print_Area" localSheetId="2">飲食業!$A$1:$G$39</definedName>
    <definedName name="_xlnm.Print_Area" localSheetId="7">学校・官舎!$A$1:$G$33</definedName>
    <definedName name="_xlnm.Print_Area" localSheetId="4">事務所!$A$1:$G$33</definedName>
    <definedName name="_xlnm.Print_Area" localSheetId="9">社会福祉施設!$A$1:$G$27</definedName>
    <definedName name="_xlnm.Print_Area" localSheetId="5">宿泊施設・その他!$A$1:$G$30</definedName>
    <definedName name="_xlnm.Print_Area" localSheetId="1">商店!$A$1:$G$37</definedName>
    <definedName name="_xlnm.Print_Area" localSheetId="3">大型店舗!$A$1:$G$27</definedName>
    <definedName name="_xlnm.Print_Area" localSheetId="6">病院!$A$1:$G$30</definedName>
    <definedName name="_xlnm.Print_Area" localSheetId="8">文化施設!$A$1:$G$50</definedName>
  </definedNames>
  <calcPr calcId="191029"/>
</workbook>
</file>

<file path=xl/calcChain.xml><?xml version="1.0" encoding="utf-8"?>
<calcChain xmlns="http://schemas.openxmlformats.org/spreadsheetml/2006/main">
  <c r="D51" i="16" l="1"/>
  <c r="D46" i="16"/>
  <c r="D38" i="16"/>
  <c r="D33" i="16"/>
  <c r="D25" i="16"/>
  <c r="E26" i="14" l="1"/>
  <c r="C24" i="14"/>
  <c r="E18" i="14"/>
  <c r="C16" i="14"/>
  <c r="C11" i="14"/>
  <c r="E49" i="13"/>
  <c r="C47" i="13"/>
  <c r="E41" i="13"/>
  <c r="C39" i="13"/>
  <c r="C34" i="13"/>
  <c r="E32" i="12"/>
  <c r="C30" i="12"/>
  <c r="E24" i="12"/>
  <c r="C22" i="12"/>
  <c r="C17" i="12"/>
  <c r="E29" i="5"/>
  <c r="C27" i="5"/>
  <c r="E21" i="5"/>
  <c r="C19" i="5"/>
  <c r="C14" i="5"/>
  <c r="E29" i="11"/>
  <c r="C27" i="11"/>
  <c r="E21" i="11"/>
  <c r="C19" i="11"/>
  <c r="C14" i="11"/>
  <c r="E32" i="10"/>
  <c r="C30" i="10"/>
  <c r="E24" i="10"/>
  <c r="C22" i="10"/>
  <c r="C17" i="10"/>
  <c r="E26" i="9"/>
  <c r="C24" i="9"/>
  <c r="E18" i="9"/>
  <c r="C16" i="9"/>
  <c r="C11" i="9"/>
  <c r="C36" i="8"/>
  <c r="E38" i="8"/>
  <c r="E30" i="8"/>
  <c r="C28" i="8"/>
  <c r="C23" i="8"/>
  <c r="E36" i="4"/>
  <c r="C34" i="4"/>
  <c r="E28" i="4"/>
  <c r="C26" i="4"/>
  <c r="C21" i="4"/>
  <c r="D49" i="16"/>
  <c r="D45" i="16"/>
  <c r="D36" i="16"/>
  <c r="D3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2" authorId="0" shapeId="0" xr:uid="{00000000-0006-0000-0000-000001000000}">
      <text>
        <r>
          <rPr>
            <b/>
            <sz val="16"/>
            <color indexed="81"/>
            <rFont val="ＭＳ Ｐゴシック"/>
            <family val="3"/>
            <charset val="128"/>
          </rPr>
          <t>戸数を入力してください。</t>
        </r>
      </text>
    </comment>
  </commentList>
</comments>
</file>

<file path=xl/sharedStrings.xml><?xml version="1.0" encoding="utf-8"?>
<sst xmlns="http://schemas.openxmlformats.org/spreadsheetml/2006/main" count="686" uniqueCount="243">
  <si>
    <t>発生汚水量計算書</t>
    <rPh sb="0" eb="2">
      <t>ハッセイ</t>
    </rPh>
    <rPh sb="2" eb="4">
      <t>オスイ</t>
    </rPh>
    <rPh sb="4" eb="5">
      <t>リョウ</t>
    </rPh>
    <rPh sb="5" eb="8">
      <t>ケイサンショ</t>
    </rPh>
    <phoneticPr fontId="1"/>
  </si>
  <si>
    <t>原単位</t>
    <rPh sb="0" eb="3">
      <t>ゲンタンイ</t>
    </rPh>
    <phoneticPr fontId="1"/>
  </si>
  <si>
    <t>換算係数</t>
    <rPh sb="0" eb="2">
      <t>カンサン</t>
    </rPh>
    <rPh sb="2" eb="4">
      <t>ケイスウ</t>
    </rPh>
    <phoneticPr fontId="1"/>
  </si>
  <si>
    <t>業態名</t>
    <rPh sb="0" eb="2">
      <t>ギョウタイ</t>
    </rPh>
    <rPh sb="2" eb="3">
      <t>メイ</t>
    </rPh>
    <phoneticPr fontId="1"/>
  </si>
  <si>
    <t>１日平均使用時間</t>
    <rPh sb="1" eb="2">
      <t>ニチ</t>
    </rPh>
    <rPh sb="2" eb="4">
      <t>ヘイキン</t>
    </rPh>
    <rPh sb="4" eb="6">
      <t>シヨウ</t>
    </rPh>
    <rPh sb="6" eb="8">
      <t>ジカン</t>
    </rPh>
    <phoneticPr fontId="1"/>
  </si>
  <si>
    <t>対象業態</t>
    <rPh sb="0" eb="2">
      <t>タイショウ</t>
    </rPh>
    <rPh sb="2" eb="4">
      <t>ギョウタイ</t>
    </rPh>
    <phoneticPr fontId="1"/>
  </si>
  <si>
    <t>Q＝</t>
    <phoneticPr fontId="1"/>
  </si>
  <si>
    <t>計画汚水量（m3/s）</t>
    <rPh sb="0" eb="2">
      <t>ケイカク</t>
    </rPh>
    <rPh sb="2" eb="4">
      <t>オスイ</t>
    </rPh>
    <rPh sb="4" eb="5">
      <t>リョウ</t>
    </rPh>
    <phoneticPr fontId="1"/>
  </si>
  <si>
    <t>Q：</t>
    <phoneticPr fontId="1"/>
  </si>
  <si>
    <t>ｑ：</t>
    <phoneticPr fontId="1"/>
  </si>
  <si>
    <t>S：</t>
    <phoneticPr fontId="1"/>
  </si>
  <si>
    <t>m3/s</t>
    <phoneticPr fontId="1"/>
  </si>
  <si>
    <t>α：</t>
    <phoneticPr fontId="1"/>
  </si>
  <si>
    <t>原単位１日最大使用水量(l)</t>
    <rPh sb="0" eb="3">
      <t>ゲンタンイ</t>
    </rPh>
    <rPh sb="4" eb="5">
      <t>ニチ</t>
    </rPh>
    <rPh sb="5" eb="7">
      <t>サイダイ</t>
    </rPh>
    <rPh sb="7" eb="9">
      <t>シヨウ</t>
    </rPh>
    <rPh sb="9" eb="11">
      <t>スイリョウ</t>
    </rPh>
    <phoneticPr fontId="1"/>
  </si>
  <si>
    <t>商店A</t>
    <rPh sb="0" eb="2">
      <t>ショウテン</t>
    </rPh>
    <phoneticPr fontId="1"/>
  </si>
  <si>
    <t>商店B</t>
    <rPh sb="0" eb="2">
      <t>ショウテン</t>
    </rPh>
    <phoneticPr fontId="1"/>
  </si>
  <si>
    <t>商店C</t>
    <rPh sb="0" eb="2">
      <t>ショウテン</t>
    </rPh>
    <phoneticPr fontId="1"/>
  </si>
  <si>
    <t>商店D</t>
    <rPh sb="0" eb="2">
      <t>ショウテン</t>
    </rPh>
    <phoneticPr fontId="1"/>
  </si>
  <si>
    <t>商店E</t>
    <rPh sb="0" eb="2">
      <t>ショウテン</t>
    </rPh>
    <phoneticPr fontId="1"/>
  </si>
  <si>
    <t>商店F</t>
    <rPh sb="0" eb="2">
      <t>ショウテン</t>
    </rPh>
    <phoneticPr fontId="1"/>
  </si>
  <si>
    <t>商店G</t>
    <rPh sb="0" eb="2">
      <t>ショウテン</t>
    </rPh>
    <phoneticPr fontId="1"/>
  </si>
  <si>
    <t>商店H</t>
    <rPh sb="0" eb="2">
      <t>ショウテン</t>
    </rPh>
    <phoneticPr fontId="1"/>
  </si>
  <si>
    <t>商店I</t>
    <rPh sb="0" eb="2">
      <t>ショウテン</t>
    </rPh>
    <phoneticPr fontId="1"/>
  </si>
  <si>
    <t>コインランドリー</t>
    <phoneticPr fontId="1"/>
  </si>
  <si>
    <t>コンビニエンスストア、新聞・牛乳の配達店</t>
    <rPh sb="11" eb="13">
      <t>シンブン</t>
    </rPh>
    <rPh sb="14" eb="16">
      <t>ギュウニュウ</t>
    </rPh>
    <rPh sb="17" eb="19">
      <t>ハイタツ</t>
    </rPh>
    <rPh sb="19" eb="20">
      <t>テン</t>
    </rPh>
    <phoneticPr fontId="1"/>
  </si>
  <si>
    <t>鮮魚店、豆腐店</t>
    <rPh sb="0" eb="2">
      <t>センギョ</t>
    </rPh>
    <rPh sb="2" eb="3">
      <t>テン</t>
    </rPh>
    <rPh sb="4" eb="6">
      <t>トウフ</t>
    </rPh>
    <rPh sb="6" eb="7">
      <t>テン</t>
    </rPh>
    <phoneticPr fontId="1"/>
  </si>
  <si>
    <t>美容院、理容室</t>
    <rPh sb="4" eb="7">
      <t>リヨウシツ</t>
    </rPh>
    <phoneticPr fontId="1"/>
  </si>
  <si>
    <t>パン・ピザ・寿司・弁当・惣菜・菓子の製造販売店、精肉店</t>
    <phoneticPr fontId="1"/>
  </si>
  <si>
    <t>クリーニング店、ペットショップ、麻雀店</t>
    <phoneticPr fontId="1"/>
  </si>
  <si>
    <t>カラオケスタジオ、カラオケボックス</t>
    <phoneticPr fontId="1"/>
  </si>
  <si>
    <t>写真館</t>
    <phoneticPr fontId="1"/>
  </si>
  <si>
    <t>青果店、生花店、ホームセンター</t>
    <phoneticPr fontId="1"/>
  </si>
  <si>
    <t>囲碁、将棋クラブ等</t>
    <phoneticPr fontId="1"/>
  </si>
  <si>
    <t>商店J</t>
    <phoneticPr fontId="1"/>
  </si>
  <si>
    <t>業態不確定</t>
    <rPh sb="0" eb="2">
      <t>ギョウタイ</t>
    </rPh>
    <rPh sb="2" eb="5">
      <t>フカクテイ</t>
    </rPh>
    <phoneticPr fontId="1"/>
  </si>
  <si>
    <t>商店K</t>
    <phoneticPr fontId="1"/>
  </si>
  <si>
    <t>商店L</t>
    <phoneticPr fontId="1"/>
  </si>
  <si>
    <t>店舗面積
１m2あたり</t>
    <rPh sb="0" eb="2">
      <t>テンポ</t>
    </rPh>
    <rPh sb="2" eb="4">
      <t>メンセキ</t>
    </rPh>
    <phoneticPr fontId="1"/>
  </si>
  <si>
    <t>（商店）</t>
    <rPh sb="1" eb="3">
      <t>ショウテン</t>
    </rPh>
    <phoneticPr fontId="1"/>
  </si>
  <si>
    <t>（病院）</t>
    <rPh sb="1" eb="3">
      <t>ビョウイン</t>
    </rPh>
    <phoneticPr fontId="1"/>
  </si>
  <si>
    <t>大病院</t>
    <rPh sb="0" eb="3">
      <t>ダイビョウイン</t>
    </rPh>
    <phoneticPr fontId="1"/>
  </si>
  <si>
    <t>小病院</t>
    <rPh sb="0" eb="1">
      <t>ショウ</t>
    </rPh>
    <rPh sb="1" eb="3">
      <t>ビョウイン</t>
    </rPh>
    <phoneticPr fontId="1"/>
  </si>
  <si>
    <t>診療所A</t>
    <rPh sb="0" eb="3">
      <t>シンリョウジョ</t>
    </rPh>
    <phoneticPr fontId="1"/>
  </si>
  <si>
    <t>診療所B</t>
    <rPh sb="0" eb="3">
      <t>シンリョウジョ</t>
    </rPh>
    <phoneticPr fontId="1"/>
  </si>
  <si>
    <t>精神病院</t>
    <rPh sb="0" eb="2">
      <t>セイシン</t>
    </rPh>
    <rPh sb="2" eb="4">
      <t>ビョウイン</t>
    </rPh>
    <phoneticPr fontId="1"/>
  </si>
  <si>
    <t>１病床当たり</t>
    <rPh sb="1" eb="3">
      <t>ビョウショウ</t>
    </rPh>
    <rPh sb="3" eb="4">
      <t>ア</t>
    </rPh>
    <phoneticPr fontId="1"/>
  </si>
  <si>
    <t>〃</t>
    <phoneticPr fontId="1"/>
  </si>
  <si>
    <t>医療部門面積1m2当たり</t>
    <rPh sb="0" eb="2">
      <t>イリョウ</t>
    </rPh>
    <rPh sb="2" eb="4">
      <t>ブモン</t>
    </rPh>
    <rPh sb="4" eb="6">
      <t>メンセキ</t>
    </rPh>
    <rPh sb="9" eb="10">
      <t>ア</t>
    </rPh>
    <phoneticPr fontId="1"/>
  </si>
  <si>
    <t>資料等を参考に検討の上決定。</t>
    <rPh sb="0" eb="2">
      <t>シリョウ</t>
    </rPh>
    <rPh sb="2" eb="3">
      <t>トウ</t>
    </rPh>
    <rPh sb="4" eb="6">
      <t>サンコウ</t>
    </rPh>
    <rPh sb="7" eb="9">
      <t>ケントウ</t>
    </rPh>
    <rPh sb="10" eb="11">
      <t>ウエ</t>
    </rPh>
    <rPh sb="11" eb="13">
      <t>ケッテイ</t>
    </rPh>
    <phoneticPr fontId="1"/>
  </si>
  <si>
    <t>規模：100～250病床　病床使用率70%
病院の開設者が公的機関又は学校法人の場合は使用率100%とする。
規模：251病床以上　病床使用率100%
開設者が個人又は医療法人の場合は使用率75%とする。</t>
    <rPh sb="0" eb="2">
      <t>キボ</t>
    </rPh>
    <rPh sb="10" eb="12">
      <t>ビョウショウ</t>
    </rPh>
    <rPh sb="13" eb="15">
      <t>ビョウショウ</t>
    </rPh>
    <rPh sb="15" eb="17">
      <t>シヨウ</t>
    </rPh>
    <rPh sb="17" eb="18">
      <t>リツ</t>
    </rPh>
    <rPh sb="22" eb="24">
      <t>ビョウイン</t>
    </rPh>
    <rPh sb="25" eb="28">
      <t>カイセツシャ</t>
    </rPh>
    <rPh sb="29" eb="31">
      <t>コウテキ</t>
    </rPh>
    <rPh sb="31" eb="33">
      <t>キカン</t>
    </rPh>
    <rPh sb="33" eb="34">
      <t>マタ</t>
    </rPh>
    <rPh sb="35" eb="37">
      <t>ガッコウ</t>
    </rPh>
    <rPh sb="37" eb="39">
      <t>ホウジン</t>
    </rPh>
    <rPh sb="40" eb="42">
      <t>バアイ</t>
    </rPh>
    <rPh sb="43" eb="45">
      <t>シヨウ</t>
    </rPh>
    <rPh sb="45" eb="46">
      <t>リツ</t>
    </rPh>
    <rPh sb="55" eb="57">
      <t>キボ</t>
    </rPh>
    <rPh sb="61" eb="63">
      <t>ビョウショウ</t>
    </rPh>
    <rPh sb="63" eb="65">
      <t>イジョウ</t>
    </rPh>
    <rPh sb="66" eb="68">
      <t>ビョウショウ</t>
    </rPh>
    <rPh sb="68" eb="70">
      <t>シヨウ</t>
    </rPh>
    <rPh sb="70" eb="71">
      <t>リツ</t>
    </rPh>
    <rPh sb="76" eb="79">
      <t>カイセツシャ</t>
    </rPh>
    <rPh sb="80" eb="82">
      <t>コジン</t>
    </rPh>
    <rPh sb="82" eb="83">
      <t>マタ</t>
    </rPh>
    <rPh sb="84" eb="86">
      <t>イリョウ</t>
    </rPh>
    <rPh sb="86" eb="88">
      <t>ホウジン</t>
    </rPh>
    <rPh sb="89" eb="91">
      <t>バアイ</t>
    </rPh>
    <rPh sb="92" eb="94">
      <t>シヨウ</t>
    </rPh>
    <rPh sb="94" eb="95">
      <t>リツ</t>
    </rPh>
    <phoneticPr fontId="1"/>
  </si>
  <si>
    <t>規模：20～99病床　病床使用率70%</t>
    <rPh sb="0" eb="2">
      <t>キボ</t>
    </rPh>
    <rPh sb="8" eb="10">
      <t>ビョウショウ</t>
    </rPh>
    <rPh sb="11" eb="13">
      <t>ビョウショウ</t>
    </rPh>
    <rPh sb="13" eb="15">
      <t>シヨウ</t>
    </rPh>
    <rPh sb="15" eb="16">
      <t>リツ</t>
    </rPh>
    <phoneticPr fontId="1"/>
  </si>
  <si>
    <t>規模：19病床以下　病床使用率70%</t>
    <rPh sb="0" eb="2">
      <t>キボ</t>
    </rPh>
    <rPh sb="5" eb="7">
      <t>ビョウショウ</t>
    </rPh>
    <rPh sb="7" eb="9">
      <t>イカ</t>
    </rPh>
    <rPh sb="10" eb="12">
      <t>ビョウショウ</t>
    </rPh>
    <rPh sb="12" eb="14">
      <t>シヨウ</t>
    </rPh>
    <rPh sb="14" eb="15">
      <t>リツ</t>
    </rPh>
    <phoneticPr fontId="1"/>
  </si>
  <si>
    <t>入院に必要な施設のないもの</t>
    <rPh sb="0" eb="2">
      <t>ニュウイン</t>
    </rPh>
    <rPh sb="3" eb="5">
      <t>ヒツヨウ</t>
    </rPh>
    <rPh sb="6" eb="8">
      <t>シセツ</t>
    </rPh>
    <phoneticPr fontId="1"/>
  </si>
  <si>
    <t>計算式</t>
    <rPh sb="0" eb="2">
      <t>ケイサン</t>
    </rPh>
    <rPh sb="2" eb="3">
      <t>シキ</t>
    </rPh>
    <phoneticPr fontId="7"/>
  </si>
  <si>
    <t>Q　＝</t>
    <phoneticPr fontId="7"/>
  </si>
  <si>
    <t>P　×　ｑ　/　1,000</t>
    <phoneticPr fontId="7"/>
  </si>
  <si>
    <t>(m3/s)</t>
    <phoneticPr fontId="7"/>
  </si>
  <si>
    <t>Q　：　計画汚水量（m3/s）</t>
    <phoneticPr fontId="7"/>
  </si>
  <si>
    <t>P　：　計画人口（人）　※１戸あたり２．９人</t>
    <phoneticPr fontId="7"/>
  </si>
  <si>
    <t>q　：　計画１人１日当たり時間最大汚水量（L/人/日）</t>
    <phoneticPr fontId="7"/>
  </si>
  <si>
    <t>処理区名</t>
    <rPh sb="0" eb="2">
      <t>ショリ</t>
    </rPh>
    <rPh sb="2" eb="3">
      <t>ク</t>
    </rPh>
    <rPh sb="3" eb="4">
      <t>メイ</t>
    </rPh>
    <phoneticPr fontId="7"/>
  </si>
  <si>
    <t>中央処理区</t>
    <rPh sb="0" eb="2">
      <t>チュウオウ</t>
    </rPh>
    <rPh sb="2" eb="4">
      <t>ショリ</t>
    </rPh>
    <rPh sb="4" eb="5">
      <t>ク</t>
    </rPh>
    <phoneticPr fontId="7"/>
  </si>
  <si>
    <t>南部処理区</t>
    <rPh sb="0" eb="2">
      <t>ナンブ</t>
    </rPh>
    <rPh sb="2" eb="4">
      <t>ショリ</t>
    </rPh>
    <rPh sb="4" eb="5">
      <t>ク</t>
    </rPh>
    <phoneticPr fontId="7"/>
  </si>
  <si>
    <t>印旛処理区</t>
    <rPh sb="0" eb="2">
      <t>インバ</t>
    </rPh>
    <rPh sb="2" eb="4">
      <t>ショリ</t>
    </rPh>
    <rPh sb="4" eb="5">
      <t>ク</t>
    </rPh>
    <phoneticPr fontId="7"/>
  </si>
  <si>
    <t>Q＝</t>
    <phoneticPr fontId="7"/>
  </si>
  <si>
    <t xml:space="preserve">  ＝</t>
    <phoneticPr fontId="7"/>
  </si>
  <si>
    <t>洋品店、薬局、化粧品店、陶器店、新聞販売店、眼鏡店、電気器具販売店、金物店、厨房用品店、文具店、書籍販売店、手芸店、スポーツ用品店、釣具店、精米店、玩具店、自転車店、建材店、呉服店、煙草店、カー用品販売、インテリア店、写真取次店、製麺店、駅構内の売店、クリーニング取次店、レンタルビデオ店、寝具店、仏具店、民芸店、酒類販売店、履物店、その他非用水型の商店</t>
    <rPh sb="7" eb="10">
      <t>ケショウヒン</t>
    </rPh>
    <rPh sb="10" eb="11">
      <t>テン</t>
    </rPh>
    <rPh sb="12" eb="14">
      <t>トウキ</t>
    </rPh>
    <rPh sb="14" eb="15">
      <t>テン</t>
    </rPh>
    <rPh sb="16" eb="18">
      <t>シンブン</t>
    </rPh>
    <rPh sb="18" eb="21">
      <t>ハンバイテン</t>
    </rPh>
    <rPh sb="22" eb="24">
      <t>メガネ</t>
    </rPh>
    <rPh sb="24" eb="25">
      <t>テン</t>
    </rPh>
    <rPh sb="34" eb="36">
      <t>カナモノ</t>
    </rPh>
    <rPh sb="36" eb="37">
      <t>テン</t>
    </rPh>
    <rPh sb="38" eb="40">
      <t>チュウボウ</t>
    </rPh>
    <rPh sb="40" eb="42">
      <t>ヨウヒン</t>
    </rPh>
    <rPh sb="42" eb="43">
      <t>テン</t>
    </rPh>
    <rPh sb="44" eb="46">
      <t>ブング</t>
    </rPh>
    <rPh sb="46" eb="47">
      <t>テン</t>
    </rPh>
    <rPh sb="48" eb="50">
      <t>ショセキ</t>
    </rPh>
    <rPh sb="50" eb="53">
      <t>ハンバイテン</t>
    </rPh>
    <rPh sb="54" eb="56">
      <t>シュゲイ</t>
    </rPh>
    <rPh sb="56" eb="57">
      <t>テン</t>
    </rPh>
    <rPh sb="62" eb="64">
      <t>ヨウヒン</t>
    </rPh>
    <rPh sb="64" eb="65">
      <t>テン</t>
    </rPh>
    <rPh sb="66" eb="69">
      <t>ツリグテン</t>
    </rPh>
    <rPh sb="70" eb="72">
      <t>セイマイ</t>
    </rPh>
    <rPh sb="72" eb="73">
      <t>テン</t>
    </rPh>
    <rPh sb="74" eb="76">
      <t>ガング</t>
    </rPh>
    <rPh sb="76" eb="77">
      <t>テン</t>
    </rPh>
    <rPh sb="78" eb="81">
      <t>ジテンシャ</t>
    </rPh>
    <rPh sb="81" eb="82">
      <t>テン</t>
    </rPh>
    <rPh sb="83" eb="85">
      <t>ケンザイ</t>
    </rPh>
    <rPh sb="85" eb="86">
      <t>テン</t>
    </rPh>
    <rPh sb="87" eb="89">
      <t>ゴフク</t>
    </rPh>
    <rPh sb="89" eb="90">
      <t>テン</t>
    </rPh>
    <rPh sb="91" eb="93">
      <t>タバコ</t>
    </rPh>
    <rPh sb="93" eb="94">
      <t>テン</t>
    </rPh>
    <rPh sb="97" eb="99">
      <t>ヨウヒン</t>
    </rPh>
    <rPh sb="99" eb="101">
      <t>ハンバイ</t>
    </rPh>
    <rPh sb="107" eb="108">
      <t>テン</t>
    </rPh>
    <rPh sb="109" eb="111">
      <t>シャシン</t>
    </rPh>
    <rPh sb="111" eb="113">
      <t>トリツギ</t>
    </rPh>
    <rPh sb="113" eb="114">
      <t>テン</t>
    </rPh>
    <rPh sb="115" eb="117">
      <t>セイメン</t>
    </rPh>
    <rPh sb="117" eb="118">
      <t>テン</t>
    </rPh>
    <rPh sb="119" eb="122">
      <t>エキコウナイ</t>
    </rPh>
    <rPh sb="123" eb="125">
      <t>バイテン</t>
    </rPh>
    <rPh sb="132" eb="134">
      <t>トリツギ</t>
    </rPh>
    <rPh sb="134" eb="135">
      <t>テン</t>
    </rPh>
    <rPh sb="143" eb="144">
      <t>テン</t>
    </rPh>
    <rPh sb="145" eb="147">
      <t>シング</t>
    </rPh>
    <rPh sb="147" eb="148">
      <t>テン</t>
    </rPh>
    <rPh sb="149" eb="151">
      <t>ブツグ</t>
    </rPh>
    <rPh sb="151" eb="152">
      <t>テン</t>
    </rPh>
    <rPh sb="153" eb="155">
      <t>ミンゲイ</t>
    </rPh>
    <rPh sb="155" eb="156">
      <t>テン</t>
    </rPh>
    <rPh sb="157" eb="159">
      <t>シュルイ</t>
    </rPh>
    <rPh sb="159" eb="161">
      <t>ハンバイ</t>
    </rPh>
    <rPh sb="161" eb="162">
      <t>テン</t>
    </rPh>
    <rPh sb="163" eb="165">
      <t>ハキモノ</t>
    </rPh>
    <rPh sb="165" eb="166">
      <t>テン</t>
    </rPh>
    <rPh sb="169" eb="170">
      <t>タ</t>
    </rPh>
    <rPh sb="170" eb="171">
      <t>ヒ</t>
    </rPh>
    <rPh sb="171" eb="173">
      <t>ヨウスイ</t>
    </rPh>
    <rPh sb="173" eb="174">
      <t>ガタ</t>
    </rPh>
    <rPh sb="175" eb="177">
      <t>ショウテン</t>
    </rPh>
    <phoneticPr fontId="1"/>
  </si>
  <si>
    <t>　〃</t>
    <phoneticPr fontId="1"/>
  </si>
  <si>
    <t>（飲食業）</t>
    <rPh sb="1" eb="4">
      <t>インショクギョウ</t>
    </rPh>
    <phoneticPr fontId="1"/>
  </si>
  <si>
    <t>食堂A</t>
    <rPh sb="0" eb="2">
      <t>ショクドウ</t>
    </rPh>
    <phoneticPr fontId="1"/>
  </si>
  <si>
    <t>食堂B</t>
    <rPh sb="0" eb="2">
      <t>ショクドウ</t>
    </rPh>
    <phoneticPr fontId="1"/>
  </si>
  <si>
    <t>食堂C</t>
    <rPh sb="0" eb="2">
      <t>ショクドウ</t>
    </rPh>
    <phoneticPr fontId="1"/>
  </si>
  <si>
    <t>食堂D</t>
    <rPh sb="0" eb="2">
      <t>ショクドウ</t>
    </rPh>
    <phoneticPr fontId="1"/>
  </si>
  <si>
    <t>食堂E</t>
    <rPh sb="0" eb="2">
      <t>ショクドウ</t>
    </rPh>
    <phoneticPr fontId="1"/>
  </si>
  <si>
    <t>仕出し屋</t>
    <rPh sb="0" eb="2">
      <t>シダ</t>
    </rPh>
    <rPh sb="3" eb="4">
      <t>ヤ</t>
    </rPh>
    <phoneticPr fontId="1"/>
  </si>
  <si>
    <t>料亭</t>
    <rPh sb="0" eb="2">
      <t>リョウテイ</t>
    </rPh>
    <phoneticPr fontId="1"/>
  </si>
  <si>
    <t>スナック</t>
    <phoneticPr fontId="1"/>
  </si>
  <si>
    <t>バー・キャバレー</t>
    <phoneticPr fontId="1"/>
  </si>
  <si>
    <t>喫茶店</t>
    <rPh sb="0" eb="3">
      <t>キッサテン</t>
    </rPh>
    <phoneticPr fontId="1"/>
  </si>
  <si>
    <t>レストランA</t>
    <phoneticPr fontId="1"/>
  </si>
  <si>
    <t>レストランB</t>
    <phoneticPr fontId="1"/>
  </si>
  <si>
    <t>レストランC</t>
    <phoneticPr fontId="1"/>
  </si>
  <si>
    <t>ファーストフード</t>
    <phoneticPr fontId="1"/>
  </si>
  <si>
    <t>厨房＋店舗面積
１m2あたり</t>
    <rPh sb="0" eb="2">
      <t>チュウボウ</t>
    </rPh>
    <rPh sb="3" eb="5">
      <t>テンポ</t>
    </rPh>
    <rPh sb="5" eb="7">
      <t>メンセキ</t>
    </rPh>
    <phoneticPr fontId="1"/>
  </si>
  <si>
    <t>日本そば店</t>
    <rPh sb="0" eb="2">
      <t>ニホン</t>
    </rPh>
    <rPh sb="4" eb="5">
      <t>テン</t>
    </rPh>
    <phoneticPr fontId="1"/>
  </si>
  <si>
    <t>寿司屋、焼き肉店、中華料理店</t>
    <rPh sb="0" eb="3">
      <t>スシヤ</t>
    </rPh>
    <rPh sb="4" eb="5">
      <t>ヤ</t>
    </rPh>
    <rPh sb="6" eb="7">
      <t>ニク</t>
    </rPh>
    <rPh sb="7" eb="8">
      <t>テン</t>
    </rPh>
    <rPh sb="9" eb="11">
      <t>チュウカ</t>
    </rPh>
    <rPh sb="11" eb="13">
      <t>リョウリ</t>
    </rPh>
    <rPh sb="13" eb="14">
      <t>テン</t>
    </rPh>
    <phoneticPr fontId="1"/>
  </si>
  <si>
    <t>とんかつ店、天ぷら店、お好み焼き店、大衆食堂</t>
    <rPh sb="4" eb="5">
      <t>テン</t>
    </rPh>
    <rPh sb="6" eb="7">
      <t>テン</t>
    </rPh>
    <rPh sb="9" eb="10">
      <t>テン</t>
    </rPh>
    <rPh sb="12" eb="13">
      <t>コノ</t>
    </rPh>
    <rPh sb="14" eb="15">
      <t>ヤ</t>
    </rPh>
    <rPh sb="16" eb="17">
      <t>テン</t>
    </rPh>
    <rPh sb="18" eb="20">
      <t>タイシュウ</t>
    </rPh>
    <rPh sb="20" eb="22">
      <t>ショクドウ</t>
    </rPh>
    <phoneticPr fontId="1"/>
  </si>
  <si>
    <t>小料理屋、居酒屋</t>
    <rPh sb="0" eb="4">
      <t>コリョウリヤ</t>
    </rPh>
    <rPh sb="5" eb="8">
      <t>イザカヤ</t>
    </rPh>
    <phoneticPr fontId="1"/>
  </si>
  <si>
    <t>主に弁当の製造販売、出前を業とするもの</t>
    <rPh sb="0" eb="1">
      <t>オモ</t>
    </rPh>
    <rPh sb="2" eb="4">
      <t>ベントウ</t>
    </rPh>
    <rPh sb="5" eb="7">
      <t>セイゾウ</t>
    </rPh>
    <rPh sb="7" eb="9">
      <t>ハンバイ</t>
    </rPh>
    <rPh sb="10" eb="12">
      <t>デマエ</t>
    </rPh>
    <rPh sb="13" eb="14">
      <t>ギョウ</t>
    </rPh>
    <phoneticPr fontId="1"/>
  </si>
  <si>
    <t>キャバレー、バー、クラブ、コンパ、プールバー等</t>
    <rPh sb="22" eb="23">
      <t>トウ</t>
    </rPh>
    <phoneticPr fontId="1"/>
  </si>
  <si>
    <t>喫茶店、甘味店等</t>
    <rPh sb="0" eb="3">
      <t>キッサテン</t>
    </rPh>
    <rPh sb="4" eb="6">
      <t>カンミ</t>
    </rPh>
    <rPh sb="6" eb="7">
      <t>テン</t>
    </rPh>
    <rPh sb="7" eb="8">
      <t>トウ</t>
    </rPh>
    <phoneticPr fontId="1"/>
  </si>
  <si>
    <t>フライドチキン、ハンバーガー、ピザ等の製造販売で客席を有するもの</t>
    <rPh sb="17" eb="18">
      <t>トウ</t>
    </rPh>
    <rPh sb="19" eb="21">
      <t>セイゾウ</t>
    </rPh>
    <rPh sb="21" eb="23">
      <t>ハンバイ</t>
    </rPh>
    <rPh sb="24" eb="26">
      <t>キャクセキ</t>
    </rPh>
    <rPh sb="27" eb="28">
      <t>ユウ</t>
    </rPh>
    <phoneticPr fontId="1"/>
  </si>
  <si>
    <t>（大型店舗）</t>
    <rPh sb="1" eb="3">
      <t>オオガタ</t>
    </rPh>
    <rPh sb="3" eb="5">
      <t>テンポ</t>
    </rPh>
    <phoneticPr fontId="1"/>
  </si>
  <si>
    <t>デパート</t>
    <phoneticPr fontId="1"/>
  </si>
  <si>
    <t>スーパーマーケット</t>
    <phoneticPr fontId="1"/>
  </si>
  <si>
    <t>延床面積
１m2あたり</t>
    <rPh sb="0" eb="1">
      <t>ノ</t>
    </rPh>
    <rPh sb="1" eb="2">
      <t>ユカ</t>
    </rPh>
    <rPh sb="2" eb="4">
      <t>メンセキ</t>
    </rPh>
    <phoneticPr fontId="1"/>
  </si>
  <si>
    <t>大経営の総合小売店</t>
    <rPh sb="0" eb="3">
      <t>ダイケイエイ</t>
    </rPh>
    <rPh sb="4" eb="6">
      <t>ソウゴウ</t>
    </rPh>
    <rPh sb="6" eb="8">
      <t>コウリ</t>
    </rPh>
    <rPh sb="8" eb="9">
      <t>テン</t>
    </rPh>
    <phoneticPr fontId="1"/>
  </si>
  <si>
    <t>生鮮食品、食料品、日用雑貨等を主として扱うセルフサービス方式の店舗</t>
    <rPh sb="0" eb="2">
      <t>セイセン</t>
    </rPh>
    <rPh sb="2" eb="4">
      <t>ショクヒン</t>
    </rPh>
    <rPh sb="5" eb="8">
      <t>ショクリョウヒン</t>
    </rPh>
    <rPh sb="9" eb="11">
      <t>ニチヨウ</t>
    </rPh>
    <rPh sb="11" eb="13">
      <t>ザッカ</t>
    </rPh>
    <rPh sb="13" eb="14">
      <t>トウ</t>
    </rPh>
    <rPh sb="15" eb="16">
      <t>オモ</t>
    </rPh>
    <rPh sb="19" eb="20">
      <t>アツカ</t>
    </rPh>
    <rPh sb="28" eb="30">
      <t>ホウシキ</t>
    </rPh>
    <rPh sb="31" eb="33">
      <t>テンポ</t>
    </rPh>
    <phoneticPr fontId="1"/>
  </si>
  <si>
    <t>（事務所）</t>
    <rPh sb="1" eb="3">
      <t>ジム</t>
    </rPh>
    <rPh sb="3" eb="4">
      <t>ショ</t>
    </rPh>
    <phoneticPr fontId="1"/>
  </si>
  <si>
    <t>銀行</t>
    <rPh sb="0" eb="2">
      <t>ギンコウ</t>
    </rPh>
    <phoneticPr fontId="1"/>
  </si>
  <si>
    <t>保険会社</t>
    <rPh sb="0" eb="2">
      <t>ホケン</t>
    </rPh>
    <rPh sb="2" eb="4">
      <t>カイシャ</t>
    </rPh>
    <phoneticPr fontId="1"/>
  </si>
  <si>
    <t>自動車販売整備会社</t>
    <rPh sb="0" eb="3">
      <t>ジドウシャ</t>
    </rPh>
    <rPh sb="3" eb="5">
      <t>ハンバイ</t>
    </rPh>
    <rPh sb="5" eb="7">
      <t>セイビ</t>
    </rPh>
    <rPh sb="7" eb="9">
      <t>カイシャ</t>
    </rPh>
    <phoneticPr fontId="1"/>
  </si>
  <si>
    <t>事務所A</t>
    <rPh sb="0" eb="2">
      <t>ジム</t>
    </rPh>
    <rPh sb="2" eb="3">
      <t>ショ</t>
    </rPh>
    <phoneticPr fontId="1"/>
  </si>
  <si>
    <t>事務所B</t>
    <rPh sb="0" eb="2">
      <t>ジム</t>
    </rPh>
    <rPh sb="2" eb="3">
      <t>ショ</t>
    </rPh>
    <phoneticPr fontId="1"/>
  </si>
  <si>
    <t>事務所C</t>
    <rPh sb="0" eb="2">
      <t>ジム</t>
    </rPh>
    <rPh sb="2" eb="3">
      <t>ショ</t>
    </rPh>
    <phoneticPr fontId="1"/>
  </si>
  <si>
    <t>事務所D</t>
    <rPh sb="0" eb="2">
      <t>ジム</t>
    </rPh>
    <rPh sb="2" eb="3">
      <t>ショ</t>
    </rPh>
    <phoneticPr fontId="1"/>
  </si>
  <si>
    <t>倉庫</t>
    <rPh sb="0" eb="2">
      <t>ソウコ</t>
    </rPh>
    <phoneticPr fontId="1"/>
  </si>
  <si>
    <t>延床面積
１m2あたり</t>
    <rPh sb="0" eb="2">
      <t>ノベユカ</t>
    </rPh>
    <rPh sb="2" eb="4">
      <t>メンセキ</t>
    </rPh>
    <phoneticPr fontId="1"/>
  </si>
  <si>
    <t>自動車の販売、整備及び修理を行うもの</t>
    <rPh sb="0" eb="3">
      <t>ジドウシャ</t>
    </rPh>
    <rPh sb="4" eb="6">
      <t>ハンバイ</t>
    </rPh>
    <rPh sb="7" eb="9">
      <t>セイビ</t>
    </rPh>
    <rPh sb="9" eb="10">
      <t>オヨ</t>
    </rPh>
    <rPh sb="11" eb="13">
      <t>シュウリ</t>
    </rPh>
    <rPh sb="14" eb="15">
      <t>オコナ</t>
    </rPh>
    <phoneticPr fontId="1"/>
  </si>
  <si>
    <t>事務所等の他の建物から独立して存在する物資の保存及び保管に供する建築物</t>
    <rPh sb="0" eb="2">
      <t>ジム</t>
    </rPh>
    <rPh sb="2" eb="3">
      <t>ショ</t>
    </rPh>
    <rPh sb="3" eb="4">
      <t>トウ</t>
    </rPh>
    <rPh sb="5" eb="6">
      <t>タ</t>
    </rPh>
    <rPh sb="7" eb="9">
      <t>タテモノ</t>
    </rPh>
    <rPh sb="11" eb="13">
      <t>ドクリツ</t>
    </rPh>
    <rPh sb="15" eb="17">
      <t>ソンザイ</t>
    </rPh>
    <rPh sb="19" eb="21">
      <t>ブッシ</t>
    </rPh>
    <rPh sb="22" eb="24">
      <t>ホゾン</t>
    </rPh>
    <rPh sb="24" eb="25">
      <t>オヨ</t>
    </rPh>
    <rPh sb="26" eb="28">
      <t>ホカン</t>
    </rPh>
    <rPh sb="29" eb="30">
      <t>キョウ</t>
    </rPh>
    <rPh sb="32" eb="35">
      <t>ケンチクブツ</t>
    </rPh>
    <phoneticPr fontId="1"/>
  </si>
  <si>
    <t>（宿泊施設・その他）</t>
    <rPh sb="1" eb="3">
      <t>シュクハク</t>
    </rPh>
    <rPh sb="3" eb="5">
      <t>シセツ</t>
    </rPh>
    <rPh sb="8" eb="9">
      <t>タ</t>
    </rPh>
    <phoneticPr fontId="1"/>
  </si>
  <si>
    <t>旅館A</t>
    <rPh sb="0" eb="2">
      <t>リョカン</t>
    </rPh>
    <phoneticPr fontId="1"/>
  </si>
  <si>
    <t>旅館B</t>
    <rPh sb="0" eb="2">
      <t>リョカン</t>
    </rPh>
    <phoneticPr fontId="1"/>
  </si>
  <si>
    <t>ガソリンスタンド</t>
    <phoneticPr fontId="1"/>
  </si>
  <si>
    <t>パチンコ店</t>
    <rPh sb="4" eb="5">
      <t>テン</t>
    </rPh>
    <phoneticPr fontId="1"/>
  </si>
  <si>
    <t>映画館</t>
    <rPh sb="0" eb="3">
      <t>エイガカン</t>
    </rPh>
    <phoneticPr fontId="1"/>
  </si>
  <si>
    <t>1客席当り</t>
    <rPh sb="1" eb="3">
      <t>キャクセキ</t>
    </rPh>
    <rPh sb="3" eb="4">
      <t>アタ</t>
    </rPh>
    <phoneticPr fontId="1"/>
  </si>
  <si>
    <t>各部屋ごとに風呂がついていないもの</t>
    <rPh sb="0" eb="3">
      <t>カクヘヤ</t>
    </rPh>
    <rPh sb="6" eb="8">
      <t>フロ</t>
    </rPh>
    <phoneticPr fontId="1"/>
  </si>
  <si>
    <t>各室の全部又は一部に風呂がついているもの</t>
    <rPh sb="0" eb="2">
      <t>カクシツ</t>
    </rPh>
    <rPh sb="3" eb="5">
      <t>ゼンブ</t>
    </rPh>
    <rPh sb="5" eb="6">
      <t>マタ</t>
    </rPh>
    <rPh sb="7" eb="9">
      <t>イチブ</t>
    </rPh>
    <rPh sb="10" eb="12">
      <t>フロ</t>
    </rPh>
    <phoneticPr fontId="1"/>
  </si>
  <si>
    <t>パチンコ、スマートポール、ビリヤード等</t>
    <rPh sb="18" eb="19">
      <t>トウ</t>
    </rPh>
    <phoneticPr fontId="1"/>
  </si>
  <si>
    <t>映画館、寄席、劇場等</t>
    <rPh sb="0" eb="3">
      <t>エイガカン</t>
    </rPh>
    <rPh sb="4" eb="6">
      <t>ヨセ</t>
    </rPh>
    <rPh sb="7" eb="9">
      <t>ゲキジョウ</t>
    </rPh>
    <rPh sb="9" eb="10">
      <t>トウ</t>
    </rPh>
    <phoneticPr fontId="1"/>
  </si>
  <si>
    <t>（学校・官公庁）</t>
    <rPh sb="1" eb="3">
      <t>ガッコウ</t>
    </rPh>
    <rPh sb="4" eb="7">
      <t>カンコウチョウ</t>
    </rPh>
    <phoneticPr fontId="1"/>
  </si>
  <si>
    <t>保育園</t>
    <rPh sb="0" eb="3">
      <t>ホイクエン</t>
    </rPh>
    <phoneticPr fontId="1"/>
  </si>
  <si>
    <t>幼稚園</t>
    <rPh sb="0" eb="3">
      <t>ヨウチエン</t>
    </rPh>
    <phoneticPr fontId="1"/>
  </si>
  <si>
    <t>小学校</t>
    <rPh sb="0" eb="3">
      <t>ショウガッコウ</t>
    </rPh>
    <phoneticPr fontId="1"/>
  </si>
  <si>
    <t>中学校</t>
    <rPh sb="0" eb="3">
      <t>チュウガッコウ</t>
    </rPh>
    <phoneticPr fontId="1"/>
  </si>
  <si>
    <t>高校・大学</t>
    <rPh sb="0" eb="2">
      <t>コウコウ</t>
    </rPh>
    <rPh sb="3" eb="5">
      <t>ダイガク</t>
    </rPh>
    <phoneticPr fontId="1"/>
  </si>
  <si>
    <t>各種学校</t>
    <rPh sb="0" eb="2">
      <t>カクシュ</t>
    </rPh>
    <rPh sb="2" eb="4">
      <t>ガッコウ</t>
    </rPh>
    <phoneticPr fontId="1"/>
  </si>
  <si>
    <t>各種塾</t>
    <rPh sb="0" eb="2">
      <t>カクシュ</t>
    </rPh>
    <rPh sb="2" eb="3">
      <t>ジュク</t>
    </rPh>
    <phoneticPr fontId="1"/>
  </si>
  <si>
    <t>官公庁</t>
    <rPh sb="0" eb="3">
      <t>カンコウチョウ</t>
    </rPh>
    <phoneticPr fontId="1"/>
  </si>
  <si>
    <t>園児１人当り</t>
    <rPh sb="0" eb="2">
      <t>エンジ</t>
    </rPh>
    <rPh sb="3" eb="4">
      <t>ニン</t>
    </rPh>
    <rPh sb="4" eb="5">
      <t>アタ</t>
    </rPh>
    <phoneticPr fontId="1"/>
  </si>
  <si>
    <t>　〃</t>
    <phoneticPr fontId="1"/>
  </si>
  <si>
    <t>生徒１人当り</t>
    <rPh sb="0" eb="2">
      <t>セイト</t>
    </rPh>
    <rPh sb="3" eb="4">
      <t>ニン</t>
    </rPh>
    <rPh sb="4" eb="5">
      <t>アタ</t>
    </rPh>
    <phoneticPr fontId="1"/>
  </si>
  <si>
    <t>　〃</t>
    <phoneticPr fontId="1"/>
  </si>
  <si>
    <t>　〃</t>
    <phoneticPr fontId="1"/>
  </si>
  <si>
    <t>和洋裁、OA、音楽、経理、進学予備校、理美容等で、１建築物全体で学校施設として使用するもの</t>
    <rPh sb="0" eb="1">
      <t>ワ</t>
    </rPh>
    <rPh sb="1" eb="3">
      <t>ヨウサイ</t>
    </rPh>
    <rPh sb="7" eb="9">
      <t>オンガク</t>
    </rPh>
    <rPh sb="10" eb="12">
      <t>ケイリ</t>
    </rPh>
    <rPh sb="13" eb="15">
      <t>シンガク</t>
    </rPh>
    <rPh sb="15" eb="18">
      <t>ヨビコウ</t>
    </rPh>
    <rPh sb="19" eb="20">
      <t>リ</t>
    </rPh>
    <rPh sb="20" eb="22">
      <t>ビヨウ</t>
    </rPh>
    <rPh sb="22" eb="23">
      <t>トウ</t>
    </rPh>
    <rPh sb="26" eb="29">
      <t>ケンチクブツ</t>
    </rPh>
    <rPh sb="29" eb="31">
      <t>ゼンタイ</t>
    </rPh>
    <rPh sb="32" eb="34">
      <t>ガッコウ</t>
    </rPh>
    <rPh sb="34" eb="36">
      <t>シセツ</t>
    </rPh>
    <rPh sb="39" eb="41">
      <t>シヨウ</t>
    </rPh>
    <phoneticPr fontId="1"/>
  </si>
  <si>
    <t>和洋裁、OA、語学、音楽、経理、進学予備校、学習塾、習字等の各種塾をいう</t>
    <rPh sb="0" eb="1">
      <t>ワ</t>
    </rPh>
    <rPh sb="1" eb="3">
      <t>ヨウサイ</t>
    </rPh>
    <rPh sb="7" eb="9">
      <t>ゴガク</t>
    </rPh>
    <rPh sb="10" eb="12">
      <t>オンガク</t>
    </rPh>
    <rPh sb="13" eb="15">
      <t>ケイリ</t>
    </rPh>
    <rPh sb="16" eb="18">
      <t>シンガク</t>
    </rPh>
    <rPh sb="18" eb="21">
      <t>ヨビコウ</t>
    </rPh>
    <rPh sb="22" eb="25">
      <t>ガクシュウジュク</t>
    </rPh>
    <rPh sb="26" eb="28">
      <t>シュウジ</t>
    </rPh>
    <rPh sb="28" eb="29">
      <t>トウ</t>
    </rPh>
    <rPh sb="30" eb="32">
      <t>カクシュ</t>
    </rPh>
    <rPh sb="32" eb="33">
      <t>ジュク</t>
    </rPh>
    <phoneticPr fontId="1"/>
  </si>
  <si>
    <t>公務員が事務を行うところをいう</t>
    <rPh sb="0" eb="3">
      <t>コウムイン</t>
    </rPh>
    <rPh sb="4" eb="6">
      <t>ジム</t>
    </rPh>
    <rPh sb="7" eb="8">
      <t>オコナ</t>
    </rPh>
    <phoneticPr fontId="1"/>
  </si>
  <si>
    <t>（文化施設）</t>
    <rPh sb="1" eb="3">
      <t>ブンカ</t>
    </rPh>
    <rPh sb="3" eb="5">
      <t>シセツ</t>
    </rPh>
    <phoneticPr fontId="1"/>
  </si>
  <si>
    <t>事務室</t>
    <rPh sb="0" eb="3">
      <t>ジムシツ</t>
    </rPh>
    <phoneticPr fontId="1"/>
  </si>
  <si>
    <t>管理人室</t>
    <rPh sb="0" eb="3">
      <t>カンリニン</t>
    </rPh>
    <rPh sb="3" eb="4">
      <t>シツ</t>
    </rPh>
    <phoneticPr fontId="1"/>
  </si>
  <si>
    <t>館長室</t>
    <rPh sb="0" eb="2">
      <t>カンチョウ</t>
    </rPh>
    <rPh sb="2" eb="3">
      <t>シツ</t>
    </rPh>
    <phoneticPr fontId="1"/>
  </si>
  <si>
    <t>従業員室</t>
    <rPh sb="0" eb="3">
      <t>ジュウギョウイン</t>
    </rPh>
    <rPh sb="3" eb="4">
      <t>シツ</t>
    </rPh>
    <phoneticPr fontId="1"/>
  </si>
  <si>
    <t>図書室</t>
    <rPh sb="0" eb="3">
      <t>トショシツ</t>
    </rPh>
    <phoneticPr fontId="1"/>
  </si>
  <si>
    <t>会議室</t>
    <rPh sb="0" eb="3">
      <t>カイギシツ</t>
    </rPh>
    <phoneticPr fontId="1"/>
  </si>
  <si>
    <t>和室</t>
    <rPh sb="0" eb="2">
      <t>ワシツ</t>
    </rPh>
    <phoneticPr fontId="1"/>
  </si>
  <si>
    <t>その他の室</t>
    <rPh sb="2" eb="3">
      <t>タ</t>
    </rPh>
    <rPh sb="4" eb="5">
      <t>シツ</t>
    </rPh>
    <phoneticPr fontId="1"/>
  </si>
  <si>
    <t>研修室</t>
    <rPh sb="0" eb="3">
      <t>ケンシュウシツ</t>
    </rPh>
    <phoneticPr fontId="1"/>
  </si>
  <si>
    <t>宿泊室</t>
    <rPh sb="0" eb="3">
      <t>シュクハクシツ</t>
    </rPh>
    <phoneticPr fontId="1"/>
  </si>
  <si>
    <t>浴槽</t>
    <rPh sb="0" eb="2">
      <t>ヨクソウ</t>
    </rPh>
    <phoneticPr fontId="1"/>
  </si>
  <si>
    <t>浴室</t>
    <rPh sb="0" eb="2">
      <t>ヨクシツ</t>
    </rPh>
    <phoneticPr fontId="1"/>
  </si>
  <si>
    <t>シャワー室</t>
    <rPh sb="4" eb="5">
      <t>シツ</t>
    </rPh>
    <phoneticPr fontId="1"/>
  </si>
  <si>
    <t>大ホール</t>
    <rPh sb="0" eb="1">
      <t>ダイ</t>
    </rPh>
    <phoneticPr fontId="1"/>
  </si>
  <si>
    <t>大広間</t>
    <rPh sb="0" eb="3">
      <t>オオヒロマ</t>
    </rPh>
    <phoneticPr fontId="1"/>
  </si>
  <si>
    <t>体育館</t>
    <rPh sb="0" eb="3">
      <t>タイイクカン</t>
    </rPh>
    <phoneticPr fontId="1"/>
  </si>
  <si>
    <t>医務室</t>
    <rPh sb="0" eb="3">
      <t>イムシツ</t>
    </rPh>
    <phoneticPr fontId="1"/>
  </si>
  <si>
    <t>役員室</t>
    <rPh sb="0" eb="3">
      <t>ヤクインシツ</t>
    </rPh>
    <phoneticPr fontId="1"/>
  </si>
  <si>
    <t>トレーニング室</t>
    <rPh sb="6" eb="7">
      <t>シツ</t>
    </rPh>
    <phoneticPr fontId="1"/>
  </si>
  <si>
    <t>ゴルフ練習場</t>
    <rPh sb="3" eb="6">
      <t>レンシュウジョウ</t>
    </rPh>
    <phoneticPr fontId="1"/>
  </si>
  <si>
    <t>テニスクラブ</t>
    <phoneticPr fontId="1"/>
  </si>
  <si>
    <t>テニスクラブ(シャワー)</t>
    <phoneticPr fontId="1"/>
  </si>
  <si>
    <t>テニスクラブ(散水)</t>
    <rPh sb="7" eb="9">
      <t>サンスイ</t>
    </rPh>
    <phoneticPr fontId="1"/>
  </si>
  <si>
    <t>床面積もしくは１室当り</t>
    <rPh sb="0" eb="3">
      <t>ユカメンセキ</t>
    </rPh>
    <rPh sb="8" eb="9">
      <t>シツ</t>
    </rPh>
    <rPh sb="9" eb="10">
      <t>アタ</t>
    </rPh>
    <phoneticPr fontId="1"/>
  </si>
  <si>
    <t>【事務所】による</t>
    <rPh sb="1" eb="3">
      <t>ジム</t>
    </rPh>
    <rPh sb="3" eb="4">
      <t>ショ</t>
    </rPh>
    <phoneticPr fontId="1"/>
  </si>
  <si>
    <t>【住宅】による（アパート、寮）</t>
    <rPh sb="1" eb="3">
      <t>ジュウタク</t>
    </rPh>
    <rPh sb="13" eb="14">
      <t>リョウ</t>
    </rPh>
    <phoneticPr fontId="1"/>
  </si>
  <si>
    <t>１室当り</t>
    <rPh sb="1" eb="2">
      <t>シツ</t>
    </rPh>
    <rPh sb="2" eb="3">
      <t>アタ</t>
    </rPh>
    <phoneticPr fontId="1"/>
  </si>
  <si>
    <t>１人当り</t>
    <rPh sb="1" eb="2">
      <t>ニン</t>
    </rPh>
    <rPh sb="2" eb="3">
      <t>アタ</t>
    </rPh>
    <phoneticPr fontId="1"/>
  </si>
  <si>
    <t>利用者１人当り</t>
    <rPh sb="0" eb="3">
      <t>リヨウシャ</t>
    </rPh>
    <rPh sb="4" eb="5">
      <t>ニン</t>
    </rPh>
    <rPh sb="5" eb="6">
      <t>アタ</t>
    </rPh>
    <phoneticPr fontId="1"/>
  </si>
  <si>
    <t>１槽当り</t>
    <rPh sb="1" eb="2">
      <t>ソウ</t>
    </rPh>
    <rPh sb="2" eb="3">
      <t>アタ</t>
    </rPh>
    <phoneticPr fontId="1"/>
  </si>
  <si>
    <t>選手１人当り</t>
    <rPh sb="0" eb="2">
      <t>センシュ</t>
    </rPh>
    <rPh sb="3" eb="4">
      <t>ヒト</t>
    </rPh>
    <rPh sb="4" eb="5">
      <t>アタ</t>
    </rPh>
    <phoneticPr fontId="1"/>
  </si>
  <si>
    <t>観客１人当り</t>
    <rPh sb="0" eb="2">
      <t>カンキャク</t>
    </rPh>
    <rPh sb="3" eb="4">
      <t>ニン</t>
    </rPh>
    <rPh sb="4" eb="5">
      <t>アタ</t>
    </rPh>
    <phoneticPr fontId="1"/>
  </si>
  <si>
    <t>担当１人当り</t>
    <rPh sb="0" eb="2">
      <t>タントウ</t>
    </rPh>
    <rPh sb="3" eb="4">
      <t>ニン</t>
    </rPh>
    <rPh sb="4" eb="5">
      <t>アタ</t>
    </rPh>
    <phoneticPr fontId="1"/>
  </si>
  <si>
    <t>１ヶ所当り</t>
    <rPh sb="2" eb="3">
      <t>ショ</t>
    </rPh>
    <rPh sb="3" eb="4">
      <t>アタ</t>
    </rPh>
    <phoneticPr fontId="1"/>
  </si>
  <si>
    <t>売店員、機械作業員</t>
    <rPh sb="0" eb="3">
      <t>バイテンイン</t>
    </rPh>
    <rPh sb="4" eb="6">
      <t>キカイ</t>
    </rPh>
    <rPh sb="6" eb="9">
      <t>サギョウイン</t>
    </rPh>
    <phoneticPr fontId="1"/>
  </si>
  <si>
    <t>定員数</t>
    <rPh sb="0" eb="3">
      <t>テイインスウ</t>
    </rPh>
    <phoneticPr fontId="1"/>
  </si>
  <si>
    <t>計画人員</t>
    <rPh sb="0" eb="2">
      <t>ケイカク</t>
    </rPh>
    <rPh sb="2" eb="4">
      <t>ジンイン</t>
    </rPh>
    <phoneticPr fontId="1"/>
  </si>
  <si>
    <t>満水容量の８０％</t>
    <rPh sb="0" eb="2">
      <t>マンスイ</t>
    </rPh>
    <rPh sb="2" eb="4">
      <t>ヨウリョウ</t>
    </rPh>
    <phoneticPr fontId="1"/>
  </si>
  <si>
    <t>延選手人員</t>
    <rPh sb="0" eb="1">
      <t>ノベ</t>
    </rPh>
    <rPh sb="1" eb="3">
      <t>センシュ</t>
    </rPh>
    <rPh sb="3" eb="5">
      <t>ジンイン</t>
    </rPh>
    <phoneticPr fontId="1"/>
  </si>
  <si>
    <t>ロッカー数×３回／日</t>
    <rPh sb="4" eb="5">
      <t>スウ</t>
    </rPh>
    <rPh sb="7" eb="8">
      <t>カイ</t>
    </rPh>
    <rPh sb="9" eb="10">
      <t>ヒ</t>
    </rPh>
    <phoneticPr fontId="1"/>
  </si>
  <si>
    <t>浴室・シャワー施設のあるもの
ロッカー数×３回／日</t>
    <rPh sb="0" eb="2">
      <t>ヨクシツ</t>
    </rPh>
    <rPh sb="7" eb="9">
      <t>シセツ</t>
    </rPh>
    <rPh sb="19" eb="20">
      <t>スウ</t>
    </rPh>
    <rPh sb="22" eb="23">
      <t>カイ</t>
    </rPh>
    <rPh sb="24" eb="25">
      <t>ヒ</t>
    </rPh>
    <phoneticPr fontId="1"/>
  </si>
  <si>
    <t>打席数×４回／日</t>
    <rPh sb="0" eb="2">
      <t>ダセキ</t>
    </rPh>
    <rPh sb="2" eb="3">
      <t>スウ</t>
    </rPh>
    <rPh sb="5" eb="6">
      <t>カイ</t>
    </rPh>
    <rPh sb="7" eb="8">
      <t>ヒ</t>
    </rPh>
    <phoneticPr fontId="1"/>
  </si>
  <si>
    <t>４人／コート×４回／日</t>
    <rPh sb="1" eb="2">
      <t>ニン</t>
    </rPh>
    <rPh sb="8" eb="9">
      <t>カイ</t>
    </rPh>
    <rPh sb="10" eb="11">
      <t>ヒ</t>
    </rPh>
    <phoneticPr fontId="1"/>
  </si>
  <si>
    <t>（社会福祉施設）</t>
    <rPh sb="1" eb="3">
      <t>シャカイ</t>
    </rPh>
    <rPh sb="3" eb="5">
      <t>フクシ</t>
    </rPh>
    <rPh sb="5" eb="7">
      <t>シセツ</t>
    </rPh>
    <phoneticPr fontId="1"/>
  </si>
  <si>
    <t>収容施設</t>
    <rPh sb="0" eb="2">
      <t>シュウヨウ</t>
    </rPh>
    <rPh sb="2" eb="4">
      <t>シセツ</t>
    </rPh>
    <phoneticPr fontId="1"/>
  </si>
  <si>
    <t>通園施設</t>
    <rPh sb="0" eb="2">
      <t>ツウエン</t>
    </rPh>
    <rPh sb="2" eb="4">
      <t>シセツ</t>
    </rPh>
    <phoneticPr fontId="1"/>
  </si>
  <si>
    <t>収容者１人当り</t>
    <rPh sb="0" eb="3">
      <t>シュウヨウシャ</t>
    </rPh>
    <rPh sb="4" eb="5">
      <t>ニン</t>
    </rPh>
    <rPh sb="5" eb="6">
      <t>アタ</t>
    </rPh>
    <phoneticPr fontId="1"/>
  </si>
  <si>
    <t>通園者１人当り</t>
    <rPh sb="0" eb="2">
      <t>ツウエン</t>
    </rPh>
    <rPh sb="2" eb="3">
      <t>シャ</t>
    </rPh>
    <rPh sb="4" eb="5">
      <t>ニン</t>
    </rPh>
    <rPh sb="5" eb="6">
      <t>アタ</t>
    </rPh>
    <phoneticPr fontId="1"/>
  </si>
  <si>
    <t>原単位当りの１日最大使用水量（L)</t>
    <rPh sb="0" eb="3">
      <t>ゲンタンイ</t>
    </rPh>
    <rPh sb="3" eb="4">
      <t>ア</t>
    </rPh>
    <rPh sb="7" eb="8">
      <t>ヒ</t>
    </rPh>
    <rPh sb="8" eb="10">
      <t>サイダイ</t>
    </rPh>
    <rPh sb="10" eb="12">
      <t>シヨウ</t>
    </rPh>
    <rPh sb="12" eb="14">
      <t>スイリョウ</t>
    </rPh>
    <phoneticPr fontId="1"/>
  </si>
  <si>
    <t>主に洋食を提供する飲食業。原単位100㎡未満のもの</t>
    <rPh sb="0" eb="1">
      <t>オモ</t>
    </rPh>
    <rPh sb="2" eb="4">
      <t>ヨウショク</t>
    </rPh>
    <rPh sb="5" eb="7">
      <t>テイキョウ</t>
    </rPh>
    <rPh sb="9" eb="12">
      <t>インショクギョウ</t>
    </rPh>
    <rPh sb="13" eb="16">
      <t>ゲンタンイ</t>
    </rPh>
    <rPh sb="20" eb="22">
      <t>ミマン</t>
    </rPh>
    <phoneticPr fontId="1"/>
  </si>
  <si>
    <t>主に洋食を提供する飲食業。原単位200㎡未満のもの</t>
    <rPh sb="0" eb="1">
      <t>オモ</t>
    </rPh>
    <rPh sb="2" eb="4">
      <t>ヨウショク</t>
    </rPh>
    <rPh sb="5" eb="7">
      <t>テイキョウ</t>
    </rPh>
    <rPh sb="9" eb="12">
      <t>インショクギョウ</t>
    </rPh>
    <rPh sb="13" eb="16">
      <t>ゲンタンイ</t>
    </rPh>
    <rPh sb="20" eb="22">
      <t>ミマン</t>
    </rPh>
    <phoneticPr fontId="1"/>
  </si>
  <si>
    <t>主に洋食を提供する飲食業。原単位200㎡以上のもの</t>
    <rPh sb="20" eb="22">
      <t>イジョウ</t>
    </rPh>
    <phoneticPr fontId="1"/>
  </si>
  <si>
    <t>延床面積　　50㎡未満のもの</t>
    <rPh sb="0" eb="2">
      <t>ノベユカ</t>
    </rPh>
    <rPh sb="2" eb="4">
      <t>メンセキ</t>
    </rPh>
    <rPh sb="9" eb="11">
      <t>ミマン</t>
    </rPh>
    <phoneticPr fontId="1"/>
  </si>
  <si>
    <t>延床面積　100㎡未満のもの</t>
    <rPh sb="0" eb="2">
      <t>ノベユカ</t>
    </rPh>
    <rPh sb="2" eb="4">
      <t>メンセキ</t>
    </rPh>
    <rPh sb="9" eb="11">
      <t>ミマン</t>
    </rPh>
    <phoneticPr fontId="1"/>
  </si>
  <si>
    <t>延床面積　500㎡未満のもの</t>
    <rPh sb="0" eb="2">
      <t>ノベユカ</t>
    </rPh>
    <rPh sb="2" eb="4">
      <t>メンセキ</t>
    </rPh>
    <rPh sb="9" eb="11">
      <t>ミマン</t>
    </rPh>
    <phoneticPr fontId="1"/>
  </si>
  <si>
    <t>延床面積　500㎡以上のもの</t>
    <rPh sb="0" eb="2">
      <t>ノベユカ</t>
    </rPh>
    <rPh sb="2" eb="4">
      <t>メンセキ</t>
    </rPh>
    <rPh sb="9" eb="11">
      <t>イジョウ</t>
    </rPh>
    <phoneticPr fontId="1"/>
  </si>
  <si>
    <t>延床面積１㎡当り</t>
    <rPh sb="0" eb="2">
      <t>ノベユカ</t>
    </rPh>
    <rPh sb="2" eb="4">
      <t>メンセキ</t>
    </rPh>
    <rPh sb="6" eb="7">
      <t>アタ</t>
    </rPh>
    <phoneticPr fontId="1"/>
  </si>
  <si>
    <t>敷地面積１㎡当り</t>
    <rPh sb="0" eb="2">
      <t>シキチ</t>
    </rPh>
    <rPh sb="2" eb="4">
      <t>メンセキ</t>
    </rPh>
    <rPh sb="6" eb="7">
      <t>アタ</t>
    </rPh>
    <phoneticPr fontId="1"/>
  </si>
  <si>
    <t>延床面積１㎡当り</t>
    <rPh sb="0" eb="1">
      <t>ノ</t>
    </rPh>
    <rPh sb="1" eb="4">
      <t>ユカメンセキ</t>
    </rPh>
    <rPh sb="6" eb="7">
      <t>アタ</t>
    </rPh>
    <phoneticPr fontId="1"/>
  </si>
  <si>
    <t>０．４人／㎡</t>
    <rPh sb="3" eb="4">
      <t>ニン</t>
    </rPh>
    <phoneticPr fontId="1"/>
  </si>
  <si>
    <t>０．２人／㎡</t>
    <rPh sb="3" eb="4">
      <t>ニン</t>
    </rPh>
    <phoneticPr fontId="1"/>
  </si>
  <si>
    <t>０．３人／㎡</t>
    <rPh sb="3" eb="4">
      <t>ニン</t>
    </rPh>
    <phoneticPr fontId="1"/>
  </si>
  <si>
    <t>０．３人／㎡（児童室、工作室等）</t>
    <rPh sb="3" eb="4">
      <t>ニン</t>
    </rPh>
    <rPh sb="7" eb="9">
      <t>ジドウ</t>
    </rPh>
    <rPh sb="9" eb="10">
      <t>シツ</t>
    </rPh>
    <rPh sb="11" eb="13">
      <t>コウサク</t>
    </rPh>
    <rPh sb="13" eb="14">
      <t>シツ</t>
    </rPh>
    <rPh sb="14" eb="15">
      <t>トウ</t>
    </rPh>
    <phoneticPr fontId="1"/>
  </si>
  <si>
    <t>時間最大汚水量
（L/人/日）</t>
    <rPh sb="0" eb="2">
      <t>ジカン</t>
    </rPh>
    <rPh sb="2" eb="4">
      <t>サイダイ</t>
    </rPh>
    <rPh sb="4" eb="6">
      <t>オスイ</t>
    </rPh>
    <rPh sb="6" eb="7">
      <t>リョウ</t>
    </rPh>
    <phoneticPr fontId="7"/>
  </si>
  <si>
    <t>日平均汚水量
（L/人/日）</t>
    <rPh sb="0" eb="1">
      <t>ニチ</t>
    </rPh>
    <rPh sb="1" eb="3">
      <t>ヘイキン</t>
    </rPh>
    <rPh sb="3" eb="5">
      <t>オスイ</t>
    </rPh>
    <rPh sb="5" eb="6">
      <t>リョウ</t>
    </rPh>
    <phoneticPr fontId="7"/>
  </si>
  <si>
    <t>時間最大汚水量</t>
    <rPh sb="0" eb="2">
      <t>ジカン</t>
    </rPh>
    <rPh sb="2" eb="4">
      <t>サイダイ</t>
    </rPh>
    <rPh sb="4" eb="6">
      <t>オスイ</t>
    </rPh>
    <rPh sb="6" eb="7">
      <t>リョウ</t>
    </rPh>
    <phoneticPr fontId="7"/>
  </si>
  <si>
    <t>汚水発生量（時間最大汚水量）</t>
    <rPh sb="0" eb="2">
      <t>オスイ</t>
    </rPh>
    <rPh sb="2" eb="4">
      <t>ハッセイ</t>
    </rPh>
    <rPh sb="4" eb="5">
      <t>リョウ</t>
    </rPh>
    <rPh sb="6" eb="8">
      <t>ジカン</t>
    </rPh>
    <rPh sb="8" eb="10">
      <t>サイダイ</t>
    </rPh>
    <rPh sb="10" eb="12">
      <t>オスイ</t>
    </rPh>
    <rPh sb="12" eb="13">
      <t>リョウ</t>
    </rPh>
    <phoneticPr fontId="1"/>
  </si>
  <si>
    <t>α2：</t>
    <phoneticPr fontId="1"/>
  </si>
  <si>
    <t>汚水発生量（日平均汚水量）</t>
    <rPh sb="0" eb="2">
      <t>オスイ</t>
    </rPh>
    <rPh sb="2" eb="4">
      <t>ハッセイ</t>
    </rPh>
    <rPh sb="4" eb="5">
      <t>リョウ</t>
    </rPh>
    <rPh sb="6" eb="7">
      <t>ニチ</t>
    </rPh>
    <rPh sb="7" eb="9">
      <t>ヘイキン</t>
    </rPh>
    <rPh sb="9" eb="11">
      <t>オスイ</t>
    </rPh>
    <rPh sb="11" eb="12">
      <t>リョウ</t>
    </rPh>
    <phoneticPr fontId="1"/>
  </si>
  <si>
    <t>q×S×α2/1,000</t>
    <phoneticPr fontId="1"/>
  </si>
  <si>
    <t>q×S×α1/1,000</t>
    <phoneticPr fontId="1"/>
  </si>
  <si>
    <t>α1：</t>
    <phoneticPr fontId="1"/>
  </si>
  <si>
    <t>α3：</t>
  </si>
  <si>
    <t>（時間最大汚水量）</t>
    <rPh sb="1" eb="3">
      <t>ジカン</t>
    </rPh>
    <rPh sb="3" eb="5">
      <t>サイダイ</t>
    </rPh>
    <rPh sb="5" eb="7">
      <t>オスイ</t>
    </rPh>
    <rPh sb="7" eb="8">
      <t>リョウ</t>
    </rPh>
    <phoneticPr fontId="1"/>
  </si>
  <si>
    <t>（日平均汚水量）</t>
    <rPh sb="1" eb="2">
      <t>ヒ</t>
    </rPh>
    <rPh sb="2" eb="4">
      <t>ヘイキン</t>
    </rPh>
    <rPh sb="4" eb="6">
      <t>オスイ</t>
    </rPh>
    <rPh sb="6" eb="7">
      <t>リョウ</t>
    </rPh>
    <phoneticPr fontId="1"/>
  </si>
  <si>
    <t>（日最大汚水量）</t>
    <rPh sb="1" eb="2">
      <t>ヒ</t>
    </rPh>
    <rPh sb="2" eb="4">
      <t>サイダイ</t>
    </rPh>
    <rPh sb="4" eb="6">
      <t>オスイ</t>
    </rPh>
    <rPh sb="6" eb="7">
      <t>リョウ</t>
    </rPh>
    <phoneticPr fontId="1"/>
  </si>
  <si>
    <t>Q＝</t>
    <phoneticPr fontId="1"/>
  </si>
  <si>
    <t>m3/s</t>
    <phoneticPr fontId="1"/>
  </si>
  <si>
    <t>m3/日</t>
    <rPh sb="3" eb="4">
      <t>ヒ</t>
    </rPh>
    <phoneticPr fontId="1"/>
  </si>
  <si>
    <t>m3/日</t>
    <rPh sb="3" eb="4">
      <t>ヒ</t>
    </rPh>
    <phoneticPr fontId="1"/>
  </si>
  <si>
    <t>m3/s ＝</t>
    <phoneticPr fontId="1"/>
  </si>
  <si>
    <t>m3/s</t>
    <phoneticPr fontId="1"/>
  </si>
  <si>
    <t>Q（時間当たり）＝</t>
    <rPh sb="2" eb="4">
      <t>ジカン</t>
    </rPh>
    <rPh sb="4" eb="5">
      <t>ア</t>
    </rPh>
    <phoneticPr fontId="1"/>
  </si>
  <si>
    <t>汚水発生量（日最大汚水量）</t>
    <rPh sb="0" eb="2">
      <t>オスイ</t>
    </rPh>
    <rPh sb="2" eb="4">
      <t>ハッセイ</t>
    </rPh>
    <rPh sb="4" eb="5">
      <t>リョウ</t>
    </rPh>
    <rPh sb="6" eb="7">
      <t>ニチ</t>
    </rPh>
    <rPh sb="7" eb="9">
      <t>サイダイ</t>
    </rPh>
    <rPh sb="9" eb="11">
      <t>オスイ</t>
    </rPh>
    <rPh sb="11" eb="12">
      <t>リョウ</t>
    </rPh>
    <phoneticPr fontId="1"/>
  </si>
  <si>
    <t>q×S×α3/1,000</t>
    <phoneticPr fontId="1"/>
  </si>
  <si>
    <t>日最大汚水量
（L/人/日）</t>
    <rPh sb="0" eb="1">
      <t>ニチ</t>
    </rPh>
    <rPh sb="1" eb="3">
      <t>サイダイ</t>
    </rPh>
    <rPh sb="3" eb="5">
      <t>オスイ</t>
    </rPh>
    <rPh sb="5" eb="6">
      <t>リョウ</t>
    </rPh>
    <phoneticPr fontId="7"/>
  </si>
  <si>
    <t>×　680　/　1,000</t>
    <phoneticPr fontId="7"/>
  </si>
  <si>
    <t>日平均汚水量</t>
    <rPh sb="0" eb="1">
      <t>ヒ</t>
    </rPh>
    <rPh sb="1" eb="3">
      <t>ヘイキン</t>
    </rPh>
    <rPh sb="3" eb="5">
      <t>オスイ</t>
    </rPh>
    <rPh sb="5" eb="6">
      <t>リョウ</t>
    </rPh>
    <phoneticPr fontId="7"/>
  </si>
  <si>
    <t>×　375　/　1,000</t>
    <phoneticPr fontId="7"/>
  </si>
  <si>
    <t>(m3/日)</t>
    <rPh sb="4" eb="5">
      <t>ヒ</t>
    </rPh>
    <phoneticPr fontId="7"/>
  </si>
  <si>
    <t>×　375　/　1,000</t>
    <phoneticPr fontId="7"/>
  </si>
  <si>
    <t>(m3/s)</t>
    <phoneticPr fontId="7"/>
  </si>
  <si>
    <t>(時間当たり)</t>
    <rPh sb="1" eb="3">
      <t>ジカン</t>
    </rPh>
    <rPh sb="3" eb="4">
      <t>ア</t>
    </rPh>
    <phoneticPr fontId="1"/>
  </si>
  <si>
    <t>日最大汚水量</t>
    <rPh sb="0" eb="1">
      <t>ヒ</t>
    </rPh>
    <rPh sb="1" eb="3">
      <t>サイダイ</t>
    </rPh>
    <rPh sb="3" eb="5">
      <t>オスイ</t>
    </rPh>
    <rPh sb="5" eb="6">
      <t>リョウ</t>
    </rPh>
    <phoneticPr fontId="7"/>
  </si>
  <si>
    <t>×　475　/　1,000</t>
    <phoneticPr fontId="7"/>
  </si>
  <si>
    <t>例</t>
    <rPh sb="0" eb="1">
      <t>レイ</t>
    </rPh>
    <phoneticPr fontId="1"/>
  </si>
  <si>
    <t>延床面積(m2)</t>
    <rPh sb="0" eb="2">
      <t>ノベユカ</t>
    </rPh>
    <rPh sb="2" eb="4">
      <t>メンセキ</t>
    </rPh>
    <phoneticPr fontId="1"/>
  </si>
  <si>
    <t>店舗面積(m2)</t>
    <rPh sb="0" eb="2">
      <t>テンポ</t>
    </rPh>
    <rPh sb="2" eb="4">
      <t>メンセキ</t>
    </rPh>
    <phoneticPr fontId="1"/>
  </si>
  <si>
    <t>延床面積、敷地面積(m2)もしくは客席数</t>
    <rPh sb="0" eb="2">
      <t>ノベユカ</t>
    </rPh>
    <rPh sb="2" eb="4">
      <t>メンセキ</t>
    </rPh>
    <rPh sb="5" eb="7">
      <t>シキチ</t>
    </rPh>
    <rPh sb="7" eb="9">
      <t>メンセキ</t>
    </rPh>
    <rPh sb="17" eb="20">
      <t>キャクセキスウ</t>
    </rPh>
    <phoneticPr fontId="1"/>
  </si>
  <si>
    <t>病床数、もしくは医療部門面積(m2)</t>
    <rPh sb="0" eb="2">
      <t>ビョウショウ</t>
    </rPh>
    <rPh sb="2" eb="3">
      <t>カズ</t>
    </rPh>
    <rPh sb="8" eb="10">
      <t>イリョウ</t>
    </rPh>
    <rPh sb="10" eb="12">
      <t>ブモン</t>
    </rPh>
    <rPh sb="12" eb="14">
      <t>メンセキ</t>
    </rPh>
    <phoneticPr fontId="1"/>
  </si>
  <si>
    <t>園児、生徒数、もしくは延床面積(m2)</t>
    <rPh sb="0" eb="2">
      <t>エンジ</t>
    </rPh>
    <rPh sb="3" eb="6">
      <t>セイトスウ</t>
    </rPh>
    <rPh sb="11" eb="13">
      <t>ノベユカ</t>
    </rPh>
    <rPh sb="13" eb="15">
      <t>メンセキ</t>
    </rPh>
    <phoneticPr fontId="1"/>
  </si>
  <si>
    <t>延床面積(m2)、もしくは利用者数等</t>
    <rPh sb="0" eb="2">
      <t>ノベユカ</t>
    </rPh>
    <rPh sb="2" eb="4">
      <t>メンセキ</t>
    </rPh>
    <rPh sb="13" eb="16">
      <t>リヨウシャ</t>
    </rPh>
    <rPh sb="16" eb="17">
      <t>スウ</t>
    </rPh>
    <rPh sb="17" eb="18">
      <t>トウ</t>
    </rPh>
    <phoneticPr fontId="1"/>
  </si>
  <si>
    <t>宿泊者、通園者数</t>
    <rPh sb="0" eb="2">
      <t>シュクハク</t>
    </rPh>
    <rPh sb="2" eb="3">
      <t>シャ</t>
    </rPh>
    <rPh sb="4" eb="6">
      <t>ツウエン</t>
    </rPh>
    <rPh sb="6" eb="7">
      <t>シャ</t>
    </rPh>
    <rPh sb="7" eb="8">
      <t>スウ</t>
    </rPh>
    <phoneticPr fontId="1"/>
  </si>
  <si>
    <t>2.9×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</si>
</sst>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000_ "/>
    <numFmt numFmtId="177" formatCode="#,##0_);\(#,##0\)"/>
    <numFmt numFmtId="178" formatCode="&quot;2.9×&quot;#,##0"/>
    <numFmt numFmtId="179" formatCode="0.000"/>
    <numFmt numFmtId="180" formatCode="0.0000000_);[Red]\(0.0000000\)"/>
    <numFmt numFmtId="181" formatCode="0.00000000_);[Red]\(0.00000000\)"/>
    <numFmt numFmtId="182" formatCode="0.00000000_ "/>
    <numFmt numFmtId="183" formatCode="0_);[Red]\(0\)"/>
  </numFmts>
  <fonts count="23"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6"/>
      <name val="ＭＳ Ｐゴシック"/>
      <family val="3"/>
      <charset val="128"/>
    </font>
    <font>
      <sz val="16"/>
      <color theme="1"/>
      <name val="ＭＳ Ｐゴシック"/>
      <family val="3"/>
      <charset val="128"/>
      <scheme val="minor"/>
    </font>
    <font>
      <sz val="12"/>
      <color theme="1"/>
      <name val="ＭＳ Ｐゴシック"/>
      <family val="3"/>
      <charset val="128"/>
      <scheme val="minor"/>
    </font>
    <font>
      <b/>
      <sz val="28"/>
      <color theme="1"/>
      <name val="ＭＳ Ｐゴシック"/>
      <family val="3"/>
      <charset val="128"/>
      <scheme val="minor"/>
    </font>
    <font>
      <b/>
      <sz val="26"/>
      <color theme="1"/>
      <name val="ＭＳ Ｐゴシック"/>
      <family val="3"/>
      <charset val="128"/>
      <scheme val="minor"/>
    </font>
    <font>
      <sz val="12"/>
      <color theme="1"/>
      <name val="ＭＳ Ｐゴシック"/>
      <family val="2"/>
      <charset val="128"/>
      <scheme val="minor"/>
    </font>
    <font>
      <sz val="14"/>
      <color theme="1"/>
      <name val="ＭＳ Ｐゴシック"/>
      <family val="3"/>
      <charset val="128"/>
      <scheme val="minor"/>
    </font>
    <font>
      <sz val="13"/>
      <color theme="1"/>
      <name val="ＭＳ Ｐゴシック"/>
      <family val="3"/>
      <charset val="128"/>
      <scheme val="minor"/>
    </font>
    <font>
      <b/>
      <sz val="22"/>
      <color theme="1"/>
      <name val="ＭＳ Ｐゴシック"/>
      <family val="3"/>
      <charset val="128"/>
      <scheme val="minor"/>
    </font>
    <font>
      <sz val="24"/>
      <color theme="1"/>
      <name val="ＭＳ Ｐゴシック"/>
      <family val="3"/>
      <charset val="128"/>
      <scheme val="minor"/>
    </font>
    <font>
      <sz val="22"/>
      <color theme="1"/>
      <name val="ＭＳ Ｐゴシック"/>
      <family val="3"/>
      <charset val="128"/>
      <scheme val="minor"/>
    </font>
    <font>
      <b/>
      <sz val="20"/>
      <color theme="1"/>
      <name val="ＭＳ Ｐゴシック"/>
      <family val="3"/>
      <charset val="128"/>
      <scheme val="minor"/>
    </font>
    <font>
      <b/>
      <sz val="15"/>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6"/>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indexed="64"/>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hair">
        <color auto="1"/>
      </top>
      <bottom/>
      <diagonal/>
    </border>
    <border>
      <left style="thin">
        <color auto="1"/>
      </left>
      <right/>
      <top style="hair">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bottom style="medium">
        <color indexed="64"/>
      </bottom>
      <diagonal/>
    </border>
  </borders>
  <cellStyleXfs count="2">
    <xf numFmtId="0" fontId="0" fillId="0" borderId="0">
      <alignment vertical="center"/>
    </xf>
    <xf numFmtId="0" fontId="5" fillId="0" borderId="0">
      <alignment vertical="center"/>
    </xf>
  </cellStyleXfs>
  <cellXfs count="135">
    <xf numFmtId="0" fontId="0" fillId="0" borderId="0" xfId="0">
      <alignment vertical="center"/>
    </xf>
    <xf numFmtId="0" fontId="2" fillId="0" borderId="0" xfId="0" applyFont="1">
      <alignment vertical="center"/>
    </xf>
    <xf numFmtId="0" fontId="0" fillId="0" borderId="1" xfId="0" applyBorder="1" applyAlignment="1">
      <alignment horizontal="center" vertical="center"/>
    </xf>
    <xf numFmtId="0" fontId="0" fillId="0" borderId="2" xfId="0" applyBorder="1">
      <alignment vertical="center"/>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2" fillId="0" borderId="2" xfId="0" applyFont="1" applyBorder="1" applyAlignment="1">
      <alignment horizontal="center" vertical="center"/>
    </xf>
    <xf numFmtId="0" fontId="4" fillId="0" borderId="2" xfId="0" applyNumberFormat="1" applyFont="1" applyBorder="1" applyAlignment="1">
      <alignment horizontal="center" vertical="center"/>
    </xf>
    <xf numFmtId="0" fontId="5" fillId="0" borderId="2" xfId="0" applyNumberFormat="1" applyFont="1" applyBorder="1" applyAlignment="1">
      <alignment horizontal="center" vertical="center"/>
    </xf>
    <xf numFmtId="0" fontId="4" fillId="0" borderId="3" xfId="0" applyNumberFormat="1" applyFont="1" applyBorder="1" applyAlignment="1">
      <alignment horizontal="center" vertical="center"/>
    </xf>
    <xf numFmtId="0" fontId="5" fillId="0" borderId="3" xfId="0" applyNumberFormat="1" applyFont="1"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left" vertical="center"/>
    </xf>
    <xf numFmtId="0" fontId="3" fillId="0" borderId="0" xfId="0" applyNumberFormat="1" applyFont="1" applyFill="1" applyBorder="1" applyAlignment="1">
      <alignment horizontal="left" vertical="center"/>
    </xf>
    <xf numFmtId="0" fontId="3" fillId="0" borderId="0" xfId="0" applyFont="1" applyAlignment="1">
      <alignment horizontal="right" vertical="center"/>
    </xf>
    <xf numFmtId="0" fontId="0" fillId="0" borderId="0" xfId="0" applyAlignment="1">
      <alignment horizontal="left" vertical="center"/>
    </xf>
    <xf numFmtId="0" fontId="0" fillId="0" borderId="2" xfId="0" applyBorder="1" applyAlignment="1">
      <alignment vertical="center" wrapText="1"/>
    </xf>
    <xf numFmtId="0" fontId="0" fillId="0" borderId="4" xfId="0" applyBorder="1">
      <alignment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0" fillId="0" borderId="4" xfId="0" applyBorder="1" applyAlignment="1">
      <alignment vertical="center" wrapText="1"/>
    </xf>
    <xf numFmtId="0" fontId="0" fillId="0" borderId="3" xfId="0" applyBorder="1">
      <alignment vertical="center"/>
    </xf>
    <xf numFmtId="0" fontId="6" fillId="0" borderId="0" xfId="1" applyFont="1">
      <alignment vertical="center"/>
    </xf>
    <xf numFmtId="0" fontId="8" fillId="0" borderId="0" xfId="1" applyFont="1">
      <alignment vertical="center"/>
    </xf>
    <xf numFmtId="0" fontId="5" fillId="0" borderId="0" xfId="1">
      <alignment vertical="center"/>
    </xf>
    <xf numFmtId="0" fontId="6" fillId="0" borderId="7" xfId="1" applyFont="1" applyBorder="1">
      <alignment vertical="center"/>
    </xf>
    <xf numFmtId="0" fontId="4" fillId="0" borderId="7" xfId="1" applyFont="1" applyBorder="1">
      <alignment vertical="center"/>
    </xf>
    <xf numFmtId="0" fontId="9" fillId="0" borderId="0" xfId="1" applyFont="1">
      <alignment vertical="center"/>
    </xf>
    <xf numFmtId="0" fontId="10" fillId="0" borderId="0" xfId="1" applyFont="1" applyAlignment="1">
      <alignment vertical="center"/>
    </xf>
    <xf numFmtId="0" fontId="11" fillId="0" borderId="0" xfId="1" applyFont="1" applyAlignment="1">
      <alignment vertical="center"/>
    </xf>
    <xf numFmtId="0" fontId="0" fillId="0" borderId="3" xfId="0" applyBorder="1" applyAlignment="1">
      <alignment vertical="center" wrapText="1"/>
    </xf>
    <xf numFmtId="0" fontId="0" fillId="0" borderId="14" xfId="0" applyBorder="1">
      <alignment vertical="center"/>
    </xf>
    <xf numFmtId="0" fontId="4" fillId="0" borderId="14"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0" fillId="0" borderId="15" xfId="0" applyBorder="1" applyAlignment="1">
      <alignment vertical="center" wrapText="1"/>
    </xf>
    <xf numFmtId="0" fontId="4" fillId="0" borderId="15" xfId="0" applyFont="1" applyBorder="1" applyAlignment="1">
      <alignment horizontal="center" vertical="center" wrapText="1"/>
    </xf>
    <xf numFmtId="0" fontId="0" fillId="0" borderId="3" xfId="0" applyBorder="1" applyAlignment="1">
      <alignment horizontal="center" vertical="center"/>
    </xf>
    <xf numFmtId="0" fontId="3" fillId="0" borderId="0" xfId="0" applyFont="1" applyAlignment="1">
      <alignment horizontal="right" vertical="center"/>
    </xf>
    <xf numFmtId="0" fontId="0" fillId="0" borderId="0" xfId="0" applyAlignment="1">
      <alignment horizontal="left" vertical="center"/>
    </xf>
    <xf numFmtId="0" fontId="12" fillId="0" borderId="0" xfId="0" applyFont="1">
      <alignment vertical="center"/>
    </xf>
    <xf numFmtId="180" fontId="6" fillId="0" borderId="0" xfId="0" applyNumberFormat="1" applyFont="1">
      <alignment vertical="center"/>
    </xf>
    <xf numFmtId="0" fontId="0" fillId="0" borderId="0" xfId="0" applyAlignment="1">
      <alignment horizontal="right" vertical="center"/>
    </xf>
    <xf numFmtId="176" fontId="6" fillId="0" borderId="0" xfId="0" applyNumberFormat="1" applyFont="1" applyAlignment="1">
      <alignment vertical="center"/>
    </xf>
    <xf numFmtId="0" fontId="3" fillId="0" borderId="0" xfId="0" applyFont="1" applyAlignment="1">
      <alignment vertical="center"/>
    </xf>
    <xf numFmtId="0" fontId="3" fillId="0" borderId="0" xfId="0" applyFont="1">
      <alignment vertical="center"/>
    </xf>
    <xf numFmtId="0" fontId="12" fillId="0" borderId="11" xfId="0" applyFont="1" applyBorder="1" applyAlignment="1">
      <alignment vertical="center"/>
    </xf>
    <xf numFmtId="0" fontId="14" fillId="0" borderId="0" xfId="0" applyFont="1" applyAlignment="1">
      <alignment horizontal="center" vertical="center"/>
    </xf>
    <xf numFmtId="0" fontId="14" fillId="0" borderId="0" xfId="0" applyFont="1">
      <alignment vertical="center"/>
    </xf>
    <xf numFmtId="0" fontId="13" fillId="0" borderId="0" xfId="0" applyFont="1" applyAlignment="1">
      <alignment horizontal="right" vertical="center"/>
    </xf>
    <xf numFmtId="0" fontId="17" fillId="0" borderId="0" xfId="1" applyFont="1" applyBorder="1">
      <alignment vertical="center"/>
    </xf>
    <xf numFmtId="0" fontId="15" fillId="0" borderId="0" xfId="1" applyFont="1" applyAlignment="1">
      <alignment vertical="center"/>
    </xf>
    <xf numFmtId="0" fontId="15" fillId="0" borderId="0" xfId="1" applyFont="1" applyAlignment="1">
      <alignment horizontal="center" vertical="center"/>
    </xf>
    <xf numFmtId="176" fontId="16" fillId="0" borderId="0" xfId="1" applyNumberFormat="1" applyFont="1" applyAlignment="1">
      <alignment vertical="center"/>
    </xf>
    <xf numFmtId="0" fontId="2" fillId="0" borderId="0" xfId="1" applyFont="1" applyAlignment="1">
      <alignment vertical="center"/>
    </xf>
    <xf numFmtId="176" fontId="16" fillId="0" borderId="0" xfId="1" applyNumberFormat="1" applyFont="1" applyAlignment="1">
      <alignment horizontal="right" vertical="center"/>
    </xf>
    <xf numFmtId="0" fontId="8" fillId="0" borderId="0" xfId="1" applyFont="1" applyAlignment="1">
      <alignment vertical="center"/>
    </xf>
    <xf numFmtId="0" fontId="18" fillId="0" borderId="0" xfId="1" applyFont="1" applyBorder="1">
      <alignment vertical="center"/>
    </xf>
    <xf numFmtId="0" fontId="18" fillId="0" borderId="0" xfId="1" applyFont="1" applyAlignment="1">
      <alignment horizontal="center" vertical="center"/>
    </xf>
    <xf numFmtId="181" fontId="19" fillId="0" borderId="0" xfId="0" applyNumberFormat="1" applyFont="1">
      <alignment vertical="center"/>
    </xf>
    <xf numFmtId="182" fontId="19" fillId="0" borderId="0" xfId="0" applyNumberFormat="1" applyFont="1" applyAlignment="1">
      <alignment vertical="center"/>
    </xf>
    <xf numFmtId="0" fontId="0" fillId="0" borderId="14" xfId="0" applyBorder="1" applyAlignment="1">
      <alignment vertical="center" wrapText="1"/>
    </xf>
    <xf numFmtId="0" fontId="0" fillId="0" borderId="16" xfId="0" applyFill="1" applyBorder="1" applyAlignment="1">
      <alignment horizontal="left" vertical="center"/>
    </xf>
    <xf numFmtId="0" fontId="0" fillId="0" borderId="17" xfId="0" applyFill="1" applyBorder="1">
      <alignment vertical="center"/>
    </xf>
    <xf numFmtId="179" fontId="0" fillId="0" borderId="16" xfId="0" applyNumberFormat="1" applyFill="1" applyBorder="1" applyAlignment="1">
      <alignment horizontal="left" vertical="center"/>
    </xf>
    <xf numFmtId="0" fontId="14" fillId="0" borderId="24" xfId="0" applyFont="1" applyBorder="1">
      <alignment vertical="center"/>
    </xf>
    <xf numFmtId="0" fontId="20" fillId="0" borderId="2" xfId="0" applyFont="1" applyBorder="1" applyAlignment="1">
      <alignment vertical="center" wrapText="1"/>
    </xf>
    <xf numFmtId="178" fontId="18" fillId="0" borderId="0" xfId="1" applyNumberFormat="1" applyFont="1" applyBorder="1" applyAlignment="1">
      <alignment horizontal="right" vertical="center"/>
    </xf>
    <xf numFmtId="183" fontId="18" fillId="0" borderId="1" xfId="1" applyNumberFormat="1" applyFont="1" applyFill="1" applyBorder="1">
      <alignment vertical="center"/>
    </xf>
    <xf numFmtId="0" fontId="18" fillId="0" borderId="0" xfId="1" applyFont="1" applyAlignment="1">
      <alignment horizontal="center" vertical="center"/>
    </xf>
    <xf numFmtId="182" fontId="17" fillId="0" borderId="0" xfId="1" applyNumberFormat="1" applyFont="1" applyAlignment="1">
      <alignment horizontal="right" vertical="center"/>
    </xf>
    <xf numFmtId="177" fontId="18" fillId="0" borderId="0" xfId="1" applyNumberFormat="1" applyFont="1" applyBorder="1" applyAlignment="1">
      <alignment horizontal="center" vertical="center"/>
    </xf>
    <xf numFmtId="0" fontId="8" fillId="0" borderId="0" xfId="1" applyFont="1" applyAlignment="1">
      <alignment vertical="center"/>
    </xf>
    <xf numFmtId="0" fontId="8" fillId="0" borderId="0" xfId="1" applyFont="1" applyAlignment="1">
      <alignment horizontal="left" vertical="center"/>
    </xf>
    <xf numFmtId="0" fontId="15" fillId="0" borderId="0" xfId="1" applyFont="1" applyAlignment="1">
      <alignment horizontal="left" vertical="center"/>
    </xf>
    <xf numFmtId="0" fontId="9" fillId="0" borderId="16"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1" xfId="1" applyFont="1" applyBorder="1" applyAlignment="1">
      <alignment horizontal="center" vertical="center"/>
    </xf>
    <xf numFmtId="0" fontId="15" fillId="0" borderId="0" xfId="1" applyFont="1" applyAlignment="1">
      <alignment horizontal="center" vertical="center"/>
    </xf>
    <xf numFmtId="0" fontId="6" fillId="0" borderId="0" xfId="1" applyFont="1" applyAlignment="1">
      <alignment horizontal="center" vertical="center"/>
    </xf>
    <xf numFmtId="0" fontId="8" fillId="0" borderId="0" xfId="1" applyFont="1" applyAlignment="1">
      <alignment horizontal="center" vertical="center"/>
    </xf>
    <xf numFmtId="3" fontId="6" fillId="0" borderId="0" xfId="1" applyNumberFormat="1" applyFont="1" applyAlignment="1">
      <alignment horizontal="center" vertical="center"/>
    </xf>
    <xf numFmtId="0" fontId="0" fillId="0" borderId="1" xfId="0" applyBorder="1" applyAlignment="1">
      <alignment vertical="center"/>
    </xf>
    <xf numFmtId="0" fontId="0" fillId="0" borderId="1" xfId="0" applyBorder="1" applyAlignment="1">
      <alignment vertical="center" shrinkToFit="1"/>
    </xf>
    <xf numFmtId="0" fontId="3" fillId="0" borderId="0" xfId="0" applyFont="1" applyAlignment="1">
      <alignment horizontal="right" vertical="center"/>
    </xf>
    <xf numFmtId="0" fontId="12" fillId="0" borderId="0" xfId="0" applyFont="1" applyAlignment="1">
      <alignment horizontal="left" vertical="center"/>
    </xf>
    <xf numFmtId="0" fontId="9" fillId="0" borderId="0" xfId="0" applyFont="1" applyAlignment="1">
      <alignment horizontal="left" vertical="center"/>
    </xf>
    <xf numFmtId="181" fontId="19" fillId="0" borderId="0" xfId="0" applyNumberFormat="1" applyFont="1" applyAlignment="1">
      <alignment horizontal="right" vertical="center"/>
    </xf>
    <xf numFmtId="0" fontId="3" fillId="0" borderId="0" xfId="0" applyFont="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3" fillId="0" borderId="0" xfId="0" applyFont="1" applyAlignment="1">
      <alignment horizontal="righ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8" xfId="0" applyNumberFormat="1" applyFont="1" applyBorder="1" applyAlignment="1">
      <alignment vertical="center" wrapText="1"/>
    </xf>
    <xf numFmtId="0" fontId="5" fillId="0" borderId="19" xfId="0" applyNumberFormat="1" applyFont="1" applyBorder="1" applyAlignment="1">
      <alignment vertical="center" wrapText="1"/>
    </xf>
    <xf numFmtId="0" fontId="5" fillId="0" borderId="15" xfId="0" applyNumberFormat="1" applyFont="1" applyBorder="1" applyAlignment="1">
      <alignment vertical="center" wrapText="1"/>
    </xf>
    <xf numFmtId="0" fontId="5" fillId="0" borderId="20" xfId="0" applyNumberFormat="1" applyFont="1" applyBorder="1" applyAlignment="1">
      <alignment vertical="center" wrapText="1"/>
    </xf>
    <xf numFmtId="0" fontId="0" fillId="0" borderId="14" xfId="0"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5" xfId="0" applyBorder="1" applyAlignment="1">
      <alignment vertical="center" wrapText="1"/>
    </xf>
    <xf numFmtId="0" fontId="0" fillId="0" borderId="20" xfId="0" applyBorder="1" applyAlignment="1">
      <alignment vertical="center" wrapText="1"/>
    </xf>
    <xf numFmtId="0" fontId="20" fillId="0" borderId="1" xfId="0" applyFont="1" applyBorder="1" applyAlignment="1">
      <alignment vertical="center"/>
    </xf>
    <xf numFmtId="0" fontId="21" fillId="0" borderId="1" xfId="0" applyFont="1" applyBorder="1" applyAlignment="1">
      <alignment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2">
    <cellStyle name="標準" xfId="0" builtinId="0"/>
    <cellStyle name="標準 2" xfId="1" xr:uid="{00000000-0005-0000-0000-000001000000}"/>
  </cellStyles>
  <dxfs count="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466725</xdr:colOff>
      <xdr:row>1</xdr:row>
      <xdr:rowOff>47625</xdr:rowOff>
    </xdr:from>
    <xdr:ext cx="2465317" cy="39241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6725" y="219075"/>
          <a:ext cx="2465317"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800" b="1"/>
            <a:t>発生汚水量計算書</a:t>
          </a:r>
          <a:endParaRPr kumimoji="1" lang="en-US" altLang="ja-JP" sz="1800" b="1"/>
        </a:p>
      </xdr:txBody>
    </xdr:sp>
    <xdr:clientData/>
  </xdr:oneCellAnchor>
  <xdr:twoCellAnchor>
    <xdr:from>
      <xdr:col>2</xdr:col>
      <xdr:colOff>215348</xdr:colOff>
      <xdr:row>22</xdr:row>
      <xdr:rowOff>41413</xdr:rowOff>
    </xdr:from>
    <xdr:to>
      <xdr:col>9</xdr:col>
      <xdr:colOff>190500</xdr:colOff>
      <xdr:row>22</xdr:row>
      <xdr:rowOff>41413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590261" y="4745935"/>
          <a:ext cx="447260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215348</xdr:colOff>
      <xdr:row>36</xdr:row>
      <xdr:rowOff>41413</xdr:rowOff>
    </xdr:from>
    <xdr:to>
      <xdr:col>9</xdr:col>
      <xdr:colOff>190500</xdr:colOff>
      <xdr:row>36</xdr:row>
      <xdr:rowOff>41413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582466" y="4400501"/>
          <a:ext cx="444629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215348</xdr:colOff>
      <xdr:row>49</xdr:row>
      <xdr:rowOff>41413</xdr:rowOff>
    </xdr:from>
    <xdr:to>
      <xdr:col>9</xdr:col>
      <xdr:colOff>190500</xdr:colOff>
      <xdr:row>49</xdr:row>
      <xdr:rowOff>41413</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1582466" y="7101119"/>
          <a:ext cx="444629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J52"/>
  <sheetViews>
    <sheetView tabSelected="1" zoomScale="70" zoomScaleNormal="70" workbookViewId="0">
      <selection activeCell="E22" sqref="E22"/>
    </sheetView>
  </sheetViews>
  <sheetFormatPr defaultRowHeight="13.5" x14ac:dyDescent="0.15"/>
  <cols>
    <col min="1" max="2" width="9" style="25"/>
    <col min="3" max="3" width="5.5" style="25" customWidth="1"/>
    <col min="4" max="5" width="10.75" style="25" customWidth="1"/>
    <col min="6" max="6" width="8.125" style="25" customWidth="1"/>
    <col min="7" max="7" width="9.125" style="25" customWidth="1"/>
    <col min="8" max="8" width="8.125" style="25" customWidth="1"/>
    <col min="9" max="9" width="9.125" style="25" customWidth="1"/>
    <col min="10" max="257" width="9" style="25"/>
    <col min="258" max="258" width="5.5" style="25" customWidth="1"/>
    <col min="259" max="259" width="18.875" style="25" bestFit="1" customWidth="1"/>
    <col min="260" max="260" width="8.125" style="25" customWidth="1"/>
    <col min="261" max="513" width="9" style="25"/>
    <col min="514" max="514" width="5.5" style="25" customWidth="1"/>
    <col min="515" max="515" width="18.875" style="25" bestFit="1" customWidth="1"/>
    <col min="516" max="516" width="8.125" style="25" customWidth="1"/>
    <col min="517" max="769" width="9" style="25"/>
    <col min="770" max="770" width="5.5" style="25" customWidth="1"/>
    <col min="771" max="771" width="18.875" style="25" bestFit="1" customWidth="1"/>
    <col min="772" max="772" width="8.125" style="25" customWidth="1"/>
    <col min="773" max="1025" width="9" style="25"/>
    <col min="1026" max="1026" width="5.5" style="25" customWidth="1"/>
    <col min="1027" max="1027" width="18.875" style="25" bestFit="1" customWidth="1"/>
    <col min="1028" max="1028" width="8.125" style="25" customWidth="1"/>
    <col min="1029" max="1281" width="9" style="25"/>
    <col min="1282" max="1282" width="5.5" style="25" customWidth="1"/>
    <col min="1283" max="1283" width="18.875" style="25" bestFit="1" customWidth="1"/>
    <col min="1284" max="1284" width="8.125" style="25" customWidth="1"/>
    <col min="1285" max="1537" width="9" style="25"/>
    <col min="1538" max="1538" width="5.5" style="25" customWidth="1"/>
    <col min="1539" max="1539" width="18.875" style="25" bestFit="1" customWidth="1"/>
    <col min="1540" max="1540" width="8.125" style="25" customWidth="1"/>
    <col min="1541" max="1793" width="9" style="25"/>
    <col min="1794" max="1794" width="5.5" style="25" customWidth="1"/>
    <col min="1795" max="1795" width="18.875" style="25" bestFit="1" customWidth="1"/>
    <col min="1796" max="1796" width="8.125" style="25" customWidth="1"/>
    <col min="1797" max="2049" width="9" style="25"/>
    <col min="2050" max="2050" width="5.5" style="25" customWidth="1"/>
    <col min="2051" max="2051" width="18.875" style="25" bestFit="1" customWidth="1"/>
    <col min="2052" max="2052" width="8.125" style="25" customWidth="1"/>
    <col min="2053" max="2305" width="9" style="25"/>
    <col min="2306" max="2306" width="5.5" style="25" customWidth="1"/>
    <col min="2307" max="2307" width="18.875" style="25" bestFit="1" customWidth="1"/>
    <col min="2308" max="2308" width="8.125" style="25" customWidth="1"/>
    <col min="2309" max="2561" width="9" style="25"/>
    <col min="2562" max="2562" width="5.5" style="25" customWidth="1"/>
    <col min="2563" max="2563" width="18.875" style="25" bestFit="1" customWidth="1"/>
    <col min="2564" max="2564" width="8.125" style="25" customWidth="1"/>
    <col min="2565" max="2817" width="9" style="25"/>
    <col min="2818" max="2818" width="5.5" style="25" customWidth="1"/>
    <col min="2819" max="2819" width="18.875" style="25" bestFit="1" customWidth="1"/>
    <col min="2820" max="2820" width="8.125" style="25" customWidth="1"/>
    <col min="2821" max="3073" width="9" style="25"/>
    <col min="3074" max="3074" width="5.5" style="25" customWidth="1"/>
    <col min="3075" max="3075" width="18.875" style="25" bestFit="1" customWidth="1"/>
    <col min="3076" max="3076" width="8.125" style="25" customWidth="1"/>
    <col min="3077" max="3329" width="9" style="25"/>
    <col min="3330" max="3330" width="5.5" style="25" customWidth="1"/>
    <col min="3331" max="3331" width="18.875" style="25" bestFit="1" customWidth="1"/>
    <col min="3332" max="3332" width="8.125" style="25" customWidth="1"/>
    <col min="3333" max="3585" width="9" style="25"/>
    <col min="3586" max="3586" width="5.5" style="25" customWidth="1"/>
    <col min="3587" max="3587" width="18.875" style="25" bestFit="1" customWidth="1"/>
    <col min="3588" max="3588" width="8.125" style="25" customWidth="1"/>
    <col min="3589" max="3841" width="9" style="25"/>
    <col min="3842" max="3842" width="5.5" style="25" customWidth="1"/>
    <col min="3843" max="3843" width="18.875" style="25" bestFit="1" customWidth="1"/>
    <col min="3844" max="3844" width="8.125" style="25" customWidth="1"/>
    <col min="3845" max="4097" width="9" style="25"/>
    <col min="4098" max="4098" width="5.5" style="25" customWidth="1"/>
    <col min="4099" max="4099" width="18.875" style="25" bestFit="1" customWidth="1"/>
    <col min="4100" max="4100" width="8.125" style="25" customWidth="1"/>
    <col min="4101" max="4353" width="9" style="25"/>
    <col min="4354" max="4354" width="5.5" style="25" customWidth="1"/>
    <col min="4355" max="4355" width="18.875" style="25" bestFit="1" customWidth="1"/>
    <col min="4356" max="4356" width="8.125" style="25" customWidth="1"/>
    <col min="4357" max="4609" width="9" style="25"/>
    <col min="4610" max="4610" width="5.5" style="25" customWidth="1"/>
    <col min="4611" max="4611" width="18.875" style="25" bestFit="1" customWidth="1"/>
    <col min="4612" max="4612" width="8.125" style="25" customWidth="1"/>
    <col min="4613" max="4865" width="9" style="25"/>
    <col min="4866" max="4866" width="5.5" style="25" customWidth="1"/>
    <col min="4867" max="4867" width="18.875" style="25" bestFit="1" customWidth="1"/>
    <col min="4868" max="4868" width="8.125" style="25" customWidth="1"/>
    <col min="4869" max="5121" width="9" style="25"/>
    <col min="5122" max="5122" width="5.5" style="25" customWidth="1"/>
    <col min="5123" max="5123" width="18.875" style="25" bestFit="1" customWidth="1"/>
    <col min="5124" max="5124" width="8.125" style="25" customWidth="1"/>
    <col min="5125" max="5377" width="9" style="25"/>
    <col min="5378" max="5378" width="5.5" style="25" customWidth="1"/>
    <col min="5379" max="5379" width="18.875" style="25" bestFit="1" customWidth="1"/>
    <col min="5380" max="5380" width="8.125" style="25" customWidth="1"/>
    <col min="5381" max="5633" width="9" style="25"/>
    <col min="5634" max="5634" width="5.5" style="25" customWidth="1"/>
    <col min="5635" max="5635" width="18.875" style="25" bestFit="1" customWidth="1"/>
    <col min="5636" max="5636" width="8.125" style="25" customWidth="1"/>
    <col min="5637" max="5889" width="9" style="25"/>
    <col min="5890" max="5890" width="5.5" style="25" customWidth="1"/>
    <col min="5891" max="5891" width="18.875" style="25" bestFit="1" customWidth="1"/>
    <col min="5892" max="5892" width="8.125" style="25" customWidth="1"/>
    <col min="5893" max="6145" width="9" style="25"/>
    <col min="6146" max="6146" width="5.5" style="25" customWidth="1"/>
    <col min="6147" max="6147" width="18.875" style="25" bestFit="1" customWidth="1"/>
    <col min="6148" max="6148" width="8.125" style="25" customWidth="1"/>
    <col min="6149" max="6401" width="9" style="25"/>
    <col min="6402" max="6402" width="5.5" style="25" customWidth="1"/>
    <col min="6403" max="6403" width="18.875" style="25" bestFit="1" customWidth="1"/>
    <col min="6404" max="6404" width="8.125" style="25" customWidth="1"/>
    <col min="6405" max="6657" width="9" style="25"/>
    <col min="6658" max="6658" width="5.5" style="25" customWidth="1"/>
    <col min="6659" max="6659" width="18.875" style="25" bestFit="1" customWidth="1"/>
    <col min="6660" max="6660" width="8.125" style="25" customWidth="1"/>
    <col min="6661" max="6913" width="9" style="25"/>
    <col min="6914" max="6914" width="5.5" style="25" customWidth="1"/>
    <col min="6915" max="6915" width="18.875" style="25" bestFit="1" customWidth="1"/>
    <col min="6916" max="6916" width="8.125" style="25" customWidth="1"/>
    <col min="6917" max="7169" width="9" style="25"/>
    <col min="7170" max="7170" width="5.5" style="25" customWidth="1"/>
    <col min="7171" max="7171" width="18.875" style="25" bestFit="1" customWidth="1"/>
    <col min="7172" max="7172" width="8.125" style="25" customWidth="1"/>
    <col min="7173" max="7425" width="9" style="25"/>
    <col min="7426" max="7426" width="5.5" style="25" customWidth="1"/>
    <col min="7427" max="7427" width="18.875" style="25" bestFit="1" customWidth="1"/>
    <col min="7428" max="7428" width="8.125" style="25" customWidth="1"/>
    <col min="7429" max="7681" width="9" style="25"/>
    <col min="7682" max="7682" width="5.5" style="25" customWidth="1"/>
    <col min="7683" max="7683" width="18.875" style="25" bestFit="1" customWidth="1"/>
    <col min="7684" max="7684" width="8.125" style="25" customWidth="1"/>
    <col min="7685" max="7937" width="9" style="25"/>
    <col min="7938" max="7938" width="5.5" style="25" customWidth="1"/>
    <col min="7939" max="7939" width="18.875" style="25" bestFit="1" customWidth="1"/>
    <col min="7940" max="7940" width="8.125" style="25" customWidth="1"/>
    <col min="7941" max="8193" width="9" style="25"/>
    <col min="8194" max="8194" width="5.5" style="25" customWidth="1"/>
    <col min="8195" max="8195" width="18.875" style="25" bestFit="1" customWidth="1"/>
    <col min="8196" max="8196" width="8.125" style="25" customWidth="1"/>
    <col min="8197" max="8449" width="9" style="25"/>
    <col min="8450" max="8450" width="5.5" style="25" customWidth="1"/>
    <col min="8451" max="8451" width="18.875" style="25" bestFit="1" customWidth="1"/>
    <col min="8452" max="8452" width="8.125" style="25" customWidth="1"/>
    <col min="8453" max="8705" width="9" style="25"/>
    <col min="8706" max="8706" width="5.5" style="25" customWidth="1"/>
    <col min="8707" max="8707" width="18.875" style="25" bestFit="1" customWidth="1"/>
    <col min="8708" max="8708" width="8.125" style="25" customWidth="1"/>
    <col min="8709" max="8961" width="9" style="25"/>
    <col min="8962" max="8962" width="5.5" style="25" customWidth="1"/>
    <col min="8963" max="8963" width="18.875" style="25" bestFit="1" customWidth="1"/>
    <col min="8964" max="8964" width="8.125" style="25" customWidth="1"/>
    <col min="8965" max="9217" width="9" style="25"/>
    <col min="9218" max="9218" width="5.5" style="25" customWidth="1"/>
    <col min="9219" max="9219" width="18.875" style="25" bestFit="1" customWidth="1"/>
    <col min="9220" max="9220" width="8.125" style="25" customWidth="1"/>
    <col min="9221" max="9473" width="9" style="25"/>
    <col min="9474" max="9474" width="5.5" style="25" customWidth="1"/>
    <col min="9475" max="9475" width="18.875" style="25" bestFit="1" customWidth="1"/>
    <col min="9476" max="9476" width="8.125" style="25" customWidth="1"/>
    <col min="9477" max="9729" width="9" style="25"/>
    <col min="9730" max="9730" width="5.5" style="25" customWidth="1"/>
    <col min="9731" max="9731" width="18.875" style="25" bestFit="1" customWidth="1"/>
    <col min="9732" max="9732" width="8.125" style="25" customWidth="1"/>
    <col min="9733" max="9985" width="9" style="25"/>
    <col min="9986" max="9986" width="5.5" style="25" customWidth="1"/>
    <col min="9987" max="9987" width="18.875" style="25" bestFit="1" customWidth="1"/>
    <col min="9988" max="9988" width="8.125" style="25" customWidth="1"/>
    <col min="9989" max="10241" width="9" style="25"/>
    <col min="10242" max="10242" width="5.5" style="25" customWidth="1"/>
    <col min="10243" max="10243" width="18.875" style="25" bestFit="1" customWidth="1"/>
    <col min="10244" max="10244" width="8.125" style="25" customWidth="1"/>
    <col min="10245" max="10497" width="9" style="25"/>
    <col min="10498" max="10498" width="5.5" style="25" customWidth="1"/>
    <col min="10499" max="10499" width="18.875" style="25" bestFit="1" customWidth="1"/>
    <col min="10500" max="10500" width="8.125" style="25" customWidth="1"/>
    <col min="10501" max="10753" width="9" style="25"/>
    <col min="10754" max="10754" width="5.5" style="25" customWidth="1"/>
    <col min="10755" max="10755" width="18.875" style="25" bestFit="1" customWidth="1"/>
    <col min="10756" max="10756" width="8.125" style="25" customWidth="1"/>
    <col min="10757" max="11009" width="9" style="25"/>
    <col min="11010" max="11010" width="5.5" style="25" customWidth="1"/>
    <col min="11011" max="11011" width="18.875" style="25" bestFit="1" customWidth="1"/>
    <col min="11012" max="11012" width="8.125" style="25" customWidth="1"/>
    <col min="11013" max="11265" width="9" style="25"/>
    <col min="11266" max="11266" width="5.5" style="25" customWidth="1"/>
    <col min="11267" max="11267" width="18.875" style="25" bestFit="1" customWidth="1"/>
    <col min="11268" max="11268" width="8.125" style="25" customWidth="1"/>
    <col min="11269" max="11521" width="9" style="25"/>
    <col min="11522" max="11522" width="5.5" style="25" customWidth="1"/>
    <col min="11523" max="11523" width="18.875" style="25" bestFit="1" customWidth="1"/>
    <col min="11524" max="11524" width="8.125" style="25" customWidth="1"/>
    <col min="11525" max="11777" width="9" style="25"/>
    <col min="11778" max="11778" width="5.5" style="25" customWidth="1"/>
    <col min="11779" max="11779" width="18.875" style="25" bestFit="1" customWidth="1"/>
    <col min="11780" max="11780" width="8.125" style="25" customWidth="1"/>
    <col min="11781" max="12033" width="9" style="25"/>
    <col min="12034" max="12034" width="5.5" style="25" customWidth="1"/>
    <col min="12035" max="12035" width="18.875" style="25" bestFit="1" customWidth="1"/>
    <col min="12036" max="12036" width="8.125" style="25" customWidth="1"/>
    <col min="12037" max="12289" width="9" style="25"/>
    <col min="12290" max="12290" width="5.5" style="25" customWidth="1"/>
    <col min="12291" max="12291" width="18.875" style="25" bestFit="1" customWidth="1"/>
    <col min="12292" max="12292" width="8.125" style="25" customWidth="1"/>
    <col min="12293" max="12545" width="9" style="25"/>
    <col min="12546" max="12546" width="5.5" style="25" customWidth="1"/>
    <col min="12547" max="12547" width="18.875" style="25" bestFit="1" customWidth="1"/>
    <col min="12548" max="12548" width="8.125" style="25" customWidth="1"/>
    <col min="12549" max="12801" width="9" style="25"/>
    <col min="12802" max="12802" width="5.5" style="25" customWidth="1"/>
    <col min="12803" max="12803" width="18.875" style="25" bestFit="1" customWidth="1"/>
    <col min="12804" max="12804" width="8.125" style="25" customWidth="1"/>
    <col min="12805" max="13057" width="9" style="25"/>
    <col min="13058" max="13058" width="5.5" style="25" customWidth="1"/>
    <col min="13059" max="13059" width="18.875" style="25" bestFit="1" customWidth="1"/>
    <col min="13060" max="13060" width="8.125" style="25" customWidth="1"/>
    <col min="13061" max="13313" width="9" style="25"/>
    <col min="13314" max="13314" width="5.5" style="25" customWidth="1"/>
    <col min="13315" max="13315" width="18.875" style="25" bestFit="1" customWidth="1"/>
    <col min="13316" max="13316" width="8.125" style="25" customWidth="1"/>
    <col min="13317" max="13569" width="9" style="25"/>
    <col min="13570" max="13570" width="5.5" style="25" customWidth="1"/>
    <col min="13571" max="13571" width="18.875" style="25" bestFit="1" customWidth="1"/>
    <col min="13572" max="13572" width="8.125" style="25" customWidth="1"/>
    <col min="13573" max="13825" width="9" style="25"/>
    <col min="13826" max="13826" width="5.5" style="25" customWidth="1"/>
    <col min="13827" max="13827" width="18.875" style="25" bestFit="1" customWidth="1"/>
    <col min="13828" max="13828" width="8.125" style="25" customWidth="1"/>
    <col min="13829" max="14081" width="9" style="25"/>
    <col min="14082" max="14082" width="5.5" style="25" customWidth="1"/>
    <col min="14083" max="14083" width="18.875" style="25" bestFit="1" customWidth="1"/>
    <col min="14084" max="14084" width="8.125" style="25" customWidth="1"/>
    <col min="14085" max="14337" width="9" style="25"/>
    <col min="14338" max="14338" width="5.5" style="25" customWidth="1"/>
    <col min="14339" max="14339" width="18.875" style="25" bestFit="1" customWidth="1"/>
    <col min="14340" max="14340" width="8.125" style="25" customWidth="1"/>
    <col min="14341" max="14593" width="9" style="25"/>
    <col min="14594" max="14594" width="5.5" style="25" customWidth="1"/>
    <col min="14595" max="14595" width="18.875" style="25" bestFit="1" customWidth="1"/>
    <col min="14596" max="14596" width="8.125" style="25" customWidth="1"/>
    <col min="14597" max="14849" width="9" style="25"/>
    <col min="14850" max="14850" width="5.5" style="25" customWidth="1"/>
    <col min="14851" max="14851" width="18.875" style="25" bestFit="1" customWidth="1"/>
    <col min="14852" max="14852" width="8.125" style="25" customWidth="1"/>
    <col min="14853" max="15105" width="9" style="25"/>
    <col min="15106" max="15106" width="5.5" style="25" customWidth="1"/>
    <col min="15107" max="15107" width="18.875" style="25" bestFit="1" customWidth="1"/>
    <col min="15108" max="15108" width="8.125" style="25" customWidth="1"/>
    <col min="15109" max="15361" width="9" style="25"/>
    <col min="15362" max="15362" width="5.5" style="25" customWidth="1"/>
    <col min="15363" max="15363" width="18.875" style="25" bestFit="1" customWidth="1"/>
    <col min="15364" max="15364" width="8.125" style="25" customWidth="1"/>
    <col min="15365" max="15617" width="9" style="25"/>
    <col min="15618" max="15618" width="5.5" style="25" customWidth="1"/>
    <col min="15619" max="15619" width="18.875" style="25" bestFit="1" customWidth="1"/>
    <col min="15620" max="15620" width="8.125" style="25" customWidth="1"/>
    <col min="15621" max="15873" width="9" style="25"/>
    <col min="15874" max="15874" width="5.5" style="25" customWidth="1"/>
    <col min="15875" max="15875" width="18.875" style="25" bestFit="1" customWidth="1"/>
    <col min="15876" max="15876" width="8.125" style="25" customWidth="1"/>
    <col min="15877" max="16129" width="9" style="25"/>
    <col min="16130" max="16130" width="5.5" style="25" customWidth="1"/>
    <col min="16131" max="16131" width="18.875" style="25" bestFit="1" customWidth="1"/>
    <col min="16132" max="16132" width="8.125" style="25" customWidth="1"/>
    <col min="16133" max="16384" width="9" style="25"/>
  </cols>
  <sheetData>
    <row r="6" spans="2:10" ht="18.75" x14ac:dyDescent="0.15">
      <c r="B6" s="23" t="s">
        <v>53</v>
      </c>
      <c r="C6" s="24"/>
      <c r="D6" s="24"/>
      <c r="E6" s="24"/>
    </row>
    <row r="7" spans="2:10" ht="18.75" x14ac:dyDescent="0.15">
      <c r="B7" s="85" t="s">
        <v>54</v>
      </c>
      <c r="C7" s="26" t="s">
        <v>55</v>
      </c>
      <c r="D7" s="26"/>
      <c r="E7" s="26"/>
      <c r="F7" s="27"/>
      <c r="G7" s="86" t="s">
        <v>56</v>
      </c>
    </row>
    <row r="8" spans="2:10" ht="18.75" x14ac:dyDescent="0.15">
      <c r="B8" s="85"/>
      <c r="C8" s="87">
        <v>86400</v>
      </c>
      <c r="D8" s="87"/>
      <c r="E8" s="87"/>
      <c r="F8" s="87"/>
      <c r="G8" s="86"/>
    </row>
    <row r="10" spans="2:10" ht="14.25" x14ac:dyDescent="0.15">
      <c r="C10" s="28" t="s">
        <v>57</v>
      </c>
      <c r="D10" s="28"/>
      <c r="E10" s="28"/>
    </row>
    <row r="11" spans="2:10" ht="14.25" x14ac:dyDescent="0.15">
      <c r="C11" s="28" t="s">
        <v>58</v>
      </c>
      <c r="D11" s="28"/>
      <c r="E11" s="28"/>
    </row>
    <row r="12" spans="2:10" ht="14.25" x14ac:dyDescent="0.15">
      <c r="C12" s="28" t="s">
        <v>59</v>
      </c>
      <c r="D12" s="28"/>
      <c r="E12" s="28"/>
    </row>
    <row r="14" spans="2:10" ht="29.1" customHeight="1" x14ac:dyDescent="0.15">
      <c r="B14" s="83" t="s">
        <v>60</v>
      </c>
      <c r="C14" s="83"/>
      <c r="D14" s="75" t="s">
        <v>202</v>
      </c>
      <c r="E14" s="76"/>
      <c r="F14" s="75" t="s">
        <v>203</v>
      </c>
      <c r="G14" s="76"/>
      <c r="H14" s="75" t="s">
        <v>224</v>
      </c>
      <c r="I14" s="76"/>
      <c r="J14"/>
    </row>
    <row r="15" spans="2:10" ht="14.25" x14ac:dyDescent="0.15">
      <c r="B15" s="83" t="s">
        <v>61</v>
      </c>
      <c r="C15" s="83"/>
      <c r="D15" s="77">
        <v>680</v>
      </c>
      <c r="E15" s="78"/>
      <c r="F15" s="77">
        <v>375</v>
      </c>
      <c r="G15" s="78"/>
      <c r="H15" s="77">
        <v>475</v>
      </c>
      <c r="I15" s="78"/>
      <c r="J15"/>
    </row>
    <row r="16" spans="2:10" ht="14.25" x14ac:dyDescent="0.15">
      <c r="B16" s="83" t="s">
        <v>62</v>
      </c>
      <c r="C16" s="83"/>
      <c r="D16" s="79"/>
      <c r="E16" s="80"/>
      <c r="F16" s="79"/>
      <c r="G16" s="80"/>
      <c r="H16" s="79"/>
      <c r="I16" s="80"/>
      <c r="J16"/>
    </row>
    <row r="17" spans="2:10" ht="14.25" x14ac:dyDescent="0.15">
      <c r="B17" s="83" t="s">
        <v>63</v>
      </c>
      <c r="C17" s="83"/>
      <c r="D17" s="81"/>
      <c r="E17" s="82"/>
      <c r="F17" s="81"/>
      <c r="G17" s="82"/>
      <c r="H17" s="81"/>
      <c r="I17" s="82"/>
      <c r="J17"/>
    </row>
    <row r="19" spans="2:10" ht="15" customHeight="1" x14ac:dyDescent="0.15">
      <c r="B19" s="74" t="s">
        <v>204</v>
      </c>
      <c r="C19" s="74"/>
      <c r="D19" s="74"/>
      <c r="E19" s="74"/>
      <c r="F19" s="74"/>
      <c r="G19" s="74"/>
      <c r="H19" s="74"/>
      <c r="I19" s="74"/>
    </row>
    <row r="20" spans="2:10" ht="15" customHeight="1" x14ac:dyDescent="0.15">
      <c r="B20" s="74"/>
      <c r="C20" s="74"/>
      <c r="D20" s="74"/>
      <c r="E20" s="74"/>
      <c r="F20" s="74"/>
      <c r="G20" s="74"/>
      <c r="H20" s="74"/>
      <c r="I20" s="74"/>
    </row>
    <row r="22" spans="2:10" ht="25.5" customHeight="1" x14ac:dyDescent="0.15">
      <c r="B22" s="69" t="s">
        <v>64</v>
      </c>
      <c r="C22" s="29"/>
      <c r="D22" s="67" t="s">
        <v>242</v>
      </c>
      <c r="E22" s="68"/>
      <c r="F22" s="57" t="s">
        <v>225</v>
      </c>
      <c r="G22" s="50"/>
      <c r="H22" s="50"/>
      <c r="I22" s="50"/>
    </row>
    <row r="23" spans="2:10" ht="25.5" customHeight="1" x14ac:dyDescent="0.15">
      <c r="B23" s="69"/>
      <c r="C23" s="29"/>
      <c r="D23" s="71">
        <v>86400</v>
      </c>
      <c r="E23" s="71"/>
      <c r="F23" s="71"/>
      <c r="G23" s="71"/>
      <c r="H23" s="71"/>
      <c r="I23" s="71"/>
    </row>
    <row r="25" spans="2:10" ht="13.5" customHeight="1" x14ac:dyDescent="0.15">
      <c r="B25" s="84" t="s">
        <v>65</v>
      </c>
      <c r="C25" s="30"/>
      <c r="D25" s="70">
        <f>IF(D22="","",ROUNDDOWN(E22*2.9*680/1000/86400,8))</f>
        <v>0</v>
      </c>
      <c r="E25" s="70"/>
      <c r="F25" s="70"/>
      <c r="G25" s="72" t="s">
        <v>56</v>
      </c>
      <c r="H25" s="53"/>
    </row>
    <row r="26" spans="2:10" ht="13.5" customHeight="1" x14ac:dyDescent="0.15">
      <c r="B26" s="84"/>
      <c r="C26" s="30"/>
      <c r="D26" s="70"/>
      <c r="E26" s="70"/>
      <c r="F26" s="70"/>
      <c r="G26" s="72"/>
      <c r="H26" s="53"/>
    </row>
    <row r="27" spans="2:10" ht="13.5" customHeight="1" x14ac:dyDescent="0.15">
      <c r="B27" s="52"/>
      <c r="C27" s="30"/>
      <c r="D27" s="55"/>
      <c r="E27" s="55"/>
      <c r="F27" s="55"/>
      <c r="G27" s="56"/>
      <c r="H27" s="53"/>
    </row>
    <row r="29" spans="2:10" ht="15" customHeight="1" x14ac:dyDescent="0.15">
      <c r="B29" s="74" t="s">
        <v>226</v>
      </c>
      <c r="C29" s="74"/>
      <c r="D29" s="74"/>
      <c r="E29" s="74"/>
      <c r="F29" s="74"/>
      <c r="G29" s="74"/>
      <c r="H29" s="74"/>
      <c r="I29" s="74"/>
    </row>
    <row r="30" spans="2:10" ht="15" customHeight="1" x14ac:dyDescent="0.15">
      <c r="B30" s="74"/>
      <c r="C30" s="74"/>
      <c r="D30" s="74"/>
      <c r="E30" s="74"/>
      <c r="F30" s="74"/>
      <c r="G30" s="74"/>
      <c r="H30" s="74"/>
      <c r="I30" s="74"/>
    </row>
    <row r="32" spans="2:10" ht="25.5" x14ac:dyDescent="0.15">
      <c r="B32" s="58" t="s">
        <v>64</v>
      </c>
      <c r="C32" s="51"/>
      <c r="D32" s="67" t="str">
        <f>IF(D22="","",D22)</f>
        <v>2.9×</v>
      </c>
      <c r="E32" s="68"/>
      <c r="F32" s="57" t="s">
        <v>227</v>
      </c>
      <c r="G32" s="50"/>
      <c r="H32" s="50"/>
      <c r="I32" s="50"/>
    </row>
    <row r="33" spans="1:9" ht="13.5" customHeight="1" x14ac:dyDescent="0.15">
      <c r="B33" s="69" t="s">
        <v>65</v>
      </c>
      <c r="C33" s="30"/>
      <c r="D33" s="70">
        <f>IF(D22="","",ROUNDDOWN(E32*2.9*375/1000,8))</f>
        <v>0</v>
      </c>
      <c r="E33" s="70"/>
      <c r="F33" s="70"/>
      <c r="G33" s="73" t="s">
        <v>228</v>
      </c>
      <c r="H33" s="73"/>
    </row>
    <row r="34" spans="1:9" ht="13.5" customHeight="1" x14ac:dyDescent="0.15">
      <c r="B34" s="69"/>
      <c r="C34" s="30"/>
      <c r="D34" s="70"/>
      <c r="E34" s="70"/>
      <c r="F34" s="70"/>
      <c r="G34" s="73"/>
      <c r="H34" s="73"/>
    </row>
    <row r="36" spans="1:9" ht="25.5" customHeight="1" x14ac:dyDescent="0.15">
      <c r="A36"/>
      <c r="B36" s="58" t="s">
        <v>64</v>
      </c>
      <c r="C36" s="29"/>
      <c r="D36" s="67" t="str">
        <f>IF(D22="","",D22)</f>
        <v>2.9×</v>
      </c>
      <c r="E36" s="68"/>
      <c r="F36" s="57" t="s">
        <v>229</v>
      </c>
      <c r="G36" s="50"/>
      <c r="H36" s="50"/>
      <c r="I36" s="50"/>
    </row>
    <row r="37" spans="1:9" ht="25.5" customHeight="1" x14ac:dyDescent="0.15">
      <c r="A37"/>
      <c r="B37" s="54" t="s">
        <v>231</v>
      </c>
      <c r="C37" s="29"/>
      <c r="D37" s="71">
        <v>86400</v>
      </c>
      <c r="E37" s="71"/>
      <c r="F37" s="71"/>
      <c r="G37" s="71"/>
      <c r="H37" s="71"/>
      <c r="I37" s="71"/>
    </row>
    <row r="38" spans="1:9" ht="12.75" customHeight="1" x14ac:dyDescent="0.15">
      <c r="B38" s="69" t="s">
        <v>65</v>
      </c>
      <c r="C38" s="30"/>
      <c r="D38" s="70">
        <f>IF(D22="","",ROUNDDOWN(E36*2.9*375/1000/86400,8))</f>
        <v>0</v>
      </c>
      <c r="E38" s="70"/>
      <c r="F38" s="70"/>
      <c r="G38" s="72" t="s">
        <v>230</v>
      </c>
    </row>
    <row r="39" spans="1:9" ht="12.75" customHeight="1" x14ac:dyDescent="0.15">
      <c r="B39" s="69"/>
      <c r="C39" s="30"/>
      <c r="D39" s="70"/>
      <c r="E39" s="70"/>
      <c r="F39" s="70"/>
      <c r="G39" s="72"/>
    </row>
    <row r="42" spans="1:9" ht="15" customHeight="1" x14ac:dyDescent="0.15">
      <c r="B42" s="74" t="s">
        <v>232</v>
      </c>
      <c r="C42" s="74"/>
      <c r="D42" s="74"/>
      <c r="E42" s="74"/>
      <c r="F42" s="74"/>
      <c r="G42" s="74"/>
      <c r="H42" s="74"/>
      <c r="I42" s="74"/>
    </row>
    <row r="43" spans="1:9" ht="15" customHeight="1" x14ac:dyDescent="0.15">
      <c r="B43" s="74"/>
      <c r="C43" s="74"/>
      <c r="D43" s="74"/>
      <c r="E43" s="74"/>
      <c r="F43" s="74"/>
      <c r="G43" s="74"/>
      <c r="H43" s="74"/>
      <c r="I43" s="74"/>
    </row>
    <row r="45" spans="1:9" ht="25.5" x14ac:dyDescent="0.15">
      <c r="B45" s="58" t="s">
        <v>64</v>
      </c>
      <c r="C45" s="51"/>
      <c r="D45" s="67" t="str">
        <f>IF(D22="","",D22)</f>
        <v>2.9×</v>
      </c>
      <c r="E45" s="68"/>
      <c r="F45" s="57" t="s">
        <v>233</v>
      </c>
      <c r="G45" s="50"/>
      <c r="H45" s="50"/>
      <c r="I45" s="50"/>
    </row>
    <row r="46" spans="1:9" ht="13.5" customHeight="1" x14ac:dyDescent="0.15">
      <c r="B46" s="69" t="s">
        <v>65</v>
      </c>
      <c r="C46" s="30"/>
      <c r="D46" s="70">
        <f>IF(D22="","",ROUNDDOWN(E45*2.9*475/1000,8))</f>
        <v>0</v>
      </c>
      <c r="E46" s="70"/>
      <c r="F46" s="70"/>
      <c r="G46" s="73" t="s">
        <v>228</v>
      </c>
      <c r="H46" s="73"/>
    </row>
    <row r="47" spans="1:9" ht="13.5" customHeight="1" x14ac:dyDescent="0.15">
      <c r="B47" s="69"/>
      <c r="C47" s="30"/>
      <c r="D47" s="70"/>
      <c r="E47" s="70"/>
      <c r="F47" s="70"/>
      <c r="G47" s="73"/>
      <c r="H47" s="73"/>
    </row>
    <row r="49" spans="1:9" ht="25.5" customHeight="1" x14ac:dyDescent="0.15">
      <c r="A49"/>
      <c r="B49" s="58" t="s">
        <v>64</v>
      </c>
      <c r="C49" s="29"/>
      <c r="D49" s="67" t="str">
        <f>IF(D22="","",D22)</f>
        <v>2.9×</v>
      </c>
      <c r="E49" s="68"/>
      <c r="F49" s="57" t="s">
        <v>233</v>
      </c>
      <c r="G49" s="50"/>
      <c r="H49" s="50"/>
      <c r="I49" s="50"/>
    </row>
    <row r="50" spans="1:9" ht="25.5" customHeight="1" x14ac:dyDescent="0.15">
      <c r="A50"/>
      <c r="B50" s="54" t="s">
        <v>231</v>
      </c>
      <c r="C50" s="29"/>
      <c r="D50" s="71">
        <v>86400</v>
      </c>
      <c r="E50" s="71"/>
      <c r="F50" s="71"/>
      <c r="G50" s="71"/>
      <c r="H50" s="71"/>
      <c r="I50" s="71"/>
    </row>
    <row r="51" spans="1:9" ht="12.75" customHeight="1" x14ac:dyDescent="0.15">
      <c r="B51" s="69" t="s">
        <v>65</v>
      </c>
      <c r="C51" s="30"/>
      <c r="D51" s="70">
        <f>IF(D22="","",ROUNDDOWN(E49*2.9*475/1000/86400,8))</f>
        <v>0</v>
      </c>
      <c r="E51" s="70"/>
      <c r="F51" s="70"/>
      <c r="G51" s="72" t="s">
        <v>230</v>
      </c>
    </row>
    <row r="52" spans="1:9" ht="12.75" customHeight="1" x14ac:dyDescent="0.15">
      <c r="B52" s="69"/>
      <c r="C52" s="30"/>
      <c r="D52" s="70"/>
      <c r="E52" s="70"/>
      <c r="F52" s="70"/>
      <c r="G52" s="72"/>
    </row>
  </sheetData>
  <mergeCells count="35">
    <mergeCell ref="B29:I30"/>
    <mergeCell ref="B33:B34"/>
    <mergeCell ref="B7:B8"/>
    <mergeCell ref="G7:G8"/>
    <mergeCell ref="C8:F8"/>
    <mergeCell ref="B14:C14"/>
    <mergeCell ref="B15:C15"/>
    <mergeCell ref="F14:G14"/>
    <mergeCell ref="F15:G17"/>
    <mergeCell ref="G33:H34"/>
    <mergeCell ref="D14:E14"/>
    <mergeCell ref="D15:E17"/>
    <mergeCell ref="B38:B39"/>
    <mergeCell ref="D38:F39"/>
    <mergeCell ref="G38:G39"/>
    <mergeCell ref="B42:I43"/>
    <mergeCell ref="H14:I14"/>
    <mergeCell ref="H15:I17"/>
    <mergeCell ref="D25:F26"/>
    <mergeCell ref="D33:F34"/>
    <mergeCell ref="D37:I37"/>
    <mergeCell ref="B16:C16"/>
    <mergeCell ref="B17:C17"/>
    <mergeCell ref="B19:I20"/>
    <mergeCell ref="B22:B23"/>
    <mergeCell ref="D23:I23"/>
    <mergeCell ref="B25:B26"/>
    <mergeCell ref="G25:G26"/>
    <mergeCell ref="B46:B47"/>
    <mergeCell ref="D46:F47"/>
    <mergeCell ref="D50:I50"/>
    <mergeCell ref="B51:B52"/>
    <mergeCell ref="D51:F52"/>
    <mergeCell ref="G51:G52"/>
    <mergeCell ref="G46:H47"/>
  </mergeCells>
  <phoneticPr fontId="1"/>
  <conditionalFormatting sqref="E22">
    <cfRule type="cellIs" dxfId="4" priority="5" operator="lessThan">
      <formula>0.1</formula>
    </cfRule>
  </conditionalFormatting>
  <conditionalFormatting sqref="E32">
    <cfRule type="cellIs" dxfId="3" priority="4" operator="lessThan">
      <formula>0.1</formula>
    </cfRule>
  </conditionalFormatting>
  <conditionalFormatting sqref="E36">
    <cfRule type="cellIs" dxfId="2" priority="3" operator="lessThan">
      <formula>0.1</formula>
    </cfRule>
  </conditionalFormatting>
  <conditionalFormatting sqref="E45">
    <cfRule type="cellIs" dxfId="1" priority="2" operator="lessThan">
      <formula>0.1</formula>
    </cfRule>
  </conditionalFormatting>
  <conditionalFormatting sqref="E49">
    <cfRule type="cellIs" dxfId="0" priority="1" operator="lessThan">
      <formula>0.1</formula>
    </cfRule>
  </conditionalFormatting>
  <pageMargins left="0.70866141732283472" right="0.70866141732283472" top="0.74803149606299213" bottom="0.74803149606299213" header="0.31496062992125984" footer="0.31496062992125984"/>
  <pageSetup paperSize="9" scale="95"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27"/>
  <sheetViews>
    <sheetView topLeftCell="A7" zoomScale="115" zoomScaleNormal="115" workbookViewId="0">
      <selection activeCell="C18" sqref="C18"/>
    </sheetView>
  </sheetViews>
  <sheetFormatPr defaultRowHeight="13.5" x14ac:dyDescent="0.15"/>
  <cols>
    <col min="1" max="1" width="4.375" customWidth="1"/>
    <col min="2" max="2" width="20.625" customWidth="1"/>
    <col min="3" max="3" width="18.875" customWidth="1"/>
    <col min="4" max="5" width="7.625" customWidth="1"/>
    <col min="6" max="6" width="8.25" customWidth="1"/>
    <col min="7" max="7" width="23.625" customWidth="1"/>
  </cols>
  <sheetData>
    <row r="1" spans="2:8" ht="18.75" customHeight="1" x14ac:dyDescent="0.15">
      <c r="B1" s="1" t="s">
        <v>0</v>
      </c>
    </row>
    <row r="2" spans="2:8" x14ac:dyDescent="0.15">
      <c r="B2" t="s">
        <v>182</v>
      </c>
    </row>
    <row r="3" spans="2:8" ht="54" x14ac:dyDescent="0.15">
      <c r="B3" s="11" t="s">
        <v>3</v>
      </c>
      <c r="C3" s="11" t="s">
        <v>1</v>
      </c>
      <c r="D3" s="11" t="s">
        <v>13</v>
      </c>
      <c r="E3" s="11" t="s">
        <v>4</v>
      </c>
      <c r="F3" s="101" t="s">
        <v>5</v>
      </c>
      <c r="G3" s="102"/>
    </row>
    <row r="4" spans="2:8" ht="15" customHeight="1" x14ac:dyDescent="0.15">
      <c r="B4" s="18" t="s">
        <v>183</v>
      </c>
      <c r="C4" s="21" t="s">
        <v>185</v>
      </c>
      <c r="D4" s="19">
        <v>500</v>
      </c>
      <c r="E4" s="20">
        <v>10</v>
      </c>
      <c r="F4" s="131"/>
      <c r="G4" s="132"/>
    </row>
    <row r="5" spans="2:8" ht="15" customHeight="1" x14ac:dyDescent="0.15">
      <c r="B5" s="22" t="s">
        <v>184</v>
      </c>
      <c r="C5" s="35" t="s">
        <v>186</v>
      </c>
      <c r="D5" s="36">
        <v>210</v>
      </c>
      <c r="E5" s="37">
        <v>9</v>
      </c>
      <c r="F5" s="133"/>
      <c r="G5" s="134"/>
    </row>
    <row r="7" spans="2:8" ht="17.25" x14ac:dyDescent="0.15">
      <c r="B7" s="14" t="s">
        <v>205</v>
      </c>
      <c r="E7" s="2" t="s">
        <v>8</v>
      </c>
      <c r="F7" s="88" t="s">
        <v>7</v>
      </c>
      <c r="G7" s="88"/>
    </row>
    <row r="8" spans="2:8" ht="15.75" thickBot="1" x14ac:dyDescent="0.2">
      <c r="B8" s="100" t="s">
        <v>6</v>
      </c>
      <c r="C8" s="65" t="s">
        <v>209</v>
      </c>
      <c r="D8" s="91" t="s">
        <v>11</v>
      </c>
      <c r="E8" s="2" t="s">
        <v>9</v>
      </c>
      <c r="F8" s="89" t="s">
        <v>187</v>
      </c>
      <c r="G8" s="89"/>
    </row>
    <row r="9" spans="2:8" ht="15" x14ac:dyDescent="0.15">
      <c r="B9" s="100"/>
      <c r="C9" s="47">
        <v>86400</v>
      </c>
      <c r="D9" s="92"/>
      <c r="E9" s="2" t="s">
        <v>10</v>
      </c>
      <c r="F9" s="88" t="s">
        <v>241</v>
      </c>
      <c r="G9" s="88"/>
    </row>
    <row r="10" spans="2:8" ht="17.25" x14ac:dyDescent="0.15">
      <c r="B10" s="38"/>
      <c r="C10" s="13"/>
      <c r="D10" s="39"/>
      <c r="E10" s="2" t="s">
        <v>12</v>
      </c>
      <c r="F10" s="88" t="s">
        <v>2</v>
      </c>
      <c r="G10" s="88"/>
    </row>
    <row r="11" spans="2:8" ht="18" x14ac:dyDescent="0.15">
      <c r="B11" s="38" t="s">
        <v>215</v>
      </c>
      <c r="C11" s="59" t="str">
        <f>IF(F12="","",ROUNDDOWN(F12*F13*F14/1000/86400,8))</f>
        <v/>
      </c>
      <c r="D11" s="45" t="s">
        <v>216</v>
      </c>
      <c r="E11" s="12"/>
      <c r="H11" t="s">
        <v>234</v>
      </c>
    </row>
    <row r="12" spans="2:8" ht="18.75" x14ac:dyDescent="0.15">
      <c r="B12" s="38"/>
      <c r="C12" s="41"/>
      <c r="E12" s="2" t="s">
        <v>9</v>
      </c>
      <c r="F12" s="95"/>
      <c r="G12" s="96"/>
      <c r="H12">
        <v>210</v>
      </c>
    </row>
    <row r="13" spans="2:8" ht="17.25" x14ac:dyDescent="0.15">
      <c r="B13" s="14" t="s">
        <v>207</v>
      </c>
      <c r="E13" s="2" t="s">
        <v>10</v>
      </c>
      <c r="F13" s="95"/>
      <c r="G13" s="96"/>
      <c r="H13">
        <v>20</v>
      </c>
    </row>
    <row r="14" spans="2:8" ht="17.25" x14ac:dyDescent="0.15">
      <c r="B14" s="49" t="s">
        <v>6</v>
      </c>
      <c r="C14" s="48" t="s">
        <v>208</v>
      </c>
      <c r="D14" s="46" t="s">
        <v>217</v>
      </c>
      <c r="E14" s="2" t="s">
        <v>210</v>
      </c>
      <c r="F14" s="62">
        <v>1.4319999999999999</v>
      </c>
      <c r="G14" s="63" t="s">
        <v>212</v>
      </c>
    </row>
    <row r="15" spans="2:8" ht="21" customHeight="1" x14ac:dyDescent="0.15">
      <c r="E15" s="2" t="s">
        <v>206</v>
      </c>
      <c r="F15" s="64">
        <v>0.79</v>
      </c>
      <c r="G15" s="63" t="s">
        <v>213</v>
      </c>
    </row>
    <row r="16" spans="2:8" ht="21" customHeight="1" x14ac:dyDescent="0.15">
      <c r="B16" s="38" t="s">
        <v>215</v>
      </c>
      <c r="C16" s="60" t="str">
        <f>IF(F12="","",ROUNDDOWN(F12*F13*F15/1000,8))</f>
        <v/>
      </c>
      <c r="D16" s="45" t="s">
        <v>218</v>
      </c>
      <c r="E16" s="2" t="s">
        <v>211</v>
      </c>
      <c r="F16" s="64">
        <v>1</v>
      </c>
      <c r="G16" s="63" t="s">
        <v>214</v>
      </c>
    </row>
    <row r="17" spans="2:7" ht="21" customHeight="1" x14ac:dyDescent="0.15"/>
    <row r="18" spans="2:7" ht="18" customHeight="1" thickBot="1" x14ac:dyDescent="0.2">
      <c r="B18" s="90" t="s">
        <v>221</v>
      </c>
      <c r="C18" s="65" t="s">
        <v>208</v>
      </c>
      <c r="D18" s="91" t="s">
        <v>219</v>
      </c>
      <c r="E18" s="93" t="str">
        <f>IF(F12="","",ROUNDDOWN(F12*F13*F15/1000/86400,8))</f>
        <v/>
      </c>
      <c r="F18" s="93"/>
      <c r="G18" s="94" t="s">
        <v>220</v>
      </c>
    </row>
    <row r="19" spans="2:7" ht="18" customHeight="1" x14ac:dyDescent="0.15">
      <c r="B19" s="90"/>
      <c r="C19" s="47">
        <v>86400</v>
      </c>
      <c r="D19" s="92"/>
      <c r="E19" s="93"/>
      <c r="F19" s="93"/>
      <c r="G19" s="94"/>
    </row>
    <row r="20" spans="2:7" ht="18" customHeight="1" x14ac:dyDescent="0.15">
      <c r="B20" s="44"/>
      <c r="C20" s="43"/>
    </row>
    <row r="21" spans="2:7" ht="18" customHeight="1" x14ac:dyDescent="0.15">
      <c r="B21" s="14" t="s">
        <v>222</v>
      </c>
    </row>
    <row r="22" spans="2:7" ht="18" customHeight="1" x14ac:dyDescent="0.15">
      <c r="B22" s="49" t="s">
        <v>6</v>
      </c>
      <c r="C22" s="48" t="s">
        <v>223</v>
      </c>
      <c r="D22" s="40" t="s">
        <v>218</v>
      </c>
    </row>
    <row r="23" spans="2:7" ht="18" customHeight="1" x14ac:dyDescent="0.15"/>
    <row r="24" spans="2:7" ht="18" customHeight="1" x14ac:dyDescent="0.15">
      <c r="B24" s="38" t="s">
        <v>215</v>
      </c>
      <c r="C24" s="60" t="str">
        <f>IF(F12="","",ROUNDDOWN(F12*F13*F16/1000,8))</f>
        <v/>
      </c>
      <c r="D24" s="45" t="s">
        <v>218</v>
      </c>
    </row>
    <row r="26" spans="2:7" ht="15.75" thickBot="1" x14ac:dyDescent="0.2">
      <c r="B26" s="90" t="s">
        <v>221</v>
      </c>
      <c r="C26" s="65" t="s">
        <v>223</v>
      </c>
      <c r="D26" s="91" t="s">
        <v>219</v>
      </c>
      <c r="E26" s="93" t="str">
        <f>IF(F12="","",ROUNDDOWN(F12*F13*F16/1000/86400,8))</f>
        <v/>
      </c>
      <c r="F26" s="93"/>
      <c r="G26" s="94" t="s">
        <v>220</v>
      </c>
    </row>
    <row r="27" spans="2:7" ht="15" x14ac:dyDescent="0.15">
      <c r="B27" s="90"/>
      <c r="C27" s="47">
        <v>86400</v>
      </c>
      <c r="D27" s="92"/>
      <c r="E27" s="93"/>
      <c r="F27" s="93"/>
      <c r="G27" s="94"/>
    </row>
  </sheetData>
  <mergeCells count="19">
    <mergeCell ref="F3:G3"/>
    <mergeCell ref="F4:G4"/>
    <mergeCell ref="F5:G5"/>
    <mergeCell ref="F7:G7"/>
    <mergeCell ref="B8:B9"/>
    <mergeCell ref="D8:D9"/>
    <mergeCell ref="F8:G8"/>
    <mergeCell ref="F9:G9"/>
    <mergeCell ref="B26:B27"/>
    <mergeCell ref="D26:D27"/>
    <mergeCell ref="E26:F27"/>
    <mergeCell ref="G26:G27"/>
    <mergeCell ref="F10:G10"/>
    <mergeCell ref="F12:G12"/>
    <mergeCell ref="F13:G13"/>
    <mergeCell ref="B18:B19"/>
    <mergeCell ref="D18:D19"/>
    <mergeCell ref="E18:F19"/>
    <mergeCell ref="G18:G19"/>
  </mergeCells>
  <phoneticPr fontId="1"/>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topLeftCell="A16" zoomScale="115" zoomScaleNormal="115" workbookViewId="0">
      <selection activeCell="D7" sqref="D7"/>
    </sheetView>
  </sheetViews>
  <sheetFormatPr defaultRowHeight="13.5" x14ac:dyDescent="0.15"/>
  <cols>
    <col min="1" max="1" width="4.375" customWidth="1"/>
    <col min="2" max="2" width="20.625" customWidth="1"/>
    <col min="3" max="3" width="18.875" customWidth="1"/>
    <col min="4" max="5" width="7.75" customWidth="1"/>
    <col min="6" max="6" width="8.125" customWidth="1"/>
    <col min="7" max="7" width="23.75" customWidth="1"/>
  </cols>
  <sheetData>
    <row r="1" spans="2:7" ht="18.75" customHeight="1" x14ac:dyDescent="0.15">
      <c r="B1" s="1" t="s">
        <v>0</v>
      </c>
    </row>
    <row r="2" spans="2:7" x14ac:dyDescent="0.15">
      <c r="B2" t="s">
        <v>38</v>
      </c>
    </row>
    <row r="3" spans="2:7" ht="54" x14ac:dyDescent="0.15">
      <c r="B3" s="11" t="s">
        <v>3</v>
      </c>
      <c r="C3" s="11" t="s">
        <v>1</v>
      </c>
      <c r="D3" s="11" t="s">
        <v>13</v>
      </c>
      <c r="E3" s="11" t="s">
        <v>4</v>
      </c>
      <c r="F3" s="101" t="s">
        <v>5</v>
      </c>
      <c r="G3" s="102"/>
    </row>
    <row r="4" spans="2:7" ht="15" customHeight="1" x14ac:dyDescent="0.15">
      <c r="B4" s="18" t="s">
        <v>14</v>
      </c>
      <c r="C4" s="97" t="s">
        <v>37</v>
      </c>
      <c r="D4" s="19">
        <v>90</v>
      </c>
      <c r="E4" s="20">
        <v>10</v>
      </c>
      <c r="F4" s="103" t="s">
        <v>23</v>
      </c>
      <c r="G4" s="104"/>
    </row>
    <row r="5" spans="2:7" ht="15" customHeight="1" x14ac:dyDescent="0.15">
      <c r="B5" s="3" t="s">
        <v>15</v>
      </c>
      <c r="C5" s="98"/>
      <c r="D5" s="4">
        <v>50</v>
      </c>
      <c r="E5" s="5">
        <v>10</v>
      </c>
      <c r="F5" s="105" t="s">
        <v>25</v>
      </c>
      <c r="G5" s="106"/>
    </row>
    <row r="6" spans="2:7" ht="15" customHeight="1" x14ac:dyDescent="0.15">
      <c r="B6" s="3" t="s">
        <v>16</v>
      </c>
      <c r="C6" s="98"/>
      <c r="D6" s="6">
        <v>25</v>
      </c>
      <c r="E6" s="5">
        <v>10</v>
      </c>
      <c r="F6" s="107" t="s">
        <v>26</v>
      </c>
      <c r="G6" s="108"/>
    </row>
    <row r="7" spans="2:7" ht="30" customHeight="1" x14ac:dyDescent="0.15">
      <c r="B7" s="3" t="s">
        <v>17</v>
      </c>
      <c r="C7" s="98"/>
      <c r="D7" s="7">
        <v>25</v>
      </c>
      <c r="E7" s="8">
        <v>10</v>
      </c>
      <c r="F7" s="109" t="s">
        <v>27</v>
      </c>
      <c r="G7" s="110"/>
    </row>
    <row r="8" spans="2:7" ht="30" customHeight="1" x14ac:dyDescent="0.15">
      <c r="B8" s="3" t="s">
        <v>18</v>
      </c>
      <c r="C8" s="98"/>
      <c r="D8" s="7">
        <v>20</v>
      </c>
      <c r="E8" s="8">
        <v>10</v>
      </c>
      <c r="F8" s="109" t="s">
        <v>28</v>
      </c>
      <c r="G8" s="110"/>
    </row>
    <row r="9" spans="2:7" ht="15" customHeight="1" x14ac:dyDescent="0.15">
      <c r="B9" s="3" t="s">
        <v>19</v>
      </c>
      <c r="C9" s="98"/>
      <c r="D9" s="7">
        <v>12</v>
      </c>
      <c r="E9" s="8">
        <v>10</v>
      </c>
      <c r="F9" s="109" t="s">
        <v>29</v>
      </c>
      <c r="G9" s="110"/>
    </row>
    <row r="10" spans="2:7" ht="30" customHeight="1" x14ac:dyDescent="0.15">
      <c r="B10" s="3" t="s">
        <v>20</v>
      </c>
      <c r="C10" s="98"/>
      <c r="D10" s="7">
        <v>11</v>
      </c>
      <c r="E10" s="8">
        <v>10</v>
      </c>
      <c r="F10" s="109" t="s">
        <v>24</v>
      </c>
      <c r="G10" s="110"/>
    </row>
    <row r="11" spans="2:7" ht="15" customHeight="1" x14ac:dyDescent="0.15">
      <c r="B11" s="3" t="s">
        <v>21</v>
      </c>
      <c r="C11" s="98"/>
      <c r="D11" s="7">
        <v>5</v>
      </c>
      <c r="E11" s="8">
        <v>10</v>
      </c>
      <c r="F11" s="109" t="s">
        <v>31</v>
      </c>
      <c r="G11" s="110"/>
    </row>
    <row r="12" spans="2:7" ht="15" customHeight="1" x14ac:dyDescent="0.15">
      <c r="B12" s="3" t="s">
        <v>22</v>
      </c>
      <c r="C12" s="98"/>
      <c r="D12" s="7">
        <v>4</v>
      </c>
      <c r="E12" s="8">
        <v>10</v>
      </c>
      <c r="F12" s="109" t="s">
        <v>32</v>
      </c>
      <c r="G12" s="110"/>
    </row>
    <row r="13" spans="2:7" ht="15" customHeight="1" x14ac:dyDescent="0.15">
      <c r="B13" s="3" t="s">
        <v>33</v>
      </c>
      <c r="C13" s="98"/>
      <c r="D13" s="7">
        <v>3</v>
      </c>
      <c r="E13" s="8">
        <v>10</v>
      </c>
      <c r="F13" s="109" t="s">
        <v>30</v>
      </c>
      <c r="G13" s="110"/>
    </row>
    <row r="14" spans="2:7" ht="150" customHeight="1" x14ac:dyDescent="0.15">
      <c r="B14" s="3" t="s">
        <v>35</v>
      </c>
      <c r="C14" s="98"/>
      <c r="D14" s="7">
        <v>2</v>
      </c>
      <c r="E14" s="8">
        <v>10</v>
      </c>
      <c r="F14" s="109" t="s">
        <v>66</v>
      </c>
      <c r="G14" s="110"/>
    </row>
    <row r="15" spans="2:7" ht="15" customHeight="1" x14ac:dyDescent="0.15">
      <c r="B15" s="22" t="s">
        <v>36</v>
      </c>
      <c r="C15" s="99"/>
      <c r="D15" s="9">
        <v>25</v>
      </c>
      <c r="E15" s="10">
        <v>10</v>
      </c>
      <c r="F15" s="111" t="s">
        <v>34</v>
      </c>
      <c r="G15" s="112"/>
    </row>
    <row r="17" spans="1:8" ht="17.25" customHeight="1" x14ac:dyDescent="0.15">
      <c r="A17" s="42"/>
      <c r="B17" s="14" t="s">
        <v>205</v>
      </c>
      <c r="E17" s="2" t="s">
        <v>8</v>
      </c>
      <c r="F17" s="88" t="s">
        <v>7</v>
      </c>
      <c r="G17" s="88"/>
    </row>
    <row r="18" spans="1:8" ht="17.25" customHeight="1" thickBot="1" x14ac:dyDescent="0.2">
      <c r="B18" s="100" t="s">
        <v>6</v>
      </c>
      <c r="C18" s="65" t="s">
        <v>209</v>
      </c>
      <c r="D18" s="91" t="s">
        <v>11</v>
      </c>
      <c r="E18" s="2" t="s">
        <v>9</v>
      </c>
      <c r="F18" s="89" t="s">
        <v>187</v>
      </c>
      <c r="G18" s="89"/>
    </row>
    <row r="19" spans="1:8" ht="17.25" customHeight="1" x14ac:dyDescent="0.15">
      <c r="B19" s="100"/>
      <c r="C19" s="47">
        <v>86400</v>
      </c>
      <c r="D19" s="92"/>
      <c r="E19" s="2" t="s">
        <v>10</v>
      </c>
      <c r="F19" s="88" t="s">
        <v>236</v>
      </c>
      <c r="G19" s="88"/>
    </row>
    <row r="20" spans="1:8" ht="17.25" customHeight="1" x14ac:dyDescent="0.15">
      <c r="B20" s="15"/>
      <c r="C20" s="13"/>
      <c r="D20" s="16"/>
      <c r="E20" s="2" t="s">
        <v>12</v>
      </c>
      <c r="F20" s="88" t="s">
        <v>2</v>
      </c>
      <c r="G20" s="88"/>
    </row>
    <row r="21" spans="1:8" ht="17.25" customHeight="1" x14ac:dyDescent="0.15">
      <c r="B21" s="38" t="s">
        <v>215</v>
      </c>
      <c r="C21" s="59" t="str">
        <f>IF(F22="","",ROUNDDOWN(F22*F23*F24/1000/86400,8))</f>
        <v/>
      </c>
      <c r="D21" s="45" t="s">
        <v>216</v>
      </c>
      <c r="E21" s="12"/>
      <c r="H21" t="s">
        <v>234</v>
      </c>
    </row>
    <row r="22" spans="1:8" ht="16.5" customHeight="1" x14ac:dyDescent="0.15">
      <c r="B22" s="38"/>
      <c r="C22" s="41"/>
      <c r="E22" s="2" t="s">
        <v>9</v>
      </c>
      <c r="F22" s="95"/>
      <c r="G22" s="96"/>
      <c r="H22">
        <v>25</v>
      </c>
    </row>
    <row r="23" spans="1:8" ht="16.5" customHeight="1" x14ac:dyDescent="0.15">
      <c r="A23" s="42"/>
      <c r="B23" s="14" t="s">
        <v>207</v>
      </c>
      <c r="E23" s="2" t="s">
        <v>10</v>
      </c>
      <c r="F23" s="95"/>
      <c r="G23" s="96"/>
      <c r="H23">
        <v>35.799999999999997</v>
      </c>
    </row>
    <row r="24" spans="1:8" ht="16.5" customHeight="1" x14ac:dyDescent="0.15">
      <c r="B24" s="49" t="s">
        <v>6</v>
      </c>
      <c r="C24" s="48" t="s">
        <v>208</v>
      </c>
      <c r="D24" s="46" t="s">
        <v>217</v>
      </c>
      <c r="E24" s="2" t="s">
        <v>210</v>
      </c>
      <c r="F24" s="62">
        <v>1.4319999999999999</v>
      </c>
      <c r="G24" s="63" t="s">
        <v>212</v>
      </c>
    </row>
    <row r="25" spans="1:8" ht="16.5" customHeight="1" x14ac:dyDescent="0.15">
      <c r="E25" s="2" t="s">
        <v>206</v>
      </c>
      <c r="F25" s="64">
        <v>0.79</v>
      </c>
      <c r="G25" s="63" t="s">
        <v>213</v>
      </c>
    </row>
    <row r="26" spans="1:8" ht="16.5" customHeight="1" x14ac:dyDescent="0.15">
      <c r="B26" s="38" t="s">
        <v>215</v>
      </c>
      <c r="C26" s="60" t="str">
        <f>IF(F22="","",ROUNDDOWN(F22*F23*F25/1000,8))</f>
        <v/>
      </c>
      <c r="D26" s="45" t="s">
        <v>218</v>
      </c>
      <c r="E26" s="2" t="s">
        <v>211</v>
      </c>
      <c r="F26" s="64">
        <v>1</v>
      </c>
      <c r="G26" s="63" t="s">
        <v>214</v>
      </c>
    </row>
    <row r="27" spans="1:8" ht="16.5" customHeight="1" x14ac:dyDescent="0.15"/>
    <row r="28" spans="1:8" ht="16.5" customHeight="1" thickBot="1" x14ac:dyDescent="0.2">
      <c r="B28" s="90" t="s">
        <v>221</v>
      </c>
      <c r="C28" s="65" t="s">
        <v>208</v>
      </c>
      <c r="D28" s="91" t="s">
        <v>219</v>
      </c>
      <c r="E28" s="93" t="str">
        <f>IF(F22="","",ROUNDDOWN(F22*F23*F25/1000/86400,8))</f>
        <v/>
      </c>
      <c r="F28" s="93"/>
      <c r="G28" s="94" t="s">
        <v>220</v>
      </c>
    </row>
    <row r="29" spans="1:8" ht="16.5" customHeight="1" x14ac:dyDescent="0.15">
      <c r="B29" s="90"/>
      <c r="C29" s="47">
        <v>86400</v>
      </c>
      <c r="D29" s="92"/>
      <c r="E29" s="93"/>
      <c r="F29" s="93"/>
      <c r="G29" s="94"/>
    </row>
    <row r="30" spans="1:8" ht="16.5" customHeight="1" x14ac:dyDescent="0.15">
      <c r="B30" s="44"/>
      <c r="C30" s="43"/>
    </row>
    <row r="31" spans="1:8" ht="16.5" customHeight="1" x14ac:dyDescent="0.15">
      <c r="A31" s="42"/>
      <c r="B31" s="14" t="s">
        <v>222</v>
      </c>
    </row>
    <row r="32" spans="1:8" ht="16.5" customHeight="1" x14ac:dyDescent="0.15">
      <c r="B32" s="49" t="s">
        <v>6</v>
      </c>
      <c r="C32" s="48" t="s">
        <v>223</v>
      </c>
      <c r="D32" s="40" t="s">
        <v>218</v>
      </c>
    </row>
    <row r="33" spans="2:7" ht="16.5" customHeight="1" x14ac:dyDescent="0.15"/>
    <row r="34" spans="2:7" ht="16.5" customHeight="1" x14ac:dyDescent="0.15">
      <c r="B34" s="38" t="s">
        <v>215</v>
      </c>
      <c r="C34" s="60" t="str">
        <f>IF(F22="","",ROUNDDOWN(F22*F23*F26/1000,8))</f>
        <v/>
      </c>
      <c r="D34" s="45" t="s">
        <v>218</v>
      </c>
    </row>
    <row r="35" spans="2:7" ht="16.5" customHeight="1" x14ac:dyDescent="0.15"/>
    <row r="36" spans="2:7" ht="16.5" customHeight="1" thickBot="1" x14ac:dyDescent="0.2">
      <c r="B36" s="90" t="s">
        <v>221</v>
      </c>
      <c r="C36" s="65" t="s">
        <v>223</v>
      </c>
      <c r="D36" s="91" t="s">
        <v>219</v>
      </c>
      <c r="E36" s="93" t="str">
        <f>IF(F22="","",ROUNDDOWN(F22*F23*F26/1000/86400,8))</f>
        <v/>
      </c>
      <c r="F36" s="93"/>
      <c r="G36" s="94" t="s">
        <v>220</v>
      </c>
    </row>
    <row r="37" spans="2:7" ht="16.5" customHeight="1" x14ac:dyDescent="0.15">
      <c r="B37" s="90"/>
      <c r="C37" s="47">
        <v>86400</v>
      </c>
      <c r="D37" s="92"/>
      <c r="E37" s="93"/>
      <c r="F37" s="93"/>
      <c r="G37" s="94"/>
    </row>
    <row r="38" spans="2:7" ht="16.5" customHeight="1" x14ac:dyDescent="0.15"/>
  </sheetData>
  <mergeCells count="30">
    <mergeCell ref="C4:C15"/>
    <mergeCell ref="B18:B19"/>
    <mergeCell ref="D18:D19"/>
    <mergeCell ref="F3:G3"/>
    <mergeCell ref="F4:G4"/>
    <mergeCell ref="F5:G5"/>
    <mergeCell ref="F6:G6"/>
    <mergeCell ref="F7:G7"/>
    <mergeCell ref="F8:G8"/>
    <mergeCell ref="F9:G9"/>
    <mergeCell ref="F10:G10"/>
    <mergeCell ref="F11:G11"/>
    <mergeCell ref="F12:G12"/>
    <mergeCell ref="F13:G13"/>
    <mergeCell ref="F14:G14"/>
    <mergeCell ref="F15:G15"/>
    <mergeCell ref="F17:G17"/>
    <mergeCell ref="F18:G18"/>
    <mergeCell ref="B36:B37"/>
    <mergeCell ref="D36:D37"/>
    <mergeCell ref="E36:F37"/>
    <mergeCell ref="G36:G37"/>
    <mergeCell ref="F19:G19"/>
    <mergeCell ref="F20:G20"/>
    <mergeCell ref="F22:G22"/>
    <mergeCell ref="F23:G23"/>
    <mergeCell ref="B28:B29"/>
    <mergeCell ref="D28:D29"/>
    <mergeCell ref="E28:F29"/>
    <mergeCell ref="G28:G29"/>
  </mergeCells>
  <phoneticPr fontId="1"/>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39"/>
  <sheetViews>
    <sheetView zoomScale="115" zoomScaleNormal="115" workbookViewId="0">
      <selection activeCell="M11" sqref="M11"/>
    </sheetView>
  </sheetViews>
  <sheetFormatPr defaultRowHeight="13.5" x14ac:dyDescent="0.15"/>
  <cols>
    <col min="1" max="1" width="4.375" customWidth="1"/>
    <col min="2" max="2" width="20.625" customWidth="1"/>
    <col min="3" max="3" width="18.875" customWidth="1"/>
    <col min="4" max="5" width="7.625" customWidth="1"/>
    <col min="6" max="6" width="8.25" customWidth="1"/>
    <col min="7" max="7" width="23.75" customWidth="1"/>
  </cols>
  <sheetData>
    <row r="1" spans="2:7" ht="18.75" customHeight="1" x14ac:dyDescent="0.15">
      <c r="B1" s="1" t="s">
        <v>0</v>
      </c>
    </row>
    <row r="2" spans="2:7" x14ac:dyDescent="0.15">
      <c r="B2" t="s">
        <v>68</v>
      </c>
    </row>
    <row r="3" spans="2:7" ht="54" x14ac:dyDescent="0.15">
      <c r="B3" s="11" t="s">
        <v>3</v>
      </c>
      <c r="C3" s="11" t="s">
        <v>1</v>
      </c>
      <c r="D3" s="11" t="s">
        <v>13</v>
      </c>
      <c r="E3" s="11" t="s">
        <v>4</v>
      </c>
      <c r="F3" s="101" t="s">
        <v>5</v>
      </c>
      <c r="G3" s="102"/>
    </row>
    <row r="4" spans="2:7" ht="15" customHeight="1" x14ac:dyDescent="0.15">
      <c r="B4" s="18" t="s">
        <v>69</v>
      </c>
      <c r="C4" s="97" t="s">
        <v>83</v>
      </c>
      <c r="D4" s="19">
        <v>60</v>
      </c>
      <c r="E4" s="20">
        <v>10</v>
      </c>
      <c r="F4" s="114" t="s">
        <v>84</v>
      </c>
      <c r="G4" s="115"/>
    </row>
    <row r="5" spans="2:7" ht="15" customHeight="1" x14ac:dyDescent="0.15">
      <c r="B5" s="3" t="s">
        <v>70</v>
      </c>
      <c r="C5" s="98"/>
      <c r="D5" s="4">
        <v>55</v>
      </c>
      <c r="E5" s="5">
        <v>10</v>
      </c>
      <c r="F5" s="105" t="s">
        <v>85</v>
      </c>
      <c r="G5" s="106"/>
    </row>
    <row r="6" spans="2:7" ht="30" customHeight="1" x14ac:dyDescent="0.15">
      <c r="B6" s="3" t="s">
        <v>71</v>
      </c>
      <c r="C6" s="98"/>
      <c r="D6" s="6">
        <v>45</v>
      </c>
      <c r="E6" s="5">
        <v>10</v>
      </c>
      <c r="F6" s="107" t="s">
        <v>86</v>
      </c>
      <c r="G6" s="108"/>
    </row>
    <row r="7" spans="2:7" ht="15" customHeight="1" x14ac:dyDescent="0.15">
      <c r="B7" s="3" t="s">
        <v>72</v>
      </c>
      <c r="C7" s="98"/>
      <c r="D7" s="7">
        <v>30</v>
      </c>
      <c r="E7" s="8">
        <v>10</v>
      </c>
      <c r="F7" s="109" t="s">
        <v>87</v>
      </c>
      <c r="G7" s="110"/>
    </row>
    <row r="8" spans="2:7" ht="15" customHeight="1" x14ac:dyDescent="0.15">
      <c r="B8" s="3" t="s">
        <v>73</v>
      </c>
      <c r="C8" s="98"/>
      <c r="D8" s="7">
        <v>60</v>
      </c>
      <c r="E8" s="8">
        <v>10</v>
      </c>
      <c r="F8" s="109" t="s">
        <v>34</v>
      </c>
      <c r="G8" s="110"/>
    </row>
    <row r="9" spans="2:7" ht="30" customHeight="1" x14ac:dyDescent="0.15">
      <c r="B9" s="3" t="s">
        <v>74</v>
      </c>
      <c r="C9" s="98"/>
      <c r="D9" s="7">
        <v>70</v>
      </c>
      <c r="E9" s="8">
        <v>10</v>
      </c>
      <c r="F9" s="109" t="s">
        <v>88</v>
      </c>
      <c r="G9" s="110"/>
    </row>
    <row r="10" spans="2:7" ht="15" customHeight="1" x14ac:dyDescent="0.15">
      <c r="B10" s="3" t="s">
        <v>75</v>
      </c>
      <c r="C10" s="98"/>
      <c r="D10" s="7">
        <v>35</v>
      </c>
      <c r="E10" s="8">
        <v>6</v>
      </c>
      <c r="F10" s="109"/>
      <c r="G10" s="110"/>
    </row>
    <row r="11" spans="2:7" ht="15" customHeight="1" x14ac:dyDescent="0.15">
      <c r="B11" s="3" t="s">
        <v>76</v>
      </c>
      <c r="C11" s="98"/>
      <c r="D11" s="7">
        <v>16</v>
      </c>
      <c r="E11" s="8">
        <v>8</v>
      </c>
      <c r="F11" s="109"/>
      <c r="G11" s="110"/>
    </row>
    <row r="12" spans="2:7" ht="30" customHeight="1" x14ac:dyDescent="0.15">
      <c r="B12" s="3" t="s">
        <v>77</v>
      </c>
      <c r="C12" s="98"/>
      <c r="D12" s="7">
        <v>14</v>
      </c>
      <c r="E12" s="8">
        <v>6</v>
      </c>
      <c r="F12" s="109" t="s">
        <v>89</v>
      </c>
      <c r="G12" s="110"/>
    </row>
    <row r="13" spans="2:7" ht="15" customHeight="1" x14ac:dyDescent="0.15">
      <c r="B13" s="3" t="s">
        <v>78</v>
      </c>
      <c r="C13" s="98"/>
      <c r="D13" s="7">
        <v>35</v>
      </c>
      <c r="E13" s="8">
        <v>10</v>
      </c>
      <c r="F13" s="109" t="s">
        <v>90</v>
      </c>
      <c r="G13" s="110"/>
    </row>
    <row r="14" spans="2:7" ht="30" customHeight="1" x14ac:dyDescent="0.15">
      <c r="B14" s="3" t="s">
        <v>79</v>
      </c>
      <c r="C14" s="98"/>
      <c r="D14" s="7">
        <v>35</v>
      </c>
      <c r="E14" s="8">
        <v>10</v>
      </c>
      <c r="F14" s="109" t="s">
        <v>188</v>
      </c>
      <c r="G14" s="110"/>
    </row>
    <row r="15" spans="2:7" ht="30" customHeight="1" x14ac:dyDescent="0.15">
      <c r="B15" s="32" t="s">
        <v>80</v>
      </c>
      <c r="C15" s="113"/>
      <c r="D15" s="33">
        <v>30</v>
      </c>
      <c r="E15" s="34">
        <v>10</v>
      </c>
      <c r="F15" s="109" t="s">
        <v>189</v>
      </c>
      <c r="G15" s="110"/>
    </row>
    <row r="16" spans="2:7" ht="30" customHeight="1" x14ac:dyDescent="0.15">
      <c r="B16" s="32" t="s">
        <v>81</v>
      </c>
      <c r="C16" s="113"/>
      <c r="D16" s="33">
        <v>45</v>
      </c>
      <c r="E16" s="34">
        <v>10</v>
      </c>
      <c r="F16" s="109" t="s">
        <v>190</v>
      </c>
      <c r="G16" s="110"/>
    </row>
    <row r="17" spans="2:8" ht="30" customHeight="1" x14ac:dyDescent="0.15">
      <c r="B17" s="22" t="s">
        <v>82</v>
      </c>
      <c r="C17" s="99"/>
      <c r="D17" s="9">
        <v>45</v>
      </c>
      <c r="E17" s="10">
        <v>10</v>
      </c>
      <c r="F17" s="111" t="s">
        <v>91</v>
      </c>
      <c r="G17" s="112"/>
    </row>
    <row r="19" spans="2:8" ht="17.25" x14ac:dyDescent="0.15">
      <c r="B19" s="14" t="s">
        <v>205</v>
      </c>
      <c r="E19" s="2" t="s">
        <v>8</v>
      </c>
      <c r="F19" s="88" t="s">
        <v>7</v>
      </c>
      <c r="G19" s="88"/>
    </row>
    <row r="20" spans="2:8" ht="15.75" thickBot="1" x14ac:dyDescent="0.2">
      <c r="B20" s="100" t="s">
        <v>6</v>
      </c>
      <c r="C20" s="65" t="s">
        <v>209</v>
      </c>
      <c r="D20" s="91" t="s">
        <v>11</v>
      </c>
      <c r="E20" s="2" t="s">
        <v>9</v>
      </c>
      <c r="F20" s="89" t="s">
        <v>187</v>
      </c>
      <c r="G20" s="89"/>
    </row>
    <row r="21" spans="2:8" ht="15" x14ac:dyDescent="0.15">
      <c r="B21" s="100"/>
      <c r="C21" s="47">
        <v>86400</v>
      </c>
      <c r="D21" s="92"/>
      <c r="E21" s="2" t="s">
        <v>10</v>
      </c>
      <c r="F21" s="88" t="s">
        <v>236</v>
      </c>
      <c r="G21" s="88"/>
    </row>
    <row r="22" spans="2:8" ht="17.25" x14ac:dyDescent="0.15">
      <c r="B22" s="38"/>
      <c r="C22" s="13"/>
      <c r="D22" s="39"/>
      <c r="E22" s="2" t="s">
        <v>12</v>
      </c>
      <c r="F22" s="88" t="s">
        <v>2</v>
      </c>
      <c r="G22" s="88"/>
    </row>
    <row r="23" spans="2:8" ht="18" x14ac:dyDescent="0.15">
      <c r="B23" s="38" t="s">
        <v>215</v>
      </c>
      <c r="C23" s="59" t="str">
        <f>IF(F24="","",ROUNDDOWN(F24*F25*F26/1000/86400,8))</f>
        <v/>
      </c>
      <c r="D23" s="45" t="s">
        <v>216</v>
      </c>
      <c r="E23" s="12"/>
      <c r="H23" t="s">
        <v>234</v>
      </c>
    </row>
    <row r="24" spans="2:8" ht="18.75" x14ac:dyDescent="0.15">
      <c r="B24" s="38"/>
      <c r="C24" s="41"/>
      <c r="E24" s="2" t="s">
        <v>9</v>
      </c>
      <c r="F24" s="95"/>
      <c r="G24" s="96"/>
      <c r="H24">
        <v>45</v>
      </c>
    </row>
    <row r="25" spans="2:8" ht="21" customHeight="1" x14ac:dyDescent="0.15">
      <c r="B25" s="14" t="s">
        <v>207</v>
      </c>
      <c r="E25" s="2" t="s">
        <v>10</v>
      </c>
      <c r="F25" s="95"/>
      <c r="G25" s="96"/>
      <c r="H25">
        <v>32.5</v>
      </c>
    </row>
    <row r="26" spans="2:8" ht="21" customHeight="1" x14ac:dyDescent="0.15">
      <c r="B26" s="49" t="s">
        <v>6</v>
      </c>
      <c r="C26" s="48" t="s">
        <v>208</v>
      </c>
      <c r="D26" s="46" t="s">
        <v>217</v>
      </c>
      <c r="E26" s="2" t="s">
        <v>210</v>
      </c>
      <c r="F26" s="62">
        <v>1.4319999999999999</v>
      </c>
      <c r="G26" s="63" t="s">
        <v>212</v>
      </c>
    </row>
    <row r="27" spans="2:8" ht="21" customHeight="1" x14ac:dyDescent="0.15">
      <c r="E27" s="2" t="s">
        <v>206</v>
      </c>
      <c r="F27" s="64">
        <v>0.79</v>
      </c>
      <c r="G27" s="63" t="s">
        <v>213</v>
      </c>
    </row>
    <row r="28" spans="2:8" ht="17.25" customHeight="1" x14ac:dyDescent="0.15">
      <c r="B28" s="38" t="s">
        <v>215</v>
      </c>
      <c r="C28" s="60" t="str">
        <f>IF(F24="","",ROUNDDOWN(F24*F25*F27/1000,8))</f>
        <v/>
      </c>
      <c r="D28" s="45" t="s">
        <v>218</v>
      </c>
      <c r="E28" s="2" t="s">
        <v>211</v>
      </c>
      <c r="F28" s="64">
        <v>1</v>
      </c>
      <c r="G28" s="63" t="s">
        <v>214</v>
      </c>
    </row>
    <row r="29" spans="2:8" ht="17.25" customHeight="1" x14ac:dyDescent="0.15"/>
    <row r="30" spans="2:8" ht="17.25" customHeight="1" thickBot="1" x14ac:dyDescent="0.2">
      <c r="B30" s="90" t="s">
        <v>221</v>
      </c>
      <c r="C30" s="65" t="s">
        <v>208</v>
      </c>
      <c r="D30" s="91" t="s">
        <v>219</v>
      </c>
      <c r="E30" s="93" t="str">
        <f>IF(F24="","",ROUNDDOWN(F24*F25*F27/1000/86400,8))</f>
        <v/>
      </c>
      <c r="F30" s="93"/>
      <c r="G30" s="94" t="s">
        <v>220</v>
      </c>
    </row>
    <row r="31" spans="2:8" ht="17.25" customHeight="1" x14ac:dyDescent="0.15">
      <c r="B31" s="90"/>
      <c r="C31" s="47">
        <v>86400</v>
      </c>
      <c r="D31" s="92"/>
      <c r="E31" s="93"/>
      <c r="F31" s="93"/>
      <c r="G31" s="94"/>
    </row>
    <row r="32" spans="2:8" ht="17.25" customHeight="1" x14ac:dyDescent="0.15">
      <c r="B32" s="44"/>
      <c r="C32" s="43"/>
    </row>
    <row r="33" spans="2:7" ht="17.25" customHeight="1" x14ac:dyDescent="0.15">
      <c r="B33" s="14" t="s">
        <v>222</v>
      </c>
    </row>
    <row r="34" spans="2:7" ht="17.25" customHeight="1" x14ac:dyDescent="0.15">
      <c r="B34" s="49" t="s">
        <v>6</v>
      </c>
      <c r="C34" s="48" t="s">
        <v>223</v>
      </c>
      <c r="D34" s="40" t="s">
        <v>218</v>
      </c>
    </row>
    <row r="36" spans="2:7" ht="18" x14ac:dyDescent="0.15">
      <c r="B36" s="38" t="s">
        <v>215</v>
      </c>
      <c r="C36" s="60" t="str">
        <f>IF(F24="","",ROUNDDOWN(F24*F25*F28/1000,8))</f>
        <v/>
      </c>
      <c r="D36" s="45" t="s">
        <v>218</v>
      </c>
    </row>
    <row r="38" spans="2:7" ht="15.75" thickBot="1" x14ac:dyDescent="0.2">
      <c r="B38" s="90" t="s">
        <v>221</v>
      </c>
      <c r="C38" s="65" t="s">
        <v>223</v>
      </c>
      <c r="D38" s="91" t="s">
        <v>219</v>
      </c>
      <c r="E38" s="93" t="str">
        <f>IF(F24="","",ROUNDDOWN(F24*F25*F28/1000/86400,8))</f>
        <v/>
      </c>
      <c r="F38" s="93"/>
      <c r="G38" s="94" t="s">
        <v>220</v>
      </c>
    </row>
    <row r="39" spans="2:7" ht="15" x14ac:dyDescent="0.15">
      <c r="B39" s="90"/>
      <c r="C39" s="47">
        <v>86400</v>
      </c>
      <c r="D39" s="92"/>
      <c r="E39" s="93"/>
      <c r="F39" s="93"/>
      <c r="G39" s="94"/>
    </row>
  </sheetData>
  <mergeCells count="32">
    <mergeCell ref="C4:C17"/>
    <mergeCell ref="F3:G3"/>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9:G19"/>
    <mergeCell ref="B20:B21"/>
    <mergeCell ref="D20:D21"/>
    <mergeCell ref="F20:G20"/>
    <mergeCell ref="F21:G21"/>
    <mergeCell ref="B38:B39"/>
    <mergeCell ref="D38:D39"/>
    <mergeCell ref="E38:F39"/>
    <mergeCell ref="G38:G39"/>
    <mergeCell ref="F22:G22"/>
    <mergeCell ref="F24:G24"/>
    <mergeCell ref="F25:G25"/>
    <mergeCell ref="E30:F31"/>
    <mergeCell ref="G30:G31"/>
    <mergeCell ref="B30:B31"/>
    <mergeCell ref="D30:D31"/>
  </mergeCells>
  <phoneticPr fontId="1"/>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27"/>
  <sheetViews>
    <sheetView zoomScale="115" zoomScaleNormal="115" workbookViewId="0">
      <selection activeCell="M11" sqref="M11"/>
    </sheetView>
  </sheetViews>
  <sheetFormatPr defaultRowHeight="13.5" x14ac:dyDescent="0.15"/>
  <cols>
    <col min="1" max="1" width="4.375" customWidth="1"/>
    <col min="2" max="2" width="20.625" customWidth="1"/>
    <col min="3" max="3" width="18.875" customWidth="1"/>
    <col min="4" max="5" width="7.625" customWidth="1"/>
    <col min="6" max="6" width="8.25" customWidth="1"/>
    <col min="7" max="7" width="23.875" customWidth="1"/>
  </cols>
  <sheetData>
    <row r="1" spans="2:8" ht="18.75" customHeight="1" x14ac:dyDescent="0.15">
      <c r="B1" s="1" t="s">
        <v>0</v>
      </c>
    </row>
    <row r="2" spans="2:8" x14ac:dyDescent="0.15">
      <c r="B2" t="s">
        <v>92</v>
      </c>
    </row>
    <row r="3" spans="2:8" ht="54" x14ac:dyDescent="0.15">
      <c r="B3" s="11" t="s">
        <v>3</v>
      </c>
      <c r="C3" s="11" t="s">
        <v>1</v>
      </c>
      <c r="D3" s="11" t="s">
        <v>13</v>
      </c>
      <c r="E3" s="11" t="s">
        <v>4</v>
      </c>
      <c r="F3" s="101" t="s">
        <v>5</v>
      </c>
      <c r="G3" s="102"/>
    </row>
    <row r="4" spans="2:8" ht="15" customHeight="1" x14ac:dyDescent="0.15">
      <c r="B4" s="18" t="s">
        <v>93</v>
      </c>
      <c r="C4" s="97" t="s">
        <v>95</v>
      </c>
      <c r="D4" s="19">
        <v>6</v>
      </c>
      <c r="E4" s="20">
        <v>10</v>
      </c>
      <c r="F4" s="114" t="s">
        <v>96</v>
      </c>
      <c r="G4" s="115"/>
    </row>
    <row r="5" spans="2:8" ht="30" customHeight="1" x14ac:dyDescent="0.15">
      <c r="B5" s="22" t="s">
        <v>94</v>
      </c>
      <c r="C5" s="99"/>
      <c r="D5" s="9">
        <v>10</v>
      </c>
      <c r="E5" s="10">
        <v>10</v>
      </c>
      <c r="F5" s="111" t="s">
        <v>97</v>
      </c>
      <c r="G5" s="112"/>
    </row>
    <row r="7" spans="2:8" ht="17.25" x14ac:dyDescent="0.15">
      <c r="B7" s="14" t="s">
        <v>205</v>
      </c>
      <c r="E7" s="2" t="s">
        <v>8</v>
      </c>
      <c r="F7" s="88" t="s">
        <v>7</v>
      </c>
      <c r="G7" s="88"/>
    </row>
    <row r="8" spans="2:8" ht="15.75" thickBot="1" x14ac:dyDescent="0.2">
      <c r="B8" s="100" t="s">
        <v>6</v>
      </c>
      <c r="C8" s="65" t="s">
        <v>209</v>
      </c>
      <c r="D8" s="91" t="s">
        <v>11</v>
      </c>
      <c r="E8" s="2" t="s">
        <v>9</v>
      </c>
      <c r="F8" s="89" t="s">
        <v>187</v>
      </c>
      <c r="G8" s="89"/>
    </row>
    <row r="9" spans="2:8" ht="15" x14ac:dyDescent="0.15">
      <c r="B9" s="100"/>
      <c r="C9" s="47">
        <v>86400</v>
      </c>
      <c r="D9" s="92"/>
      <c r="E9" s="2" t="s">
        <v>10</v>
      </c>
      <c r="F9" s="88" t="s">
        <v>235</v>
      </c>
      <c r="G9" s="88"/>
    </row>
    <row r="10" spans="2:8" ht="17.25" x14ac:dyDescent="0.15">
      <c r="B10" s="38"/>
      <c r="C10" s="13"/>
      <c r="D10" s="39"/>
      <c r="E10" s="2" t="s">
        <v>12</v>
      </c>
      <c r="F10" s="88" t="s">
        <v>2</v>
      </c>
      <c r="G10" s="88"/>
    </row>
    <row r="11" spans="2:8" ht="18" x14ac:dyDescent="0.15">
      <c r="B11" s="38" t="s">
        <v>215</v>
      </c>
      <c r="C11" s="59" t="str">
        <f>IF(F12="","",ROUNDDOWN(F12*F13*F14/1000/86400,8))</f>
        <v/>
      </c>
      <c r="D11" s="45" t="s">
        <v>216</v>
      </c>
      <c r="E11" s="12"/>
      <c r="H11" t="s">
        <v>234</v>
      </c>
    </row>
    <row r="12" spans="2:8" ht="18.75" x14ac:dyDescent="0.15">
      <c r="B12" s="38"/>
      <c r="C12" s="41"/>
      <c r="E12" s="2" t="s">
        <v>9</v>
      </c>
      <c r="F12" s="95"/>
      <c r="G12" s="96"/>
      <c r="H12">
        <v>10</v>
      </c>
    </row>
    <row r="13" spans="2:8" ht="21" customHeight="1" x14ac:dyDescent="0.15">
      <c r="B13" s="14" t="s">
        <v>207</v>
      </c>
      <c r="E13" s="2" t="s">
        <v>10</v>
      </c>
      <c r="F13" s="95"/>
      <c r="G13" s="96"/>
      <c r="H13">
        <v>480</v>
      </c>
    </row>
    <row r="14" spans="2:8" ht="21" customHeight="1" x14ac:dyDescent="0.15">
      <c r="B14" s="49" t="s">
        <v>6</v>
      </c>
      <c r="C14" s="48" t="s">
        <v>208</v>
      </c>
      <c r="D14" s="46" t="s">
        <v>217</v>
      </c>
      <c r="E14" s="2" t="s">
        <v>210</v>
      </c>
      <c r="F14" s="62">
        <v>1.4319999999999999</v>
      </c>
      <c r="G14" s="63" t="s">
        <v>212</v>
      </c>
    </row>
    <row r="15" spans="2:8" ht="18" customHeight="1" x14ac:dyDescent="0.15">
      <c r="E15" s="2" t="s">
        <v>206</v>
      </c>
      <c r="F15" s="64">
        <v>0.79</v>
      </c>
      <c r="G15" s="63" t="s">
        <v>213</v>
      </c>
    </row>
    <row r="16" spans="2:8" ht="18" customHeight="1" x14ac:dyDescent="0.15">
      <c r="B16" s="38" t="s">
        <v>215</v>
      </c>
      <c r="C16" s="60" t="str">
        <f>IF(F12="","",ROUNDDOWN(F12*F13*F15/1000,8))</f>
        <v/>
      </c>
      <c r="D16" s="45" t="s">
        <v>218</v>
      </c>
      <c r="E16" s="2" t="s">
        <v>211</v>
      </c>
      <c r="F16" s="64">
        <v>1</v>
      </c>
      <c r="G16" s="63" t="s">
        <v>214</v>
      </c>
    </row>
    <row r="17" spans="2:7" ht="18" customHeight="1" x14ac:dyDescent="0.15"/>
    <row r="18" spans="2:7" ht="18" customHeight="1" thickBot="1" x14ac:dyDescent="0.2">
      <c r="B18" s="90" t="s">
        <v>221</v>
      </c>
      <c r="C18" s="65" t="s">
        <v>208</v>
      </c>
      <c r="D18" s="91" t="s">
        <v>219</v>
      </c>
      <c r="E18" s="93" t="str">
        <f>IF(F12="","",ROUNDDOWN(F12*F13*F15/1000/86400,8))</f>
        <v/>
      </c>
      <c r="F18" s="93"/>
      <c r="G18" s="94" t="s">
        <v>220</v>
      </c>
    </row>
    <row r="19" spans="2:7" ht="18" customHeight="1" x14ac:dyDescent="0.15">
      <c r="B19" s="90"/>
      <c r="C19" s="47">
        <v>86400</v>
      </c>
      <c r="D19" s="92"/>
      <c r="E19" s="93"/>
      <c r="F19" s="93"/>
      <c r="G19" s="94"/>
    </row>
    <row r="20" spans="2:7" ht="18" customHeight="1" x14ac:dyDescent="0.15">
      <c r="B20" s="44"/>
      <c r="C20" s="43"/>
    </row>
    <row r="21" spans="2:7" ht="18" customHeight="1" x14ac:dyDescent="0.15">
      <c r="B21" s="14" t="s">
        <v>222</v>
      </c>
    </row>
    <row r="22" spans="2:7" ht="18" customHeight="1" x14ac:dyDescent="0.15">
      <c r="B22" s="49" t="s">
        <v>6</v>
      </c>
      <c r="C22" s="48" t="s">
        <v>223</v>
      </c>
      <c r="D22" s="40" t="s">
        <v>218</v>
      </c>
    </row>
    <row r="24" spans="2:7" ht="18" x14ac:dyDescent="0.15">
      <c r="B24" s="38" t="s">
        <v>215</v>
      </c>
      <c r="C24" s="60" t="str">
        <f>IF(F12="","",ROUNDDOWN(F12*F13*F16/1000,8))</f>
        <v/>
      </c>
      <c r="D24" s="45" t="s">
        <v>218</v>
      </c>
    </row>
    <row r="26" spans="2:7" ht="15.75" thickBot="1" x14ac:dyDescent="0.2">
      <c r="B26" s="90" t="s">
        <v>221</v>
      </c>
      <c r="C26" s="65" t="s">
        <v>223</v>
      </c>
      <c r="D26" s="91" t="s">
        <v>219</v>
      </c>
      <c r="E26" s="93" t="str">
        <f>IF(F12="","",ROUNDDOWN(F12*F13*F16/1000/86400,8))</f>
        <v/>
      </c>
      <c r="F26" s="93"/>
      <c r="G26" s="94" t="s">
        <v>220</v>
      </c>
    </row>
    <row r="27" spans="2:7" ht="15" x14ac:dyDescent="0.15">
      <c r="B27" s="90"/>
      <c r="C27" s="47">
        <v>86400</v>
      </c>
      <c r="D27" s="92"/>
      <c r="E27" s="93"/>
      <c r="F27" s="93"/>
      <c r="G27" s="94"/>
    </row>
  </sheetData>
  <mergeCells count="20">
    <mergeCell ref="F3:G3"/>
    <mergeCell ref="F4:G4"/>
    <mergeCell ref="F5:G5"/>
    <mergeCell ref="F7:G7"/>
    <mergeCell ref="B8:B9"/>
    <mergeCell ref="D8:D9"/>
    <mergeCell ref="F8:G8"/>
    <mergeCell ref="F9:G9"/>
    <mergeCell ref="C4:C5"/>
    <mergeCell ref="B26:B27"/>
    <mergeCell ref="D26:D27"/>
    <mergeCell ref="E26:F27"/>
    <mergeCell ref="G26:G27"/>
    <mergeCell ref="F10:G10"/>
    <mergeCell ref="F12:G12"/>
    <mergeCell ref="F13:G13"/>
    <mergeCell ref="B18:B19"/>
    <mergeCell ref="D18:D19"/>
    <mergeCell ref="E18:F19"/>
    <mergeCell ref="G18:G19"/>
  </mergeCells>
  <phoneticPr fontId="1"/>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33"/>
  <sheetViews>
    <sheetView zoomScale="115" zoomScaleNormal="115" workbookViewId="0">
      <selection activeCell="M11" sqref="M11"/>
    </sheetView>
  </sheetViews>
  <sheetFormatPr defaultRowHeight="13.5" x14ac:dyDescent="0.15"/>
  <cols>
    <col min="1" max="1" width="4.375" customWidth="1"/>
    <col min="2" max="2" width="20.625" customWidth="1"/>
    <col min="3" max="3" width="18.875" customWidth="1"/>
    <col min="4" max="5" width="7.625" customWidth="1"/>
    <col min="6" max="6" width="8.25" customWidth="1"/>
    <col min="7" max="7" width="23.75" customWidth="1"/>
  </cols>
  <sheetData>
    <row r="1" spans="2:7" ht="18.75" customHeight="1" x14ac:dyDescent="0.15">
      <c r="B1" s="1" t="s">
        <v>0</v>
      </c>
    </row>
    <row r="2" spans="2:7" x14ac:dyDescent="0.15">
      <c r="B2" t="s">
        <v>98</v>
      </c>
    </row>
    <row r="3" spans="2:7" ht="54" x14ac:dyDescent="0.15">
      <c r="B3" s="11" t="s">
        <v>3</v>
      </c>
      <c r="C3" s="11" t="s">
        <v>1</v>
      </c>
      <c r="D3" s="11" t="s">
        <v>13</v>
      </c>
      <c r="E3" s="11" t="s">
        <v>4</v>
      </c>
      <c r="F3" s="101" t="s">
        <v>5</v>
      </c>
      <c r="G3" s="102"/>
    </row>
    <row r="4" spans="2:7" ht="15" customHeight="1" x14ac:dyDescent="0.15">
      <c r="B4" s="18" t="s">
        <v>99</v>
      </c>
      <c r="C4" s="97" t="s">
        <v>107</v>
      </c>
      <c r="D4" s="19">
        <v>1</v>
      </c>
      <c r="E4" s="20">
        <v>9</v>
      </c>
      <c r="F4" s="103"/>
      <c r="G4" s="104"/>
    </row>
    <row r="5" spans="2:7" ht="15" customHeight="1" x14ac:dyDescent="0.15">
      <c r="B5" s="3" t="s">
        <v>100</v>
      </c>
      <c r="C5" s="98"/>
      <c r="D5" s="4">
        <v>2</v>
      </c>
      <c r="E5" s="5">
        <v>9</v>
      </c>
      <c r="F5" s="105"/>
      <c r="G5" s="106"/>
    </row>
    <row r="6" spans="2:7" ht="30" customHeight="1" x14ac:dyDescent="0.15">
      <c r="B6" s="3" t="s">
        <v>101</v>
      </c>
      <c r="C6" s="98"/>
      <c r="D6" s="6">
        <v>3</v>
      </c>
      <c r="E6" s="5">
        <v>9</v>
      </c>
      <c r="F6" s="107" t="s">
        <v>108</v>
      </c>
      <c r="G6" s="108"/>
    </row>
    <row r="7" spans="2:7" ht="15" customHeight="1" x14ac:dyDescent="0.15">
      <c r="B7" s="3" t="s">
        <v>102</v>
      </c>
      <c r="C7" s="98"/>
      <c r="D7" s="7">
        <v>20</v>
      </c>
      <c r="E7" s="8">
        <v>9</v>
      </c>
      <c r="F7" s="109" t="s">
        <v>191</v>
      </c>
      <c r="G7" s="110"/>
    </row>
    <row r="8" spans="2:7" ht="15" customHeight="1" x14ac:dyDescent="0.15">
      <c r="B8" s="3" t="s">
        <v>103</v>
      </c>
      <c r="C8" s="98"/>
      <c r="D8" s="7">
        <v>10</v>
      </c>
      <c r="E8" s="8">
        <v>9</v>
      </c>
      <c r="F8" s="109" t="s">
        <v>192</v>
      </c>
      <c r="G8" s="110"/>
    </row>
    <row r="9" spans="2:7" ht="15" customHeight="1" x14ac:dyDescent="0.15">
      <c r="B9" s="3" t="s">
        <v>104</v>
      </c>
      <c r="C9" s="98"/>
      <c r="D9" s="7">
        <v>7</v>
      </c>
      <c r="E9" s="8">
        <v>9</v>
      </c>
      <c r="F9" s="109" t="s">
        <v>193</v>
      </c>
      <c r="G9" s="110"/>
    </row>
    <row r="10" spans="2:7" ht="15" customHeight="1" x14ac:dyDescent="0.15">
      <c r="B10" s="3" t="s">
        <v>105</v>
      </c>
      <c r="C10" s="98"/>
      <c r="D10" s="7">
        <v>4</v>
      </c>
      <c r="E10" s="8">
        <v>9</v>
      </c>
      <c r="F10" s="109" t="s">
        <v>194</v>
      </c>
      <c r="G10" s="110"/>
    </row>
    <row r="11" spans="2:7" ht="45" customHeight="1" x14ac:dyDescent="0.15">
      <c r="B11" s="22" t="s">
        <v>106</v>
      </c>
      <c r="C11" s="99"/>
      <c r="D11" s="9">
        <v>1</v>
      </c>
      <c r="E11" s="10">
        <v>9</v>
      </c>
      <c r="F11" s="111" t="s">
        <v>109</v>
      </c>
      <c r="G11" s="112"/>
    </row>
    <row r="13" spans="2:7" ht="17.25" x14ac:dyDescent="0.15">
      <c r="B13" s="14" t="s">
        <v>205</v>
      </c>
      <c r="E13" s="2" t="s">
        <v>8</v>
      </c>
      <c r="F13" s="88" t="s">
        <v>7</v>
      </c>
      <c r="G13" s="88"/>
    </row>
    <row r="14" spans="2:7" ht="15.75" thickBot="1" x14ac:dyDescent="0.2">
      <c r="B14" s="100" t="s">
        <v>6</v>
      </c>
      <c r="C14" s="65" t="s">
        <v>209</v>
      </c>
      <c r="D14" s="91" t="s">
        <v>11</v>
      </c>
      <c r="E14" s="2" t="s">
        <v>9</v>
      </c>
      <c r="F14" s="89" t="s">
        <v>187</v>
      </c>
      <c r="G14" s="89"/>
    </row>
    <row r="15" spans="2:7" ht="15" x14ac:dyDescent="0.15">
      <c r="B15" s="100"/>
      <c r="C15" s="47">
        <v>86400</v>
      </c>
      <c r="D15" s="92"/>
      <c r="E15" s="2" t="s">
        <v>10</v>
      </c>
      <c r="F15" s="88" t="s">
        <v>235</v>
      </c>
      <c r="G15" s="88"/>
    </row>
    <row r="16" spans="2:7" ht="17.25" x14ac:dyDescent="0.15">
      <c r="B16" s="38"/>
      <c r="C16" s="13"/>
      <c r="D16" s="39"/>
      <c r="E16" s="2" t="s">
        <v>12</v>
      </c>
      <c r="F16" s="88" t="s">
        <v>2</v>
      </c>
      <c r="G16" s="88"/>
    </row>
    <row r="17" spans="2:8" ht="18" x14ac:dyDescent="0.15">
      <c r="B17" s="38" t="s">
        <v>215</v>
      </c>
      <c r="C17" s="59" t="str">
        <f>IF(F18="","",ROUNDDOWN(F18*F19*F20/1000/86400,8))</f>
        <v/>
      </c>
      <c r="D17" s="45" t="s">
        <v>216</v>
      </c>
      <c r="E17" s="12"/>
      <c r="H17" t="s">
        <v>234</v>
      </c>
    </row>
    <row r="18" spans="2:8" ht="18.75" x14ac:dyDescent="0.15">
      <c r="B18" s="38"/>
      <c r="C18" s="41"/>
      <c r="E18" s="2" t="s">
        <v>9</v>
      </c>
      <c r="F18" s="95"/>
      <c r="G18" s="96"/>
      <c r="H18">
        <v>20</v>
      </c>
    </row>
    <row r="19" spans="2:8" ht="21" customHeight="1" x14ac:dyDescent="0.15">
      <c r="B19" s="14" t="s">
        <v>207</v>
      </c>
      <c r="E19" s="2" t="s">
        <v>10</v>
      </c>
      <c r="F19" s="95"/>
      <c r="G19" s="96"/>
      <c r="H19">
        <v>38.5</v>
      </c>
    </row>
    <row r="20" spans="2:8" ht="21" customHeight="1" x14ac:dyDescent="0.15">
      <c r="B20" s="49" t="s">
        <v>6</v>
      </c>
      <c r="C20" s="48" t="s">
        <v>208</v>
      </c>
      <c r="D20" s="46" t="s">
        <v>217</v>
      </c>
      <c r="E20" s="2" t="s">
        <v>210</v>
      </c>
      <c r="F20" s="62">
        <v>1.4319999999999999</v>
      </c>
      <c r="G20" s="63" t="s">
        <v>212</v>
      </c>
    </row>
    <row r="21" spans="2:8" ht="21" customHeight="1" x14ac:dyDescent="0.15">
      <c r="E21" s="2" t="s">
        <v>206</v>
      </c>
      <c r="F21" s="64">
        <v>0.79</v>
      </c>
      <c r="G21" s="63" t="s">
        <v>213</v>
      </c>
    </row>
    <row r="22" spans="2:8" ht="18" customHeight="1" x14ac:dyDescent="0.15">
      <c r="B22" s="38" t="s">
        <v>215</v>
      </c>
      <c r="C22" s="60" t="str">
        <f>IF(F18="","",ROUNDDOWN(F18*F19*F21/1000,8))</f>
        <v/>
      </c>
      <c r="D22" s="45" t="s">
        <v>218</v>
      </c>
      <c r="E22" s="2" t="s">
        <v>211</v>
      </c>
      <c r="F22" s="64">
        <v>1</v>
      </c>
      <c r="G22" s="63" t="s">
        <v>214</v>
      </c>
    </row>
    <row r="23" spans="2:8" ht="18" customHeight="1" x14ac:dyDescent="0.15"/>
    <row r="24" spans="2:8" ht="18" customHeight="1" thickBot="1" x14ac:dyDescent="0.2">
      <c r="B24" s="90" t="s">
        <v>221</v>
      </c>
      <c r="C24" s="65" t="s">
        <v>208</v>
      </c>
      <c r="D24" s="91" t="s">
        <v>219</v>
      </c>
      <c r="E24" s="93" t="str">
        <f>IF(F18="","",ROUNDDOWN(F18*F19*F21/1000/86400,8))</f>
        <v/>
      </c>
      <c r="F24" s="93"/>
      <c r="G24" s="94" t="s">
        <v>220</v>
      </c>
    </row>
    <row r="25" spans="2:8" ht="18" customHeight="1" x14ac:dyDescent="0.15">
      <c r="B25" s="90"/>
      <c r="C25" s="47">
        <v>86400</v>
      </c>
      <c r="D25" s="92"/>
      <c r="E25" s="93"/>
      <c r="F25" s="93"/>
      <c r="G25" s="94"/>
    </row>
    <row r="26" spans="2:8" ht="18" customHeight="1" x14ac:dyDescent="0.15">
      <c r="B26" s="44"/>
      <c r="C26" s="43"/>
    </row>
    <row r="27" spans="2:8" ht="18" customHeight="1" x14ac:dyDescent="0.15">
      <c r="B27" s="14" t="s">
        <v>222</v>
      </c>
    </row>
    <row r="28" spans="2:8" ht="18" customHeight="1" x14ac:dyDescent="0.15">
      <c r="B28" s="49" t="s">
        <v>6</v>
      </c>
      <c r="C28" s="48" t="s">
        <v>223</v>
      </c>
      <c r="D28" s="40" t="s">
        <v>218</v>
      </c>
    </row>
    <row r="30" spans="2:8" ht="18" x14ac:dyDescent="0.15">
      <c r="B30" s="38" t="s">
        <v>215</v>
      </c>
      <c r="C30" s="60" t="str">
        <f>IF(F18="","",ROUNDDOWN(F18*F19*F22/1000,8))</f>
        <v/>
      </c>
      <c r="D30" s="45" t="s">
        <v>218</v>
      </c>
    </row>
    <row r="32" spans="2:8" ht="15.75" thickBot="1" x14ac:dyDescent="0.2">
      <c r="B32" s="90" t="s">
        <v>221</v>
      </c>
      <c r="C32" s="65" t="s">
        <v>223</v>
      </c>
      <c r="D32" s="91" t="s">
        <v>219</v>
      </c>
      <c r="E32" s="93" t="str">
        <f>IF(F18="","",ROUNDDOWN(F18*F19*F22/1000/86400,8))</f>
        <v/>
      </c>
      <c r="F32" s="93"/>
      <c r="G32" s="94" t="s">
        <v>220</v>
      </c>
    </row>
    <row r="33" spans="2:7" ht="15" x14ac:dyDescent="0.15">
      <c r="B33" s="90"/>
      <c r="C33" s="47">
        <v>86400</v>
      </c>
      <c r="D33" s="92"/>
      <c r="E33" s="93"/>
      <c r="F33" s="93"/>
      <c r="G33" s="94"/>
    </row>
  </sheetData>
  <mergeCells count="26">
    <mergeCell ref="C4:C11"/>
    <mergeCell ref="B14:B15"/>
    <mergeCell ref="D14:D15"/>
    <mergeCell ref="F3:G3"/>
    <mergeCell ref="F4:G4"/>
    <mergeCell ref="F5:G5"/>
    <mergeCell ref="F6:G6"/>
    <mergeCell ref="F7:G7"/>
    <mergeCell ref="F8:G8"/>
    <mergeCell ref="F9:G9"/>
    <mergeCell ref="F10:G10"/>
    <mergeCell ref="F11:G11"/>
    <mergeCell ref="F13:G13"/>
    <mergeCell ref="F14:G14"/>
    <mergeCell ref="F15:G15"/>
    <mergeCell ref="F16:G16"/>
    <mergeCell ref="F18:G18"/>
    <mergeCell ref="F19:G19"/>
    <mergeCell ref="E24:F25"/>
    <mergeCell ref="G24:G25"/>
    <mergeCell ref="B32:B33"/>
    <mergeCell ref="D32:D33"/>
    <mergeCell ref="E32:F33"/>
    <mergeCell ref="G32:G33"/>
    <mergeCell ref="B24:B25"/>
    <mergeCell ref="D24:D25"/>
  </mergeCells>
  <phoneticPr fontId="1"/>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30"/>
  <sheetViews>
    <sheetView zoomScale="115" zoomScaleNormal="115" workbookViewId="0">
      <selection activeCell="M11" sqref="M11"/>
    </sheetView>
  </sheetViews>
  <sheetFormatPr defaultRowHeight="13.5" x14ac:dyDescent="0.15"/>
  <cols>
    <col min="1" max="1" width="4.375" customWidth="1"/>
    <col min="2" max="2" width="20.625" customWidth="1"/>
    <col min="3" max="3" width="18.875" customWidth="1"/>
    <col min="4" max="5" width="7.625" customWidth="1"/>
    <col min="6" max="6" width="8.25" customWidth="1"/>
    <col min="7" max="7" width="23.75" customWidth="1"/>
  </cols>
  <sheetData>
    <row r="1" spans="2:8" ht="18.75" customHeight="1" x14ac:dyDescent="0.15">
      <c r="B1" s="1" t="s">
        <v>0</v>
      </c>
    </row>
    <row r="2" spans="2:8" x14ac:dyDescent="0.15">
      <c r="B2" t="s">
        <v>110</v>
      </c>
    </row>
    <row r="3" spans="2:8" ht="54" x14ac:dyDescent="0.15">
      <c r="B3" s="11" t="s">
        <v>3</v>
      </c>
      <c r="C3" s="11" t="s">
        <v>1</v>
      </c>
      <c r="D3" s="11" t="s">
        <v>13</v>
      </c>
      <c r="E3" s="11" t="s">
        <v>4</v>
      </c>
      <c r="F3" s="101" t="s">
        <v>5</v>
      </c>
      <c r="G3" s="102"/>
    </row>
    <row r="4" spans="2:8" ht="30" customHeight="1" x14ac:dyDescent="0.15">
      <c r="B4" s="18" t="s">
        <v>111</v>
      </c>
      <c r="C4" s="21" t="s">
        <v>195</v>
      </c>
      <c r="D4" s="19">
        <v>15</v>
      </c>
      <c r="E4" s="20">
        <v>12</v>
      </c>
      <c r="F4" s="114" t="s">
        <v>117</v>
      </c>
      <c r="G4" s="115"/>
    </row>
    <row r="5" spans="2:8" ht="30" customHeight="1" x14ac:dyDescent="0.15">
      <c r="B5" s="3" t="s">
        <v>112</v>
      </c>
      <c r="C5" s="17" t="s">
        <v>67</v>
      </c>
      <c r="D5" s="4">
        <v>16</v>
      </c>
      <c r="E5" s="5">
        <v>12</v>
      </c>
      <c r="F5" s="105" t="s">
        <v>118</v>
      </c>
      <c r="G5" s="106"/>
    </row>
    <row r="6" spans="2:8" ht="15" customHeight="1" x14ac:dyDescent="0.15">
      <c r="B6" s="3" t="s">
        <v>113</v>
      </c>
      <c r="C6" s="17" t="s">
        <v>196</v>
      </c>
      <c r="D6" s="4">
        <v>8</v>
      </c>
      <c r="E6" s="5">
        <v>12</v>
      </c>
      <c r="F6" s="107"/>
      <c r="G6" s="108"/>
    </row>
    <row r="7" spans="2:8" ht="30" customHeight="1" x14ac:dyDescent="0.15">
      <c r="B7" s="3" t="s">
        <v>114</v>
      </c>
      <c r="C7" s="17" t="s">
        <v>195</v>
      </c>
      <c r="D7" s="7">
        <v>8</v>
      </c>
      <c r="E7" s="8">
        <v>12</v>
      </c>
      <c r="F7" s="109" t="s">
        <v>119</v>
      </c>
      <c r="G7" s="110"/>
    </row>
    <row r="8" spans="2:8" ht="15" customHeight="1" x14ac:dyDescent="0.15">
      <c r="B8" s="22" t="s">
        <v>115</v>
      </c>
      <c r="C8" s="35" t="s">
        <v>116</v>
      </c>
      <c r="D8" s="36">
        <v>25</v>
      </c>
      <c r="E8" s="37">
        <v>14</v>
      </c>
      <c r="F8" s="116" t="s">
        <v>120</v>
      </c>
      <c r="G8" s="117"/>
    </row>
    <row r="10" spans="2:8" ht="17.25" x14ac:dyDescent="0.15">
      <c r="B10" s="14" t="s">
        <v>205</v>
      </c>
      <c r="E10" s="2" t="s">
        <v>8</v>
      </c>
      <c r="F10" s="88" t="s">
        <v>7</v>
      </c>
      <c r="G10" s="88"/>
    </row>
    <row r="11" spans="2:8" ht="15.75" thickBot="1" x14ac:dyDescent="0.2">
      <c r="B11" s="100" t="s">
        <v>6</v>
      </c>
      <c r="C11" s="65" t="s">
        <v>209</v>
      </c>
      <c r="D11" s="91" t="s">
        <v>11</v>
      </c>
      <c r="E11" s="2" t="s">
        <v>9</v>
      </c>
      <c r="F11" s="89" t="s">
        <v>187</v>
      </c>
      <c r="G11" s="89"/>
    </row>
    <row r="12" spans="2:8" ht="15" x14ac:dyDescent="0.15">
      <c r="B12" s="100"/>
      <c r="C12" s="47">
        <v>86400</v>
      </c>
      <c r="D12" s="92"/>
      <c r="E12" s="2" t="s">
        <v>10</v>
      </c>
      <c r="F12" s="118" t="s">
        <v>237</v>
      </c>
      <c r="G12" s="119"/>
    </row>
    <row r="13" spans="2:8" ht="17.25" x14ac:dyDescent="0.15">
      <c r="B13" s="38"/>
      <c r="C13" s="13"/>
      <c r="D13" s="39"/>
      <c r="E13" s="2" t="s">
        <v>12</v>
      </c>
      <c r="F13" s="88" t="s">
        <v>2</v>
      </c>
      <c r="G13" s="88"/>
    </row>
    <row r="14" spans="2:8" ht="18" x14ac:dyDescent="0.15">
      <c r="B14" s="38" t="s">
        <v>215</v>
      </c>
      <c r="C14" s="59" t="str">
        <f>IF(F15="","",ROUNDDOWN(F15*F16*F17/1000/86400,8))</f>
        <v/>
      </c>
      <c r="D14" s="45" t="s">
        <v>216</v>
      </c>
      <c r="E14" s="12"/>
      <c r="H14" t="s">
        <v>234</v>
      </c>
    </row>
    <row r="15" spans="2:8" ht="18.75" x14ac:dyDescent="0.15">
      <c r="B15" s="38"/>
      <c r="C15" s="41"/>
      <c r="E15" s="2" t="s">
        <v>9</v>
      </c>
      <c r="F15" s="95"/>
      <c r="G15" s="96"/>
      <c r="H15">
        <v>8</v>
      </c>
    </row>
    <row r="16" spans="2:8" ht="21" customHeight="1" x14ac:dyDescent="0.15">
      <c r="B16" s="14" t="s">
        <v>207</v>
      </c>
      <c r="E16" s="2" t="s">
        <v>10</v>
      </c>
      <c r="F16" s="95"/>
      <c r="G16" s="96"/>
      <c r="H16">
        <v>248</v>
      </c>
    </row>
    <row r="17" spans="2:7" ht="21" customHeight="1" x14ac:dyDescent="0.15">
      <c r="B17" s="49" t="s">
        <v>6</v>
      </c>
      <c r="C17" s="48" t="s">
        <v>208</v>
      </c>
      <c r="D17" s="46" t="s">
        <v>217</v>
      </c>
      <c r="E17" s="2" t="s">
        <v>210</v>
      </c>
      <c r="F17" s="62">
        <v>1.4319999999999999</v>
      </c>
      <c r="G17" s="63" t="s">
        <v>212</v>
      </c>
    </row>
    <row r="18" spans="2:7" ht="21" customHeight="1" x14ac:dyDescent="0.15">
      <c r="E18" s="2" t="s">
        <v>206</v>
      </c>
      <c r="F18" s="64">
        <v>0.79</v>
      </c>
      <c r="G18" s="63" t="s">
        <v>213</v>
      </c>
    </row>
    <row r="19" spans="2:7" ht="18" customHeight="1" x14ac:dyDescent="0.15">
      <c r="B19" s="38" t="s">
        <v>215</v>
      </c>
      <c r="C19" s="60" t="str">
        <f>IF(F15="","",ROUNDDOWN(F15*F16*F18/1000,8))</f>
        <v/>
      </c>
      <c r="D19" s="45" t="s">
        <v>218</v>
      </c>
      <c r="E19" s="2" t="s">
        <v>211</v>
      </c>
      <c r="F19" s="64">
        <v>1</v>
      </c>
      <c r="G19" s="63" t="s">
        <v>214</v>
      </c>
    </row>
    <row r="20" spans="2:7" ht="18" customHeight="1" x14ac:dyDescent="0.15"/>
    <row r="21" spans="2:7" ht="18" customHeight="1" thickBot="1" x14ac:dyDescent="0.2">
      <c r="B21" s="90" t="s">
        <v>221</v>
      </c>
      <c r="C21" s="65" t="s">
        <v>208</v>
      </c>
      <c r="D21" s="91" t="s">
        <v>219</v>
      </c>
      <c r="E21" s="93" t="str">
        <f>IF(F15="","",ROUNDDOWN(F15*F16*F18/1000/86400,8))</f>
        <v/>
      </c>
      <c r="F21" s="93"/>
      <c r="G21" s="94" t="s">
        <v>220</v>
      </c>
    </row>
    <row r="22" spans="2:7" ht="18" customHeight="1" x14ac:dyDescent="0.15">
      <c r="B22" s="90"/>
      <c r="C22" s="47">
        <v>86400</v>
      </c>
      <c r="D22" s="92"/>
      <c r="E22" s="93"/>
      <c r="F22" s="93"/>
      <c r="G22" s="94"/>
    </row>
    <row r="23" spans="2:7" ht="18" customHeight="1" x14ac:dyDescent="0.15">
      <c r="B23" s="44"/>
      <c r="C23" s="43"/>
    </row>
    <row r="24" spans="2:7" ht="18" customHeight="1" x14ac:dyDescent="0.15">
      <c r="B24" s="14" t="s">
        <v>222</v>
      </c>
    </row>
    <row r="25" spans="2:7" ht="18" customHeight="1" x14ac:dyDescent="0.15">
      <c r="B25" s="49" t="s">
        <v>6</v>
      </c>
      <c r="C25" s="48" t="s">
        <v>223</v>
      </c>
      <c r="D25" s="40" t="s">
        <v>218</v>
      </c>
    </row>
    <row r="27" spans="2:7" ht="18" x14ac:dyDescent="0.15">
      <c r="B27" s="38" t="s">
        <v>215</v>
      </c>
      <c r="C27" s="60" t="str">
        <f>IF(F15="","",ROUNDDOWN(F15*F16*F19/1000,8))</f>
        <v/>
      </c>
      <c r="D27" s="45" t="s">
        <v>218</v>
      </c>
    </row>
    <row r="29" spans="2:7" ht="15.75" thickBot="1" x14ac:dyDescent="0.2">
      <c r="B29" s="90" t="s">
        <v>221</v>
      </c>
      <c r="C29" s="65" t="s">
        <v>223</v>
      </c>
      <c r="D29" s="91" t="s">
        <v>219</v>
      </c>
      <c r="E29" s="93" t="str">
        <f>IF(F15="","",ROUNDDOWN(F15*F16*F19/1000/86400,8))</f>
        <v/>
      </c>
      <c r="F29" s="93"/>
      <c r="G29" s="94" t="s">
        <v>220</v>
      </c>
    </row>
    <row r="30" spans="2:7" ht="15" x14ac:dyDescent="0.15">
      <c r="B30" s="90"/>
      <c r="C30" s="47">
        <v>86400</v>
      </c>
      <c r="D30" s="92"/>
      <c r="E30" s="93"/>
      <c r="F30" s="93"/>
      <c r="G30" s="94"/>
    </row>
  </sheetData>
  <mergeCells count="22">
    <mergeCell ref="F3:G3"/>
    <mergeCell ref="F4:G4"/>
    <mergeCell ref="F5:G5"/>
    <mergeCell ref="F6:G6"/>
    <mergeCell ref="F7:G7"/>
    <mergeCell ref="F8:G8"/>
    <mergeCell ref="F10:G10"/>
    <mergeCell ref="B11:B12"/>
    <mergeCell ref="D11:D12"/>
    <mergeCell ref="F11:G11"/>
    <mergeCell ref="F12:G12"/>
    <mergeCell ref="B29:B30"/>
    <mergeCell ref="D29:D30"/>
    <mergeCell ref="E29:F30"/>
    <mergeCell ref="G29:G30"/>
    <mergeCell ref="F13:G13"/>
    <mergeCell ref="F15:G15"/>
    <mergeCell ref="F16:G16"/>
    <mergeCell ref="E21:F22"/>
    <mergeCell ref="G21:G22"/>
    <mergeCell ref="B21:B22"/>
    <mergeCell ref="D21:D22"/>
  </mergeCells>
  <phoneticPr fontId="1"/>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0"/>
  <sheetViews>
    <sheetView zoomScale="115" zoomScaleNormal="115" workbookViewId="0">
      <selection activeCell="M11" sqref="M11"/>
    </sheetView>
  </sheetViews>
  <sheetFormatPr defaultRowHeight="13.5" x14ac:dyDescent="0.15"/>
  <cols>
    <col min="1" max="1" width="4.375" customWidth="1"/>
    <col min="2" max="2" width="20.625" customWidth="1"/>
    <col min="3" max="3" width="18.875" customWidth="1"/>
    <col min="4" max="5" width="7.625" customWidth="1"/>
    <col min="6" max="6" width="8.25" customWidth="1"/>
    <col min="7" max="7" width="24.5" customWidth="1"/>
  </cols>
  <sheetData>
    <row r="1" spans="2:8" ht="18.75" customHeight="1" x14ac:dyDescent="0.15">
      <c r="B1" s="1" t="s">
        <v>0</v>
      </c>
    </row>
    <row r="2" spans="2:8" x14ac:dyDescent="0.15">
      <c r="B2" t="s">
        <v>39</v>
      </c>
    </row>
    <row r="3" spans="2:8" ht="54" x14ac:dyDescent="0.15">
      <c r="B3" s="11" t="s">
        <v>3</v>
      </c>
      <c r="C3" s="11" t="s">
        <v>1</v>
      </c>
      <c r="D3" s="11" t="s">
        <v>13</v>
      </c>
      <c r="E3" s="11" t="s">
        <v>4</v>
      </c>
      <c r="F3" s="101" t="s">
        <v>5</v>
      </c>
      <c r="G3" s="102"/>
    </row>
    <row r="4" spans="2:8" ht="90" customHeight="1" x14ac:dyDescent="0.15">
      <c r="B4" s="18" t="s">
        <v>40</v>
      </c>
      <c r="C4" s="21" t="s">
        <v>45</v>
      </c>
      <c r="D4" s="19">
        <v>970</v>
      </c>
      <c r="E4" s="20">
        <v>10</v>
      </c>
      <c r="F4" s="114" t="s">
        <v>49</v>
      </c>
      <c r="G4" s="115"/>
    </row>
    <row r="5" spans="2:8" ht="15" customHeight="1" x14ac:dyDescent="0.15">
      <c r="B5" s="3" t="s">
        <v>41</v>
      </c>
      <c r="C5" s="17" t="s">
        <v>46</v>
      </c>
      <c r="D5" s="4">
        <v>850</v>
      </c>
      <c r="E5" s="5">
        <v>10</v>
      </c>
      <c r="F5" s="105" t="s">
        <v>50</v>
      </c>
      <c r="G5" s="106"/>
    </row>
    <row r="6" spans="2:8" ht="15" customHeight="1" x14ac:dyDescent="0.15">
      <c r="B6" s="3" t="s">
        <v>42</v>
      </c>
      <c r="C6" s="17" t="s">
        <v>46</v>
      </c>
      <c r="D6" s="6">
        <v>840</v>
      </c>
      <c r="E6" s="5">
        <v>10</v>
      </c>
      <c r="F6" s="107" t="s">
        <v>51</v>
      </c>
      <c r="G6" s="108"/>
    </row>
    <row r="7" spans="2:8" ht="30" customHeight="1" x14ac:dyDescent="0.15">
      <c r="B7" s="3" t="s">
        <v>43</v>
      </c>
      <c r="C7" s="61" t="s">
        <v>47</v>
      </c>
      <c r="D7" s="33">
        <v>10</v>
      </c>
      <c r="E7" s="34">
        <v>10</v>
      </c>
      <c r="F7" s="109" t="s">
        <v>52</v>
      </c>
      <c r="G7" s="110"/>
    </row>
    <row r="8" spans="2:8" ht="27" customHeight="1" x14ac:dyDescent="0.15">
      <c r="B8" s="3" t="s">
        <v>44</v>
      </c>
      <c r="C8" s="120" t="s">
        <v>48</v>
      </c>
      <c r="D8" s="121"/>
      <c r="E8" s="121"/>
      <c r="F8" s="121"/>
      <c r="G8" s="122"/>
    </row>
    <row r="10" spans="2:8" ht="17.25" x14ac:dyDescent="0.15">
      <c r="B10" s="14" t="s">
        <v>205</v>
      </c>
      <c r="E10" s="2" t="s">
        <v>8</v>
      </c>
      <c r="F10" s="88" t="s">
        <v>7</v>
      </c>
      <c r="G10" s="88"/>
    </row>
    <row r="11" spans="2:8" ht="15.75" thickBot="1" x14ac:dyDescent="0.2">
      <c r="B11" s="100" t="s">
        <v>6</v>
      </c>
      <c r="C11" s="65" t="s">
        <v>209</v>
      </c>
      <c r="D11" s="91" t="s">
        <v>11</v>
      </c>
      <c r="E11" s="2" t="s">
        <v>9</v>
      </c>
      <c r="F11" s="89" t="s">
        <v>187</v>
      </c>
      <c r="G11" s="89"/>
    </row>
    <row r="12" spans="2:8" ht="15" x14ac:dyDescent="0.15">
      <c r="B12" s="100"/>
      <c r="C12" s="47">
        <v>86400</v>
      </c>
      <c r="D12" s="92"/>
      <c r="E12" s="2" t="s">
        <v>10</v>
      </c>
      <c r="F12" s="88" t="s">
        <v>238</v>
      </c>
      <c r="G12" s="88"/>
    </row>
    <row r="13" spans="2:8" ht="17.25" x14ac:dyDescent="0.15">
      <c r="B13" s="38"/>
      <c r="C13" s="13"/>
      <c r="D13" s="39"/>
      <c r="E13" s="2" t="s">
        <v>12</v>
      </c>
      <c r="F13" s="88" t="s">
        <v>2</v>
      </c>
      <c r="G13" s="88"/>
    </row>
    <row r="14" spans="2:8" ht="18" x14ac:dyDescent="0.15">
      <c r="B14" s="38" t="s">
        <v>215</v>
      </c>
      <c r="C14" s="59" t="str">
        <f>IF(F15="","",ROUNDDOWN(F15*F16*F17/1000/86400,8))</f>
        <v/>
      </c>
      <c r="D14" s="45" t="s">
        <v>216</v>
      </c>
      <c r="E14" s="12"/>
      <c r="H14" t="s">
        <v>234</v>
      </c>
    </row>
    <row r="15" spans="2:8" ht="18.75" x14ac:dyDescent="0.15">
      <c r="B15" s="38"/>
      <c r="C15" s="41"/>
      <c r="E15" s="2" t="s">
        <v>9</v>
      </c>
      <c r="F15" s="95"/>
      <c r="G15" s="96"/>
      <c r="H15">
        <v>10</v>
      </c>
    </row>
    <row r="16" spans="2:8" ht="21" customHeight="1" x14ac:dyDescent="0.15">
      <c r="B16" s="14" t="s">
        <v>207</v>
      </c>
      <c r="E16" s="2" t="s">
        <v>10</v>
      </c>
      <c r="F16" s="95"/>
      <c r="G16" s="96"/>
      <c r="H16">
        <v>30.5</v>
      </c>
    </row>
    <row r="17" spans="2:7" ht="21" customHeight="1" x14ac:dyDescent="0.15">
      <c r="B17" s="49" t="s">
        <v>6</v>
      </c>
      <c r="C17" s="48" t="s">
        <v>208</v>
      </c>
      <c r="D17" s="46" t="s">
        <v>217</v>
      </c>
      <c r="E17" s="2" t="s">
        <v>210</v>
      </c>
      <c r="F17" s="62">
        <v>1.4319999999999999</v>
      </c>
      <c r="G17" s="63" t="s">
        <v>212</v>
      </c>
    </row>
    <row r="18" spans="2:7" ht="21" customHeight="1" x14ac:dyDescent="0.15">
      <c r="E18" s="2" t="s">
        <v>206</v>
      </c>
      <c r="F18" s="64">
        <v>0.79</v>
      </c>
      <c r="G18" s="63" t="s">
        <v>213</v>
      </c>
    </row>
    <row r="19" spans="2:7" ht="18" customHeight="1" x14ac:dyDescent="0.15">
      <c r="B19" s="38" t="s">
        <v>215</v>
      </c>
      <c r="C19" s="60" t="str">
        <f>IF(F15="","",ROUNDDOWN(F15*F16*F18/1000,8))</f>
        <v/>
      </c>
      <c r="D19" s="45" t="s">
        <v>218</v>
      </c>
      <c r="E19" s="2" t="s">
        <v>211</v>
      </c>
      <c r="F19" s="64">
        <v>1</v>
      </c>
      <c r="G19" s="63" t="s">
        <v>214</v>
      </c>
    </row>
    <row r="20" spans="2:7" ht="18" customHeight="1" x14ac:dyDescent="0.15"/>
    <row r="21" spans="2:7" ht="18" customHeight="1" thickBot="1" x14ac:dyDescent="0.2">
      <c r="B21" s="90" t="s">
        <v>221</v>
      </c>
      <c r="C21" s="65" t="s">
        <v>208</v>
      </c>
      <c r="D21" s="91" t="s">
        <v>219</v>
      </c>
      <c r="E21" s="93" t="str">
        <f>IF(F15="","",ROUNDDOWN(F15*F16*F18/1000/86400,8))</f>
        <v/>
      </c>
      <c r="F21" s="93"/>
      <c r="G21" s="94" t="s">
        <v>220</v>
      </c>
    </row>
    <row r="22" spans="2:7" ht="18" customHeight="1" x14ac:dyDescent="0.15">
      <c r="B22" s="90"/>
      <c r="C22" s="47">
        <v>86400</v>
      </c>
      <c r="D22" s="92"/>
      <c r="E22" s="93"/>
      <c r="F22" s="93"/>
      <c r="G22" s="94"/>
    </row>
    <row r="23" spans="2:7" ht="18" customHeight="1" x14ac:dyDescent="0.15">
      <c r="B23" s="44"/>
      <c r="C23" s="43"/>
    </row>
    <row r="24" spans="2:7" ht="18" customHeight="1" x14ac:dyDescent="0.15">
      <c r="B24" s="14" t="s">
        <v>222</v>
      </c>
    </row>
    <row r="25" spans="2:7" ht="18" customHeight="1" x14ac:dyDescent="0.15">
      <c r="B25" s="49" t="s">
        <v>6</v>
      </c>
      <c r="C25" s="48" t="s">
        <v>223</v>
      </c>
      <c r="D25" s="40" t="s">
        <v>218</v>
      </c>
    </row>
    <row r="27" spans="2:7" ht="18" x14ac:dyDescent="0.15">
      <c r="B27" s="38" t="s">
        <v>215</v>
      </c>
      <c r="C27" s="60" t="str">
        <f>IF(F15="","",ROUNDDOWN(F15*F16*F19/1000,8))</f>
        <v/>
      </c>
      <c r="D27" s="45" t="s">
        <v>218</v>
      </c>
    </row>
    <row r="29" spans="2:7" ht="15.75" thickBot="1" x14ac:dyDescent="0.2">
      <c r="B29" s="90" t="s">
        <v>221</v>
      </c>
      <c r="C29" s="65" t="s">
        <v>223</v>
      </c>
      <c r="D29" s="91" t="s">
        <v>219</v>
      </c>
      <c r="E29" s="93" t="str">
        <f>IF(F15="","",ROUNDDOWN(F15*F16*F19/1000/86400,8))</f>
        <v/>
      </c>
      <c r="F29" s="93"/>
      <c r="G29" s="94" t="s">
        <v>220</v>
      </c>
    </row>
    <row r="30" spans="2:7" ht="15" x14ac:dyDescent="0.15">
      <c r="B30" s="90"/>
      <c r="C30" s="47">
        <v>86400</v>
      </c>
      <c r="D30" s="92"/>
      <c r="E30" s="93"/>
      <c r="F30" s="93"/>
      <c r="G30" s="94"/>
    </row>
  </sheetData>
  <mergeCells count="22">
    <mergeCell ref="F13:G13"/>
    <mergeCell ref="F15:G15"/>
    <mergeCell ref="F16:G16"/>
    <mergeCell ref="C8:G8"/>
    <mergeCell ref="F10:G10"/>
    <mergeCell ref="B11:B12"/>
    <mergeCell ref="D11:D12"/>
    <mergeCell ref="F11:G11"/>
    <mergeCell ref="F12:G12"/>
    <mergeCell ref="F3:G3"/>
    <mergeCell ref="F4:G4"/>
    <mergeCell ref="F5:G5"/>
    <mergeCell ref="F6:G6"/>
    <mergeCell ref="F7:G7"/>
    <mergeCell ref="E21:F22"/>
    <mergeCell ref="G21:G22"/>
    <mergeCell ref="B29:B30"/>
    <mergeCell ref="D29:D30"/>
    <mergeCell ref="E29:F30"/>
    <mergeCell ref="G29:G30"/>
    <mergeCell ref="B21:B22"/>
    <mergeCell ref="D21:D22"/>
  </mergeCells>
  <phoneticPr fontId="1"/>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3"/>
  <sheetViews>
    <sheetView zoomScale="115" zoomScaleNormal="115" workbookViewId="0">
      <selection activeCell="M11" sqref="M11"/>
    </sheetView>
  </sheetViews>
  <sheetFormatPr defaultRowHeight="13.5" x14ac:dyDescent="0.15"/>
  <cols>
    <col min="1" max="1" width="4.375" customWidth="1"/>
    <col min="2" max="2" width="20.625" customWidth="1"/>
    <col min="3" max="3" width="18.875" customWidth="1"/>
    <col min="4" max="5" width="7.625" customWidth="1"/>
    <col min="6" max="6" width="8.25" customWidth="1"/>
    <col min="7" max="7" width="23.75" customWidth="1"/>
  </cols>
  <sheetData>
    <row r="1" spans="2:7" ht="18.75" customHeight="1" x14ac:dyDescent="0.15">
      <c r="B1" s="1" t="s">
        <v>0</v>
      </c>
    </row>
    <row r="2" spans="2:7" x14ac:dyDescent="0.15">
      <c r="B2" t="s">
        <v>121</v>
      </c>
    </row>
    <row r="3" spans="2:7" ht="54" x14ac:dyDescent="0.15">
      <c r="B3" s="11" t="s">
        <v>3</v>
      </c>
      <c r="C3" s="11" t="s">
        <v>1</v>
      </c>
      <c r="D3" s="11" t="s">
        <v>13</v>
      </c>
      <c r="E3" s="11" t="s">
        <v>4</v>
      </c>
      <c r="F3" s="101" t="s">
        <v>5</v>
      </c>
      <c r="G3" s="102"/>
    </row>
    <row r="4" spans="2:7" ht="15" customHeight="1" x14ac:dyDescent="0.15">
      <c r="B4" s="18" t="s">
        <v>122</v>
      </c>
      <c r="C4" s="21" t="s">
        <v>130</v>
      </c>
      <c r="D4" s="19">
        <v>85</v>
      </c>
      <c r="E4" s="20">
        <v>9</v>
      </c>
      <c r="F4" s="123"/>
      <c r="G4" s="124"/>
    </row>
    <row r="5" spans="2:7" ht="15" customHeight="1" x14ac:dyDescent="0.15">
      <c r="B5" s="3" t="s">
        <v>123</v>
      </c>
      <c r="C5" s="17" t="s">
        <v>131</v>
      </c>
      <c r="D5" s="4">
        <v>25</v>
      </c>
      <c r="E5" s="5">
        <v>5</v>
      </c>
      <c r="F5" s="125"/>
      <c r="G5" s="126"/>
    </row>
    <row r="6" spans="2:7" ht="15" customHeight="1" x14ac:dyDescent="0.15">
      <c r="B6" s="3" t="s">
        <v>124</v>
      </c>
      <c r="C6" s="17" t="s">
        <v>132</v>
      </c>
      <c r="D6" s="4">
        <v>40</v>
      </c>
      <c r="E6" s="5">
        <v>9</v>
      </c>
      <c r="F6" s="127"/>
      <c r="G6" s="128"/>
    </row>
    <row r="7" spans="2:7" ht="15" customHeight="1" x14ac:dyDescent="0.15">
      <c r="B7" s="3" t="s">
        <v>125</v>
      </c>
      <c r="C7" s="17" t="s">
        <v>133</v>
      </c>
      <c r="D7" s="7">
        <v>35</v>
      </c>
      <c r="E7" s="8">
        <v>9</v>
      </c>
      <c r="F7" s="129"/>
      <c r="G7" s="130"/>
    </row>
    <row r="8" spans="2:7" ht="15" customHeight="1" x14ac:dyDescent="0.15">
      <c r="B8" s="3" t="s">
        <v>126</v>
      </c>
      <c r="C8" s="17" t="s">
        <v>134</v>
      </c>
      <c r="D8" s="7">
        <v>40</v>
      </c>
      <c r="E8" s="8">
        <v>9</v>
      </c>
      <c r="F8" s="129"/>
      <c r="G8" s="130"/>
    </row>
    <row r="9" spans="2:7" ht="45" customHeight="1" x14ac:dyDescent="0.15">
      <c r="B9" s="3" t="s">
        <v>127</v>
      </c>
      <c r="C9" s="17" t="s">
        <v>67</v>
      </c>
      <c r="D9" s="7">
        <v>17</v>
      </c>
      <c r="E9" s="8">
        <v>9</v>
      </c>
      <c r="F9" s="109" t="s">
        <v>135</v>
      </c>
      <c r="G9" s="110"/>
    </row>
    <row r="10" spans="2:7" ht="45" customHeight="1" x14ac:dyDescent="0.15">
      <c r="B10" s="3" t="s">
        <v>128</v>
      </c>
      <c r="C10" s="17" t="s">
        <v>195</v>
      </c>
      <c r="D10" s="7">
        <v>2</v>
      </c>
      <c r="E10" s="8">
        <v>8</v>
      </c>
      <c r="F10" s="109" t="s">
        <v>136</v>
      </c>
      <c r="G10" s="110"/>
    </row>
    <row r="11" spans="2:7" ht="15" customHeight="1" x14ac:dyDescent="0.15">
      <c r="B11" s="22" t="s">
        <v>129</v>
      </c>
      <c r="C11" s="31" t="s">
        <v>195</v>
      </c>
      <c r="D11" s="9">
        <v>4</v>
      </c>
      <c r="E11" s="10">
        <v>9</v>
      </c>
      <c r="F11" s="111" t="s">
        <v>137</v>
      </c>
      <c r="G11" s="112"/>
    </row>
    <row r="13" spans="2:7" ht="17.25" x14ac:dyDescent="0.15">
      <c r="B13" s="14" t="s">
        <v>205</v>
      </c>
      <c r="E13" s="2" t="s">
        <v>8</v>
      </c>
      <c r="F13" s="88" t="s">
        <v>7</v>
      </c>
      <c r="G13" s="88"/>
    </row>
    <row r="14" spans="2:7" ht="15.75" thickBot="1" x14ac:dyDescent="0.2">
      <c r="B14" s="100" t="s">
        <v>6</v>
      </c>
      <c r="C14" s="65" t="s">
        <v>209</v>
      </c>
      <c r="D14" s="91" t="s">
        <v>11</v>
      </c>
      <c r="E14" s="2" t="s">
        <v>9</v>
      </c>
      <c r="F14" s="89" t="s">
        <v>187</v>
      </c>
      <c r="G14" s="89"/>
    </row>
    <row r="15" spans="2:7" ht="15" x14ac:dyDescent="0.15">
      <c r="B15" s="100"/>
      <c r="C15" s="47">
        <v>86400</v>
      </c>
      <c r="D15" s="92"/>
      <c r="E15" s="2" t="s">
        <v>10</v>
      </c>
      <c r="F15" s="88" t="s">
        <v>239</v>
      </c>
      <c r="G15" s="88"/>
    </row>
    <row r="16" spans="2:7" ht="17.25" x14ac:dyDescent="0.15">
      <c r="B16" s="38"/>
      <c r="C16" s="13"/>
      <c r="D16" s="39"/>
      <c r="E16" s="2" t="s">
        <v>12</v>
      </c>
      <c r="F16" s="88" t="s">
        <v>2</v>
      </c>
      <c r="G16" s="88"/>
    </row>
    <row r="17" spans="2:8" ht="18" x14ac:dyDescent="0.15">
      <c r="B17" s="38" t="s">
        <v>215</v>
      </c>
      <c r="C17" s="59" t="str">
        <f>IF(F18="","",ROUNDDOWN(F18*F19*F20/1000/86400,8))</f>
        <v/>
      </c>
      <c r="D17" s="45" t="s">
        <v>216</v>
      </c>
      <c r="E17" s="12"/>
      <c r="H17" t="s">
        <v>234</v>
      </c>
    </row>
    <row r="18" spans="2:8" ht="18.75" x14ac:dyDescent="0.15">
      <c r="B18" s="38"/>
      <c r="C18" s="41"/>
      <c r="E18" s="2" t="s">
        <v>9</v>
      </c>
      <c r="F18" s="95"/>
      <c r="G18" s="96"/>
      <c r="H18">
        <v>25</v>
      </c>
    </row>
    <row r="19" spans="2:8" ht="21" customHeight="1" x14ac:dyDescent="0.15">
      <c r="B19" s="14" t="s">
        <v>207</v>
      </c>
      <c r="E19" s="2" t="s">
        <v>10</v>
      </c>
      <c r="F19" s="95"/>
      <c r="G19" s="96"/>
      <c r="H19">
        <v>120</v>
      </c>
    </row>
    <row r="20" spans="2:8" ht="21" customHeight="1" x14ac:dyDescent="0.15">
      <c r="B20" s="49" t="s">
        <v>6</v>
      </c>
      <c r="C20" s="48" t="s">
        <v>208</v>
      </c>
      <c r="D20" s="46" t="s">
        <v>217</v>
      </c>
      <c r="E20" s="2" t="s">
        <v>210</v>
      </c>
      <c r="F20" s="62">
        <v>1.4319999999999999</v>
      </c>
      <c r="G20" s="63" t="s">
        <v>212</v>
      </c>
    </row>
    <row r="21" spans="2:8" ht="21" customHeight="1" x14ac:dyDescent="0.15">
      <c r="E21" s="2" t="s">
        <v>206</v>
      </c>
      <c r="F21" s="64">
        <v>0.79</v>
      </c>
      <c r="G21" s="63" t="s">
        <v>213</v>
      </c>
    </row>
    <row r="22" spans="2:8" ht="18" customHeight="1" x14ac:dyDescent="0.15">
      <c r="B22" s="38" t="s">
        <v>215</v>
      </c>
      <c r="C22" s="60" t="str">
        <f>IF(F18="","",ROUNDDOWN(F18*F19*F21/1000,8))</f>
        <v/>
      </c>
      <c r="D22" s="45" t="s">
        <v>218</v>
      </c>
      <c r="E22" s="2" t="s">
        <v>211</v>
      </c>
      <c r="F22" s="64">
        <v>1</v>
      </c>
      <c r="G22" s="63" t="s">
        <v>214</v>
      </c>
    </row>
    <row r="23" spans="2:8" ht="18" customHeight="1" x14ac:dyDescent="0.15"/>
    <row r="24" spans="2:8" ht="18" customHeight="1" thickBot="1" x14ac:dyDescent="0.2">
      <c r="B24" s="90" t="s">
        <v>221</v>
      </c>
      <c r="C24" s="65" t="s">
        <v>208</v>
      </c>
      <c r="D24" s="91" t="s">
        <v>219</v>
      </c>
      <c r="E24" s="93" t="str">
        <f>IF(F18="","",ROUNDDOWN(F18*F19*F21/1000/86400,8))</f>
        <v/>
      </c>
      <c r="F24" s="93"/>
      <c r="G24" s="94" t="s">
        <v>220</v>
      </c>
    </row>
    <row r="25" spans="2:8" ht="18" customHeight="1" x14ac:dyDescent="0.15">
      <c r="B25" s="90"/>
      <c r="C25" s="47">
        <v>86400</v>
      </c>
      <c r="D25" s="92"/>
      <c r="E25" s="93"/>
      <c r="F25" s="93"/>
      <c r="G25" s="94"/>
    </row>
    <row r="26" spans="2:8" ht="18" customHeight="1" x14ac:dyDescent="0.15">
      <c r="B26" s="44"/>
      <c r="C26" s="43"/>
    </row>
    <row r="27" spans="2:8" ht="18" customHeight="1" x14ac:dyDescent="0.15">
      <c r="B27" s="14" t="s">
        <v>222</v>
      </c>
    </row>
    <row r="28" spans="2:8" ht="18" customHeight="1" x14ac:dyDescent="0.15">
      <c r="B28" s="49" t="s">
        <v>6</v>
      </c>
      <c r="C28" s="48" t="s">
        <v>223</v>
      </c>
      <c r="D28" s="40" t="s">
        <v>218</v>
      </c>
    </row>
    <row r="30" spans="2:8" ht="18" x14ac:dyDescent="0.15">
      <c r="B30" s="38" t="s">
        <v>215</v>
      </c>
      <c r="C30" s="60" t="str">
        <f>IF(F18="","",ROUNDDOWN(F18*F19*F22/1000,8))</f>
        <v/>
      </c>
      <c r="D30" s="45" t="s">
        <v>218</v>
      </c>
    </row>
    <row r="32" spans="2:8" ht="15.75" thickBot="1" x14ac:dyDescent="0.2">
      <c r="B32" s="90" t="s">
        <v>221</v>
      </c>
      <c r="C32" s="65" t="s">
        <v>223</v>
      </c>
      <c r="D32" s="91" t="s">
        <v>219</v>
      </c>
      <c r="E32" s="93" t="str">
        <f>IF(F18="","",ROUNDDOWN(F18*F19*F22/1000/86400,8))</f>
        <v/>
      </c>
      <c r="F32" s="93"/>
      <c r="G32" s="94" t="s">
        <v>220</v>
      </c>
    </row>
    <row r="33" spans="2:7" ht="15" x14ac:dyDescent="0.15">
      <c r="B33" s="90"/>
      <c r="C33" s="47">
        <v>86400</v>
      </c>
      <c r="D33" s="92"/>
      <c r="E33" s="93"/>
      <c r="F33" s="93"/>
      <c r="G33" s="94"/>
    </row>
  </sheetData>
  <mergeCells count="25">
    <mergeCell ref="B14:B15"/>
    <mergeCell ref="D14:D15"/>
    <mergeCell ref="F3:G3"/>
    <mergeCell ref="F4:G4"/>
    <mergeCell ref="F5:G5"/>
    <mergeCell ref="F6:G6"/>
    <mergeCell ref="F7:G7"/>
    <mergeCell ref="F8:G8"/>
    <mergeCell ref="F9:G9"/>
    <mergeCell ref="F10:G10"/>
    <mergeCell ref="F11:G11"/>
    <mergeCell ref="F13:G13"/>
    <mergeCell ref="F14:G14"/>
    <mergeCell ref="F15:G15"/>
    <mergeCell ref="F16:G16"/>
    <mergeCell ref="F18:G18"/>
    <mergeCell ref="F19:G19"/>
    <mergeCell ref="E24:F25"/>
    <mergeCell ref="G24:G25"/>
    <mergeCell ref="B32:B33"/>
    <mergeCell ref="D32:D33"/>
    <mergeCell ref="E32:F33"/>
    <mergeCell ref="G32:G33"/>
    <mergeCell ref="B24:B25"/>
    <mergeCell ref="D24:D25"/>
  </mergeCells>
  <phoneticPr fontId="1"/>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H50"/>
  <sheetViews>
    <sheetView zoomScale="115" zoomScaleNormal="115" workbookViewId="0">
      <selection activeCell="C5" sqref="C5"/>
    </sheetView>
  </sheetViews>
  <sheetFormatPr defaultRowHeight="13.5" x14ac:dyDescent="0.15"/>
  <cols>
    <col min="1" max="1" width="4.375" customWidth="1"/>
    <col min="2" max="2" width="20.625" customWidth="1"/>
    <col min="3" max="3" width="18.875" customWidth="1"/>
    <col min="4" max="5" width="7.625" customWidth="1"/>
    <col min="6" max="6" width="8.25" customWidth="1"/>
    <col min="7" max="7" width="23.625" customWidth="1"/>
  </cols>
  <sheetData>
    <row r="1" spans="2:7" ht="18.75" customHeight="1" x14ac:dyDescent="0.15">
      <c r="B1" s="1" t="s">
        <v>0</v>
      </c>
    </row>
    <row r="2" spans="2:7" x14ac:dyDescent="0.15">
      <c r="B2" t="s">
        <v>138</v>
      </c>
    </row>
    <row r="3" spans="2:7" ht="54" x14ac:dyDescent="0.15">
      <c r="B3" s="11" t="s">
        <v>3</v>
      </c>
      <c r="C3" s="11" t="s">
        <v>1</v>
      </c>
      <c r="D3" s="11" t="s">
        <v>13</v>
      </c>
      <c r="E3" s="11" t="s">
        <v>4</v>
      </c>
      <c r="F3" s="101" t="s">
        <v>5</v>
      </c>
      <c r="G3" s="102"/>
    </row>
    <row r="4" spans="2:7" ht="15" customHeight="1" x14ac:dyDescent="0.15">
      <c r="B4" s="18" t="s">
        <v>139</v>
      </c>
      <c r="C4" s="21" t="s">
        <v>197</v>
      </c>
      <c r="D4" s="19"/>
      <c r="E4" s="20"/>
      <c r="F4" s="114" t="s">
        <v>163</v>
      </c>
      <c r="G4" s="115"/>
    </row>
    <row r="5" spans="2:7" ht="15" customHeight="1" x14ac:dyDescent="0.15">
      <c r="B5" s="3" t="s">
        <v>140</v>
      </c>
      <c r="C5" s="66" t="s">
        <v>162</v>
      </c>
      <c r="D5" s="4"/>
      <c r="E5" s="5"/>
      <c r="F5" s="105" t="s">
        <v>164</v>
      </c>
      <c r="G5" s="106"/>
    </row>
    <row r="6" spans="2:7" ht="15" customHeight="1" x14ac:dyDescent="0.15">
      <c r="B6" s="3" t="s">
        <v>141</v>
      </c>
      <c r="C6" s="17" t="s">
        <v>165</v>
      </c>
      <c r="D6" s="6">
        <v>100</v>
      </c>
      <c r="E6" s="5">
        <v>9</v>
      </c>
      <c r="F6" s="107"/>
      <c r="G6" s="108"/>
    </row>
    <row r="7" spans="2:7" ht="15" customHeight="1" x14ac:dyDescent="0.15">
      <c r="B7" s="3" t="s">
        <v>142</v>
      </c>
      <c r="C7" s="17" t="s">
        <v>166</v>
      </c>
      <c r="D7" s="7">
        <v>100</v>
      </c>
      <c r="E7" s="8">
        <v>9</v>
      </c>
      <c r="F7" s="109" t="s">
        <v>173</v>
      </c>
      <c r="G7" s="110"/>
    </row>
    <row r="8" spans="2:7" ht="15" customHeight="1" x14ac:dyDescent="0.15">
      <c r="B8" s="3" t="s">
        <v>143</v>
      </c>
      <c r="C8" s="17" t="s">
        <v>167</v>
      </c>
      <c r="D8" s="7">
        <v>25</v>
      </c>
      <c r="E8" s="8">
        <v>9</v>
      </c>
      <c r="F8" s="109" t="s">
        <v>198</v>
      </c>
      <c r="G8" s="110"/>
    </row>
    <row r="9" spans="2:7" ht="15" customHeight="1" x14ac:dyDescent="0.15">
      <c r="B9" s="3" t="s">
        <v>144</v>
      </c>
      <c r="C9" s="17" t="s">
        <v>67</v>
      </c>
      <c r="D9" s="7">
        <v>25</v>
      </c>
      <c r="E9" s="8">
        <v>9</v>
      </c>
      <c r="F9" s="109" t="s">
        <v>199</v>
      </c>
      <c r="G9" s="110"/>
    </row>
    <row r="10" spans="2:7" ht="15" customHeight="1" x14ac:dyDescent="0.15">
      <c r="B10" s="3" t="s">
        <v>145</v>
      </c>
      <c r="C10" s="17" t="s">
        <v>131</v>
      </c>
      <c r="D10" s="7">
        <v>25</v>
      </c>
      <c r="E10" s="8">
        <v>9</v>
      </c>
      <c r="F10" s="109" t="s">
        <v>200</v>
      </c>
      <c r="G10" s="110"/>
    </row>
    <row r="11" spans="2:7" ht="15" customHeight="1" x14ac:dyDescent="0.15">
      <c r="B11" s="3" t="s">
        <v>146</v>
      </c>
      <c r="C11" s="17" t="s">
        <v>134</v>
      </c>
      <c r="D11" s="7">
        <v>25</v>
      </c>
      <c r="E11" s="8">
        <v>9</v>
      </c>
      <c r="F11" s="109" t="s">
        <v>201</v>
      </c>
      <c r="G11" s="110"/>
    </row>
    <row r="12" spans="2:7" ht="15" customHeight="1" x14ac:dyDescent="0.15">
      <c r="B12" s="3" t="s">
        <v>147</v>
      </c>
      <c r="C12" s="17" t="s">
        <v>134</v>
      </c>
      <c r="D12" s="7">
        <v>50</v>
      </c>
      <c r="E12" s="8">
        <v>9</v>
      </c>
      <c r="F12" s="109" t="s">
        <v>174</v>
      </c>
      <c r="G12" s="110"/>
    </row>
    <row r="13" spans="2:7" ht="15" customHeight="1" x14ac:dyDescent="0.15">
      <c r="B13" s="3" t="s">
        <v>148</v>
      </c>
      <c r="C13" s="17" t="s">
        <v>134</v>
      </c>
      <c r="D13" s="7">
        <v>100</v>
      </c>
      <c r="E13" s="8">
        <v>9</v>
      </c>
      <c r="F13" s="109" t="s">
        <v>175</v>
      </c>
      <c r="G13" s="110"/>
    </row>
    <row r="14" spans="2:7" ht="15" customHeight="1" x14ac:dyDescent="0.15">
      <c r="B14" s="3" t="s">
        <v>149</v>
      </c>
      <c r="C14" s="17" t="s">
        <v>168</v>
      </c>
      <c r="D14" s="7"/>
      <c r="E14" s="8">
        <v>9</v>
      </c>
      <c r="F14" s="109" t="s">
        <v>176</v>
      </c>
      <c r="G14" s="110"/>
    </row>
    <row r="15" spans="2:7" ht="15" customHeight="1" x14ac:dyDescent="0.15">
      <c r="B15" s="32" t="s">
        <v>150</v>
      </c>
      <c r="C15" s="17" t="s">
        <v>167</v>
      </c>
      <c r="D15" s="33">
        <v>50</v>
      </c>
      <c r="E15" s="34">
        <v>9</v>
      </c>
      <c r="F15" s="109" t="s">
        <v>175</v>
      </c>
      <c r="G15" s="110"/>
    </row>
    <row r="16" spans="2:7" ht="15" customHeight="1" x14ac:dyDescent="0.15">
      <c r="B16" s="32" t="s">
        <v>151</v>
      </c>
      <c r="C16" s="17" t="s">
        <v>134</v>
      </c>
      <c r="D16" s="33">
        <v>50</v>
      </c>
      <c r="E16" s="34">
        <v>9</v>
      </c>
      <c r="F16" s="109" t="s">
        <v>175</v>
      </c>
      <c r="G16" s="110"/>
    </row>
    <row r="17" spans="2:7" ht="15" customHeight="1" x14ac:dyDescent="0.15">
      <c r="B17" s="32" t="s">
        <v>152</v>
      </c>
      <c r="C17" s="17" t="s">
        <v>134</v>
      </c>
      <c r="D17" s="33">
        <v>10</v>
      </c>
      <c r="E17" s="34">
        <v>9</v>
      </c>
      <c r="F17" s="109" t="s">
        <v>174</v>
      </c>
      <c r="G17" s="110"/>
    </row>
    <row r="18" spans="2:7" ht="15" customHeight="1" x14ac:dyDescent="0.15">
      <c r="B18" s="32" t="s">
        <v>153</v>
      </c>
      <c r="C18" s="17" t="s">
        <v>134</v>
      </c>
      <c r="D18" s="33">
        <v>10</v>
      </c>
      <c r="E18" s="34">
        <v>9</v>
      </c>
      <c r="F18" s="109" t="s">
        <v>198</v>
      </c>
      <c r="G18" s="110"/>
    </row>
    <row r="19" spans="2:7" ht="15" customHeight="1" x14ac:dyDescent="0.15">
      <c r="B19" s="32" t="s">
        <v>154</v>
      </c>
      <c r="C19" s="17" t="s">
        <v>169</v>
      </c>
      <c r="D19" s="33">
        <v>100</v>
      </c>
      <c r="E19" s="34">
        <v>9</v>
      </c>
      <c r="F19" s="109" t="s">
        <v>177</v>
      </c>
      <c r="G19" s="110"/>
    </row>
    <row r="20" spans="2:7" ht="15" customHeight="1" x14ac:dyDescent="0.15">
      <c r="B20" s="32" t="s">
        <v>154</v>
      </c>
      <c r="C20" s="17" t="s">
        <v>170</v>
      </c>
      <c r="D20" s="33">
        <v>30</v>
      </c>
      <c r="E20" s="34">
        <v>9</v>
      </c>
      <c r="F20" s="109" t="s">
        <v>174</v>
      </c>
      <c r="G20" s="110"/>
    </row>
    <row r="21" spans="2:7" ht="15" customHeight="1" x14ac:dyDescent="0.15">
      <c r="B21" s="32" t="s">
        <v>155</v>
      </c>
      <c r="C21" s="17" t="s">
        <v>171</v>
      </c>
      <c r="D21" s="33">
        <v>50</v>
      </c>
      <c r="E21" s="34">
        <v>9</v>
      </c>
      <c r="F21" s="109" t="s">
        <v>174</v>
      </c>
      <c r="G21" s="110"/>
    </row>
    <row r="22" spans="2:7" ht="15" customHeight="1" x14ac:dyDescent="0.15">
      <c r="B22" s="32" t="s">
        <v>156</v>
      </c>
      <c r="C22" s="17" t="s">
        <v>167</v>
      </c>
      <c r="D22" s="33">
        <v>50</v>
      </c>
      <c r="E22" s="34">
        <v>9</v>
      </c>
      <c r="F22" s="109" t="s">
        <v>174</v>
      </c>
      <c r="G22" s="110"/>
    </row>
    <row r="23" spans="2:7" ht="15" customHeight="1" x14ac:dyDescent="0.15">
      <c r="B23" s="32" t="s">
        <v>157</v>
      </c>
      <c r="C23" s="17" t="s">
        <v>134</v>
      </c>
      <c r="D23" s="33">
        <v>10</v>
      </c>
      <c r="E23" s="34">
        <v>9</v>
      </c>
      <c r="F23" s="109" t="s">
        <v>178</v>
      </c>
      <c r="G23" s="110"/>
    </row>
    <row r="24" spans="2:7" ht="30" customHeight="1" x14ac:dyDescent="0.15">
      <c r="B24" s="32" t="s">
        <v>157</v>
      </c>
      <c r="C24" s="17" t="s">
        <v>134</v>
      </c>
      <c r="D24" s="33">
        <v>60</v>
      </c>
      <c r="E24" s="34">
        <v>9</v>
      </c>
      <c r="F24" s="109" t="s">
        <v>179</v>
      </c>
      <c r="G24" s="110"/>
    </row>
    <row r="25" spans="2:7" ht="15" customHeight="1" x14ac:dyDescent="0.15">
      <c r="B25" s="32" t="s">
        <v>158</v>
      </c>
      <c r="C25" s="17" t="s">
        <v>134</v>
      </c>
      <c r="D25" s="33">
        <v>10</v>
      </c>
      <c r="E25" s="34">
        <v>9</v>
      </c>
      <c r="F25" s="109" t="s">
        <v>180</v>
      </c>
      <c r="G25" s="110"/>
    </row>
    <row r="26" spans="2:7" ht="15" customHeight="1" x14ac:dyDescent="0.15">
      <c r="B26" s="32" t="s">
        <v>159</v>
      </c>
      <c r="C26" s="17" t="s">
        <v>67</v>
      </c>
      <c r="D26" s="33">
        <v>10</v>
      </c>
      <c r="E26" s="34">
        <v>9</v>
      </c>
      <c r="F26" s="109" t="s">
        <v>181</v>
      </c>
      <c r="G26" s="110"/>
    </row>
    <row r="27" spans="2:7" ht="15" customHeight="1" x14ac:dyDescent="0.15">
      <c r="B27" s="32" t="s">
        <v>160</v>
      </c>
      <c r="C27" s="17" t="s">
        <v>134</v>
      </c>
      <c r="D27" s="33">
        <v>50</v>
      </c>
      <c r="E27" s="34">
        <v>9</v>
      </c>
      <c r="F27" s="109" t="s">
        <v>181</v>
      </c>
      <c r="G27" s="110"/>
    </row>
    <row r="28" spans="2:7" ht="15" customHeight="1" x14ac:dyDescent="0.15">
      <c r="B28" s="22" t="s">
        <v>161</v>
      </c>
      <c r="C28" s="31" t="s">
        <v>172</v>
      </c>
      <c r="D28" s="9">
        <v>50</v>
      </c>
      <c r="E28" s="10">
        <v>9</v>
      </c>
      <c r="F28" s="111"/>
      <c r="G28" s="112"/>
    </row>
    <row r="30" spans="2:7" ht="17.25" x14ac:dyDescent="0.15">
      <c r="B30" s="14" t="s">
        <v>205</v>
      </c>
      <c r="E30" s="2" t="s">
        <v>8</v>
      </c>
      <c r="F30" s="88" t="s">
        <v>7</v>
      </c>
      <c r="G30" s="88"/>
    </row>
    <row r="31" spans="2:7" ht="15.75" thickBot="1" x14ac:dyDescent="0.2">
      <c r="B31" s="100" t="s">
        <v>6</v>
      </c>
      <c r="C31" s="65" t="s">
        <v>209</v>
      </c>
      <c r="D31" s="91" t="s">
        <v>11</v>
      </c>
      <c r="E31" s="2" t="s">
        <v>9</v>
      </c>
      <c r="F31" s="89" t="s">
        <v>187</v>
      </c>
      <c r="G31" s="89"/>
    </row>
    <row r="32" spans="2:7" ht="15" x14ac:dyDescent="0.15">
      <c r="B32" s="100"/>
      <c r="C32" s="47">
        <v>86400</v>
      </c>
      <c r="D32" s="92"/>
      <c r="E32" s="2" t="s">
        <v>10</v>
      </c>
      <c r="F32" s="88" t="s">
        <v>240</v>
      </c>
      <c r="G32" s="88"/>
    </row>
    <row r="33" spans="2:8" ht="17.25" x14ac:dyDescent="0.15">
      <c r="B33" s="38"/>
      <c r="C33" s="13"/>
      <c r="D33" s="39"/>
      <c r="E33" s="2" t="s">
        <v>12</v>
      </c>
      <c r="F33" s="88" t="s">
        <v>2</v>
      </c>
      <c r="G33" s="88"/>
    </row>
    <row r="34" spans="2:8" ht="18" x14ac:dyDescent="0.15">
      <c r="B34" s="38" t="s">
        <v>215</v>
      </c>
      <c r="C34" s="59" t="str">
        <f>IF(F35="","",ROUNDDOWN(F35*F36*F37/1000/86400,8))</f>
        <v/>
      </c>
      <c r="D34" s="45" t="s">
        <v>216</v>
      </c>
      <c r="E34" s="12"/>
      <c r="H34" t="s">
        <v>234</v>
      </c>
    </row>
    <row r="35" spans="2:8" ht="18.75" x14ac:dyDescent="0.15">
      <c r="B35" s="38"/>
      <c r="C35" s="41"/>
      <c r="E35" s="2" t="s">
        <v>9</v>
      </c>
      <c r="F35" s="95"/>
      <c r="G35" s="96"/>
      <c r="H35">
        <v>10</v>
      </c>
    </row>
    <row r="36" spans="2:8" ht="21" customHeight="1" x14ac:dyDescent="0.15">
      <c r="B36" s="14" t="s">
        <v>207</v>
      </c>
      <c r="E36" s="2" t="s">
        <v>10</v>
      </c>
      <c r="F36" s="95"/>
      <c r="G36" s="96"/>
      <c r="H36">
        <v>200</v>
      </c>
    </row>
    <row r="37" spans="2:8" ht="21" customHeight="1" x14ac:dyDescent="0.15">
      <c r="B37" s="49" t="s">
        <v>6</v>
      </c>
      <c r="C37" s="48" t="s">
        <v>208</v>
      </c>
      <c r="D37" s="46" t="s">
        <v>217</v>
      </c>
      <c r="E37" s="2" t="s">
        <v>210</v>
      </c>
      <c r="F37" s="62">
        <v>1.4319999999999999</v>
      </c>
      <c r="G37" s="63" t="s">
        <v>212</v>
      </c>
    </row>
    <row r="38" spans="2:8" ht="21" customHeight="1" x14ac:dyDescent="0.15">
      <c r="E38" s="2" t="s">
        <v>206</v>
      </c>
      <c r="F38" s="64">
        <v>0.79</v>
      </c>
      <c r="G38" s="63" t="s">
        <v>213</v>
      </c>
    </row>
    <row r="39" spans="2:8" ht="18" customHeight="1" x14ac:dyDescent="0.15">
      <c r="B39" s="38" t="s">
        <v>215</v>
      </c>
      <c r="C39" s="60" t="str">
        <f>IF(F35="","",ROUNDDOWN(F35*F36*F38/1000,8))</f>
        <v/>
      </c>
      <c r="D39" s="45" t="s">
        <v>218</v>
      </c>
      <c r="E39" s="2" t="s">
        <v>211</v>
      </c>
      <c r="F39" s="64">
        <v>1</v>
      </c>
      <c r="G39" s="63" t="s">
        <v>214</v>
      </c>
    </row>
    <row r="40" spans="2:8" ht="18" customHeight="1" x14ac:dyDescent="0.15"/>
    <row r="41" spans="2:8" ht="18" customHeight="1" thickBot="1" x14ac:dyDescent="0.2">
      <c r="B41" s="90" t="s">
        <v>221</v>
      </c>
      <c r="C41" s="65" t="s">
        <v>208</v>
      </c>
      <c r="D41" s="91" t="s">
        <v>219</v>
      </c>
      <c r="E41" s="93" t="str">
        <f>IF(F35="","",ROUNDDOWN(F35*F36*F38/1000/86400,8))</f>
        <v/>
      </c>
      <c r="F41" s="93"/>
      <c r="G41" s="94" t="s">
        <v>220</v>
      </c>
    </row>
    <row r="42" spans="2:8" ht="18" customHeight="1" x14ac:dyDescent="0.15">
      <c r="B42" s="90"/>
      <c r="C42" s="47">
        <v>86400</v>
      </c>
      <c r="D42" s="92"/>
      <c r="E42" s="93"/>
      <c r="F42" s="93"/>
      <c r="G42" s="94"/>
    </row>
    <row r="43" spans="2:8" ht="18" customHeight="1" x14ac:dyDescent="0.15">
      <c r="B43" s="44"/>
      <c r="C43" s="43"/>
    </row>
    <row r="44" spans="2:8" ht="18" customHeight="1" x14ac:dyDescent="0.15">
      <c r="B44" s="14" t="s">
        <v>222</v>
      </c>
    </row>
    <row r="45" spans="2:8" ht="18" customHeight="1" x14ac:dyDescent="0.15">
      <c r="B45" s="49" t="s">
        <v>6</v>
      </c>
      <c r="C45" s="48" t="s">
        <v>223</v>
      </c>
      <c r="D45" s="40" t="s">
        <v>218</v>
      </c>
    </row>
    <row r="47" spans="2:8" ht="18" x14ac:dyDescent="0.15">
      <c r="B47" s="38" t="s">
        <v>215</v>
      </c>
      <c r="C47" s="60" t="str">
        <f>IF(F35="","",ROUNDDOWN(F35*F36*F39/1000,8))</f>
        <v/>
      </c>
      <c r="D47" s="45" t="s">
        <v>218</v>
      </c>
    </row>
    <row r="49" spans="2:7" ht="15.75" thickBot="1" x14ac:dyDescent="0.2">
      <c r="B49" s="90" t="s">
        <v>221</v>
      </c>
      <c r="C49" s="65" t="s">
        <v>223</v>
      </c>
      <c r="D49" s="91" t="s">
        <v>219</v>
      </c>
      <c r="E49" s="93" t="str">
        <f>IF(F35="","",ROUNDDOWN(F35*F36*F39/1000/86400,8))</f>
        <v/>
      </c>
      <c r="F49" s="93"/>
      <c r="G49" s="94" t="s">
        <v>220</v>
      </c>
    </row>
    <row r="50" spans="2:7" ht="15" x14ac:dyDescent="0.15">
      <c r="B50" s="90"/>
      <c r="C50" s="47">
        <v>86400</v>
      </c>
      <c r="D50" s="92"/>
      <c r="E50" s="93"/>
      <c r="F50" s="93"/>
      <c r="G50" s="94"/>
    </row>
  </sheetData>
  <mergeCells count="42">
    <mergeCell ref="F3:G3"/>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30:G30"/>
    <mergeCell ref="B31:B32"/>
    <mergeCell ref="D31:D32"/>
    <mergeCell ref="F31:G31"/>
    <mergeCell ref="F32:G32"/>
    <mergeCell ref="B49:B50"/>
    <mergeCell ref="D49:D50"/>
    <mergeCell ref="E49:F50"/>
    <mergeCell ref="G49:G50"/>
    <mergeCell ref="F33:G33"/>
    <mergeCell ref="F35:G35"/>
    <mergeCell ref="F36:G36"/>
    <mergeCell ref="E41:F42"/>
    <mergeCell ref="G41:G42"/>
    <mergeCell ref="B41:B42"/>
    <mergeCell ref="D41:D42"/>
  </mergeCells>
  <phoneticPr fontId="1"/>
  <pageMargins left="0.70866141732283472" right="0.70866141732283472" top="0.74803149606299213" bottom="0.74803149606299213" header="0.31496062992125984" footer="0.31496062992125984"/>
  <pageSetup paperSize="9" scale="9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住宅</vt:lpstr>
      <vt:lpstr>商店</vt:lpstr>
      <vt:lpstr>飲食業</vt:lpstr>
      <vt:lpstr>大型店舗</vt:lpstr>
      <vt:lpstr>事務所</vt:lpstr>
      <vt:lpstr>宿泊施設・その他</vt:lpstr>
      <vt:lpstr>病院</vt:lpstr>
      <vt:lpstr>学校・官舎</vt:lpstr>
      <vt:lpstr>文化施設</vt:lpstr>
      <vt:lpstr>社会福祉施設</vt:lpstr>
      <vt:lpstr>飲食業!Print_Area</vt:lpstr>
      <vt:lpstr>学校・官舎!Print_Area</vt:lpstr>
      <vt:lpstr>事務所!Print_Area</vt:lpstr>
      <vt:lpstr>社会福祉施設!Print_Area</vt:lpstr>
      <vt:lpstr>宿泊施設・その他!Print_Area</vt:lpstr>
      <vt:lpstr>商店!Print_Area</vt:lpstr>
      <vt:lpstr>大型店舗!Print_Area</vt:lpstr>
      <vt:lpstr>病院!Print_Area</vt:lpstr>
      <vt:lpstr>文化施設!Print_Area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2021-02-24T00:44:41Z</dcterms:modified>
</cp:coreProperties>
</file>