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7815" tabRatio="724" activeTab="9"/>
  </bookViews>
  <sheets>
    <sheet name="188" sheetId="1" r:id="rId1"/>
    <sheet name="189" sheetId="2" r:id="rId2"/>
    <sheet name="190" sheetId="3" r:id="rId3"/>
    <sheet name="191" sheetId="4" r:id="rId4"/>
    <sheet name="192" sheetId="5" r:id="rId5"/>
    <sheet name="193" sheetId="6" r:id="rId6"/>
    <sheet name="194" sheetId="7" r:id="rId7"/>
    <sheet name="195" sheetId="8" r:id="rId8"/>
    <sheet name="196" sheetId="9" r:id="rId9"/>
    <sheet name="197" sheetId="10" r:id="rId10"/>
    <sheet name="198" sheetId="11" r:id="rId11"/>
    <sheet name="199" sheetId="12" r:id="rId12"/>
    <sheet name="200" sheetId="13" r:id="rId13"/>
    <sheet name="201" sheetId="14" r:id="rId14"/>
    <sheet name="202-1" sheetId="15" r:id="rId15"/>
    <sheet name="202-2" sheetId="16" r:id="rId16"/>
    <sheet name="203" sheetId="17" r:id="rId17"/>
    <sheet name="204" sheetId="18" r:id="rId18"/>
    <sheet name="205" sheetId="19" r:id="rId19"/>
    <sheet name="206" sheetId="20" r:id="rId20"/>
    <sheet name="207" sheetId="21" r:id="rId21"/>
    <sheet name="208" sheetId="22" r:id="rId22"/>
    <sheet name="209" sheetId="23" r:id="rId23"/>
    <sheet name="210" sheetId="24" r:id="rId24"/>
    <sheet name="211" sheetId="25" r:id="rId25"/>
    <sheet name="212" sheetId="26" r:id="rId26"/>
    <sheet name="213" sheetId="27" r:id="rId27"/>
    <sheet name="214" sheetId="28" r:id="rId28"/>
    <sheet name="215" sheetId="29" r:id="rId29"/>
    <sheet name="216" sheetId="30" r:id="rId30"/>
    <sheet name="217" sheetId="31" r:id="rId31"/>
    <sheet name="218" sheetId="32" r:id="rId32"/>
    <sheet name="219" sheetId="33" r:id="rId33"/>
    <sheet name="220" sheetId="34" r:id="rId34"/>
    <sheet name="221" sheetId="35" r:id="rId35"/>
    <sheet name="222" sheetId="36" r:id="rId36"/>
    <sheet name="223" sheetId="37" r:id="rId37"/>
    <sheet name="224" sheetId="38" r:id="rId38"/>
    <sheet name="225" sheetId="39" r:id="rId39"/>
    <sheet name="226" sheetId="40" r:id="rId40"/>
    <sheet name="227" sheetId="41" r:id="rId41"/>
  </sheets>
  <definedNames>
    <definedName name="_xlnm.Print_Area" localSheetId="0">'188'!$A$1:$K$22</definedName>
    <definedName name="_xlnm.Print_Area" localSheetId="3">'191'!$A$1:$K$22</definedName>
    <definedName name="_xlnm.Print_Area" localSheetId="5">'193'!$A$1:$M$14</definedName>
    <definedName name="_xlnm.Print_Area" localSheetId="6">'194'!$A$1:$N$23</definedName>
    <definedName name="_xlnm.Print_Area" localSheetId="15">'202-2'!$A$1:$T$28</definedName>
    <definedName name="_xlnm.Print_Area" localSheetId="22">'209'!$A$1:$I$63</definedName>
    <definedName name="_xlnm.Print_Area" localSheetId="27">'214'!$A$1:$M$56</definedName>
    <definedName name="_xlnm.Print_Area" localSheetId="28">'215'!$A$1:$O$61</definedName>
    <definedName name="_xlnm.Print_Area" localSheetId="38">'225'!$A$1:$G$27</definedName>
  </definedNames>
  <calcPr fullCalcOnLoad="1"/>
</workbook>
</file>

<file path=xl/sharedStrings.xml><?xml version="1.0" encoding="utf-8"?>
<sst xmlns="http://schemas.openxmlformats.org/spreadsheetml/2006/main" count="1974" uniqueCount="666">
  <si>
    <t>ⅩⅥ　 教　育　・　文　化</t>
  </si>
  <si>
    <t>学級数</t>
  </si>
  <si>
    <t>教員数
（本務者）</t>
  </si>
  <si>
    <t>３　歳</t>
  </si>
  <si>
    <t>４　歳</t>
  </si>
  <si>
    <t>５　歳</t>
  </si>
  <si>
    <t>　　資　料　　統　計　課</t>
  </si>
  <si>
    <t>男</t>
  </si>
  <si>
    <t>女</t>
  </si>
  <si>
    <t>区　分</t>
  </si>
  <si>
    <t>男女別</t>
  </si>
  <si>
    <t>（再掲）年齢別</t>
  </si>
  <si>
    <t>園数</t>
  </si>
  <si>
    <t>総数</t>
  </si>
  <si>
    <t>在    園    者    数</t>
  </si>
  <si>
    <t>中央区</t>
  </si>
  <si>
    <t>花見川区</t>
  </si>
  <si>
    <t>稲毛区</t>
  </si>
  <si>
    <t>若葉区</t>
  </si>
  <si>
    <t>緑区</t>
  </si>
  <si>
    <t>美浜区</t>
  </si>
  <si>
    <t>平成20年度</t>
  </si>
  <si>
    <t xml:space="preserve">   188～200表は、毎年５月１日現在で実施される文部科学省所管の「学校基本調査」の結果である。</t>
  </si>
  <si>
    <t>188  幼　稚　園　の　概　況</t>
  </si>
  <si>
    <t>　　21</t>
  </si>
  <si>
    <t>　　22</t>
  </si>
  <si>
    <t>　　23</t>
  </si>
  <si>
    <t>　　24</t>
  </si>
  <si>
    <t>　　資　料　　統　計　課　　（注）「学生数」については、学部のほか大学院、専攻科及び別科の学生並びに聴講生等を含む。</t>
  </si>
  <si>
    <t>年度</t>
  </si>
  <si>
    <t>平成</t>
  </si>
  <si>
    <t>女</t>
  </si>
  <si>
    <t>男</t>
  </si>
  <si>
    <t>計</t>
  </si>
  <si>
    <t>私立</t>
  </si>
  <si>
    <t>国公立</t>
  </si>
  <si>
    <t>う　ち　大　学　院</t>
  </si>
  <si>
    <t>う　ち　学　部</t>
  </si>
  <si>
    <t>教員数
(本務者)</t>
  </si>
  <si>
    <t>学　　生　　数</t>
  </si>
  <si>
    <t>学　　校　　数</t>
  </si>
  <si>
    <t>197  大　学　の　概　況</t>
  </si>
  <si>
    <t>　　資　料　　統　計　課　　（注）「学生数」については、本科学生のほか専攻科及び別科の学生並びに聴講生等を含む。</t>
  </si>
  <si>
    <t>－</t>
  </si>
  <si>
    <t>私　　立</t>
  </si>
  <si>
    <t>公　 立</t>
  </si>
  <si>
    <t>私　立</t>
  </si>
  <si>
    <t>公　立</t>
  </si>
  <si>
    <t>教員数（本務者）</t>
  </si>
  <si>
    <t>学    生    数</t>
  </si>
  <si>
    <t>学    校    数</t>
  </si>
  <si>
    <t>196  短　期　大　学　の　概　況</t>
  </si>
  <si>
    <t>　　資　料　　統　計　課　　（注）卒業年度である。</t>
  </si>
  <si>
    <t>就職率
(％)</t>
  </si>
  <si>
    <t>左記以外の者及び不詳・死亡</t>
  </si>
  <si>
    <t>就　職　者</t>
  </si>
  <si>
    <t>公共職業能
力開発施設
等入学者</t>
  </si>
  <si>
    <t>専修学校
 (一般課程)
等入学者</t>
  </si>
  <si>
    <t>専修学校 
(専門課程)
進学者</t>
  </si>
  <si>
    <t>大学等
進学者</t>
  </si>
  <si>
    <t>総　　　　数</t>
  </si>
  <si>
    <t>195  高 等 学 校 進 路 別 卒 業 者 数</t>
  </si>
  <si>
    <t>　　資　料　　統　計　課　　</t>
  </si>
  <si>
    <t>美浜区</t>
  </si>
  <si>
    <t>緑区</t>
  </si>
  <si>
    <t>若葉区</t>
  </si>
  <si>
    <t>稲毛区</t>
  </si>
  <si>
    <t>花見川区</t>
  </si>
  <si>
    <t>中央区</t>
  </si>
  <si>
    <t>　　24</t>
  </si>
  <si>
    <t>　　23</t>
  </si>
  <si>
    <t>　　22</t>
  </si>
  <si>
    <t>　　21</t>
  </si>
  <si>
    <t>４学年</t>
  </si>
  <si>
    <t>３学年</t>
  </si>
  <si>
    <t>２学年</t>
  </si>
  <si>
    <t>１学年</t>
  </si>
  <si>
    <t>定時制</t>
  </si>
  <si>
    <t>全日制</t>
  </si>
  <si>
    <t>専 攻 科</t>
  </si>
  <si>
    <t>本　科</t>
  </si>
  <si>
    <t>（再掲）課程別</t>
  </si>
  <si>
    <t>（再掲）学科別</t>
  </si>
  <si>
    <t>総　数</t>
  </si>
  <si>
    <t>教 員 数
(本務者)</t>
  </si>
  <si>
    <t>在学者数</t>
  </si>
  <si>
    <t>学 校 数</t>
  </si>
  <si>
    <t>194  高　等　学　校　の　概　況</t>
  </si>
  <si>
    <r>
      <t>　　資　料　　統　計　課　　（注）卒業年度である。　　※は(</t>
    </r>
    <r>
      <rPr>
        <sz val="9"/>
        <rFont val="ＭＳ 明朝"/>
        <family val="1"/>
      </rPr>
      <t>A)</t>
    </r>
    <r>
      <rPr>
        <sz val="9"/>
        <rFont val="ＭＳ 明朝"/>
        <family val="1"/>
      </rPr>
      <t>、</t>
    </r>
    <r>
      <rPr>
        <sz val="9"/>
        <rFont val="ＭＳ 明朝"/>
        <family val="1"/>
      </rPr>
      <t>(B)</t>
    </r>
    <r>
      <rPr>
        <sz val="9"/>
        <rFont val="ＭＳ 明朝"/>
        <family val="1"/>
      </rPr>
      <t>、</t>
    </r>
    <r>
      <rPr>
        <sz val="9"/>
        <rFont val="ＭＳ 明朝"/>
        <family val="1"/>
      </rPr>
      <t>(C)</t>
    </r>
    <r>
      <rPr>
        <sz val="9"/>
        <rFont val="ＭＳ 明朝"/>
        <family val="1"/>
      </rPr>
      <t>及び</t>
    </r>
    <r>
      <rPr>
        <sz val="9"/>
        <rFont val="ＭＳ 明朝"/>
        <family val="1"/>
      </rPr>
      <t>(D)</t>
    </r>
    <r>
      <rPr>
        <sz val="9"/>
        <rFont val="ＭＳ 明朝"/>
        <family val="1"/>
      </rPr>
      <t>のうちの就職者</t>
    </r>
  </si>
  <si>
    <t>※（再掲）
就業進学者</t>
  </si>
  <si>
    <t>左記以外の
者及び不詳　・死亡</t>
  </si>
  <si>
    <t>就職者</t>
  </si>
  <si>
    <t>(D) 
 公共職業
 能力開発
 施 設 等
 入 学 者</t>
  </si>
  <si>
    <t>(C)
 専修学校
(一般課程)
 等入学者</t>
  </si>
  <si>
    <t>(B) 
 専修学校
(高等課程)
 進 学 者</t>
  </si>
  <si>
    <t xml:space="preserve">(A)      
 高等学校
 等進学者   </t>
  </si>
  <si>
    <t>卒業者
総数</t>
  </si>
  <si>
    <t>193  中 学 校 進 路 別 卒 業 者 数</t>
  </si>
  <si>
    <t>－</t>
  </si>
  <si>
    <t>46人以上</t>
  </si>
  <si>
    <t>41～45人</t>
  </si>
  <si>
    <t>36～40人</t>
  </si>
  <si>
    <t>31～35人</t>
  </si>
  <si>
    <t>26～30人</t>
  </si>
  <si>
    <t>21～25人</t>
  </si>
  <si>
    <t>13～20人</t>
  </si>
  <si>
    <t>１～12人</t>
  </si>
  <si>
    <t>総数</t>
  </si>
  <si>
    <t>比率
(％)</t>
  </si>
  <si>
    <t>学級数</t>
  </si>
  <si>
    <t>平成24年度</t>
  </si>
  <si>
    <t>平成23年度</t>
  </si>
  <si>
    <t>平成22年度</t>
  </si>
  <si>
    <t>平成21年度</t>
  </si>
  <si>
    <t>平成20年度</t>
  </si>
  <si>
    <t>192  中 学 校 収 容 人 員 別 学 級 数</t>
  </si>
  <si>
    <t>（再掲）学年別</t>
  </si>
  <si>
    <t>学 級 数</t>
  </si>
  <si>
    <t>学 校 数</t>
  </si>
  <si>
    <t>区　分</t>
  </si>
  <si>
    <t>191  中　学　校　の　概　況</t>
  </si>
  <si>
    <t>６学年</t>
  </si>
  <si>
    <t>５学年</t>
  </si>
  <si>
    <t>（再掲）学年別</t>
  </si>
  <si>
    <t>学校数</t>
  </si>
  <si>
    <t>189  小　学　校　の　概　況</t>
  </si>
  <si>
    <t>　資　料　　統　計　課</t>
  </si>
  <si>
    <t>41人以上</t>
  </si>
  <si>
    <t>比率
(％)</t>
  </si>
  <si>
    <t>学級数</t>
  </si>
  <si>
    <t>190  小 学 校 収 容 人 員 別 学 級 数</t>
  </si>
  <si>
    <t>　　資　料　　文化振興課　　　（注）平成19年7月1日開館。</t>
  </si>
  <si>
    <t xml:space="preserve">       3</t>
  </si>
  <si>
    <t xml:space="preserve">       2</t>
  </si>
  <si>
    <t xml:space="preserve">   24年1</t>
  </si>
  <si>
    <t xml:space="preserve">      12</t>
  </si>
  <si>
    <t xml:space="preserve">      11</t>
  </si>
  <si>
    <t xml:space="preserve">      10</t>
  </si>
  <si>
    <t xml:space="preserve">       9</t>
  </si>
  <si>
    <t xml:space="preserve">       8</t>
  </si>
  <si>
    <t xml:space="preserve">       7</t>
  </si>
  <si>
    <t xml:space="preserve">       6</t>
  </si>
  <si>
    <t xml:space="preserve">       5</t>
  </si>
  <si>
    <t xml:space="preserve"> 　 　 4月</t>
  </si>
  <si>
    <t>平成19年度</t>
  </si>
  <si>
    <t>その他</t>
  </si>
  <si>
    <t>映画美術</t>
  </si>
  <si>
    <t>大会講演会</t>
  </si>
  <si>
    <t>舞　　踊</t>
  </si>
  <si>
    <t>演　　劇</t>
  </si>
  <si>
    <t>音　　楽</t>
  </si>
  <si>
    <t>会議室</t>
  </si>
  <si>
    <t>第２スタジオ</t>
  </si>
  <si>
    <t>第１スタジオ</t>
  </si>
  <si>
    <t>リハーサル室</t>
  </si>
  <si>
    <t>音楽ホール</t>
  </si>
  <si>
    <t>ホ　　ー　　ル</t>
  </si>
  <si>
    <t>（単位　件）</t>
  </si>
  <si>
    <t>207  美 浜 文 化 ホ ー ル 利 用 状 況</t>
  </si>
  <si>
    <t>　　資　料　　文化振興課</t>
  </si>
  <si>
    <t>第２
リハーサル室</t>
  </si>
  <si>
    <t>第１
リハーサル室</t>
  </si>
  <si>
    <t>206  若 葉 文 化 ホ ー ル 利 用 状 況</t>
  </si>
  <si>
    <t xml:space="preserve">  　資　料　　男女共同参画課 、障害企画課</t>
  </si>
  <si>
    <t xml:space="preserve">   24年1</t>
  </si>
  <si>
    <t>屋外スポ
ーツ広場</t>
  </si>
  <si>
    <t>多目的
ホール</t>
  </si>
  <si>
    <t>展示ｺｰﾅｰ</t>
  </si>
  <si>
    <t>託児室</t>
  </si>
  <si>
    <t>イベント
ホ ー ル</t>
  </si>
  <si>
    <t>フィットネ
ス ル ーム</t>
  </si>
  <si>
    <t>茶室２</t>
  </si>
  <si>
    <t>茶室１</t>
  </si>
  <si>
    <t>和室２</t>
  </si>
  <si>
    <t>和室１</t>
  </si>
  <si>
    <t>料理実習室A</t>
  </si>
  <si>
    <t>創作室</t>
  </si>
  <si>
    <t>スタジオA</t>
  </si>
  <si>
    <t>研修室A３</t>
  </si>
  <si>
    <t>研修室A２</t>
  </si>
  <si>
    <t>研修室A１</t>
  </si>
  <si>
    <t>計</t>
  </si>
  <si>
    <t>障害者福祉センター</t>
  </si>
  <si>
    <t>男　　　　　女　　　　　共　　　　　同　　　　　参　　　　　画　　　　　セ　　　　　ン　　　　　タ　　　　　ー</t>
  </si>
  <si>
    <t>（単位　人）</t>
  </si>
  <si>
    <t>205  ハ ー モ ニ ー プ ラ ザ 利 用 状 況</t>
  </si>
  <si>
    <t xml:space="preserve">  　資　料　　文化振興課</t>
  </si>
  <si>
    <t>そ　の　他</t>
  </si>
  <si>
    <t>会　議　室</t>
  </si>
  <si>
    <t>和　　室</t>
  </si>
  <si>
    <t>市民サロン</t>
  </si>
  <si>
    <t>レ  コ ー
ディング室</t>
  </si>
  <si>
    <t xml:space="preserve">第２
スタジオ     </t>
  </si>
  <si>
    <t xml:space="preserve">第１
スタジオ     </t>
  </si>
  <si>
    <t>セミナー室</t>
  </si>
  <si>
    <t>ホ　               　ー               　　ル</t>
  </si>
  <si>
    <t>総　　数</t>
  </si>
  <si>
    <t>204  文 化 セ ン タ ー 利 用 状 況</t>
  </si>
  <si>
    <t>舞　　踊</t>
  </si>
  <si>
    <t>特別会議室</t>
  </si>
  <si>
    <t>小　　　　　ホ　　　　　ー　　　　　ル</t>
  </si>
  <si>
    <t>大　          ホ          　ー          　ル</t>
  </si>
  <si>
    <t>203  市 民 会 館 利 用 状 況</t>
  </si>
  <si>
    <t>　　資　料　　千葉県立中央図書館　（注）図書館未設置市町村支援用資料の貸出冊数は含まない。</t>
  </si>
  <si>
    <t>　 3</t>
  </si>
  <si>
    <t>　 2</t>
  </si>
  <si>
    <t>年 1</t>
  </si>
  <si>
    <t>　12</t>
  </si>
  <si>
    <t>　11</t>
  </si>
  <si>
    <t>　10</t>
  </si>
  <si>
    <t>　 9</t>
  </si>
  <si>
    <t>　 8</t>
  </si>
  <si>
    <t>　 7</t>
  </si>
  <si>
    <t>　 6</t>
  </si>
  <si>
    <t>　 5</t>
  </si>
  <si>
    <t>　 4月</t>
  </si>
  <si>
    <t>年度</t>
  </si>
  <si>
    <t>平成</t>
  </si>
  <si>
    <t>他館借受資料</t>
  </si>
  <si>
    <t>録音・点字</t>
  </si>
  <si>
    <t>大活字本</t>
  </si>
  <si>
    <t>外国語図書</t>
  </si>
  <si>
    <t>児　　童</t>
  </si>
  <si>
    <t>文　　学</t>
  </si>
  <si>
    <t>言　　語</t>
  </si>
  <si>
    <t>芸　　術</t>
  </si>
  <si>
    <t>産　　業</t>
  </si>
  <si>
    <t>技　　術</t>
  </si>
  <si>
    <t>自然科学</t>
  </si>
  <si>
    <t>社会科学</t>
  </si>
  <si>
    <t>歴　　史</t>
  </si>
  <si>
    <t>哲　　学</t>
  </si>
  <si>
    <t>総　　記</t>
  </si>
  <si>
    <t>分　　　　　　　類　　　　　　　別　　　　　　　の　　　　　　　貸　　　　　　　出　　　　　　　冊　　　　　　　数</t>
  </si>
  <si>
    <t>入館者
総　数</t>
  </si>
  <si>
    <t>(2) 　入 館 者 数 及 び 図 書 貸 出 冊 数</t>
  </si>
  <si>
    <t>202  県 立 中 央 図 書 館</t>
  </si>
  <si>
    <t>　　資　料　　千葉県立中央図書館　</t>
  </si>
  <si>
    <t>哲　　学</t>
  </si>
  <si>
    <t>総　　記</t>
  </si>
  <si>
    <t>視聴覚資料</t>
  </si>
  <si>
    <t>マイクロ資料</t>
  </si>
  <si>
    <t>郷土資料</t>
  </si>
  <si>
    <t>読書会用資料</t>
  </si>
  <si>
    <t>本　　館</t>
  </si>
  <si>
    <t>分　　　　　　　　　　類　　　　　　　　　　別</t>
  </si>
  <si>
    <t>蔵　　　　　　　　　　　　　書　　　　　　　　　　　　　冊　　　　　　　　　　　　　数</t>
  </si>
  <si>
    <t>総　　数</t>
  </si>
  <si>
    <t>(1) 　蔵  書  冊  数 ･･････(各年度末現在)</t>
  </si>
  <si>
    <t>（注） 貸出登録者数及び蔵書冊数は、各年度末現在の数値である。</t>
  </si>
  <si>
    <t>　　資　料　　中央図書館</t>
  </si>
  <si>
    <t>打瀬分館</t>
  </si>
  <si>
    <t>美浜図書館</t>
  </si>
  <si>
    <r>
      <t>土</t>
    </r>
    <r>
      <rPr>
        <sz val="9"/>
        <rFont val="ＭＳ 明朝"/>
        <family val="1"/>
      </rPr>
      <t>気</t>
    </r>
    <r>
      <rPr>
        <sz val="9"/>
        <rFont val="ＭＳ 明朝"/>
        <family val="1"/>
      </rPr>
      <t>図</t>
    </r>
    <r>
      <rPr>
        <sz val="9"/>
        <rFont val="ＭＳ 明朝"/>
        <family val="1"/>
      </rPr>
      <t>書</t>
    </r>
    <r>
      <rPr>
        <sz val="9"/>
        <rFont val="ＭＳ 明朝"/>
        <family val="1"/>
      </rPr>
      <t>室</t>
    </r>
  </si>
  <si>
    <t>あすみが丘分館</t>
  </si>
  <si>
    <t>緑図書館</t>
  </si>
  <si>
    <t>泉分館</t>
  </si>
  <si>
    <t>西都賀分館</t>
  </si>
  <si>
    <t>若葉図書館</t>
  </si>
  <si>
    <t>稲毛図書館</t>
  </si>
  <si>
    <t>花見川団地分館</t>
  </si>
  <si>
    <t>花見川図書館</t>
  </si>
  <si>
    <t>白旗分館</t>
  </si>
  <si>
    <t>みやこ図書館</t>
  </si>
  <si>
    <t>団体貸出</t>
  </si>
  <si>
    <t>移動図書館</t>
  </si>
  <si>
    <t>中央図書館</t>
  </si>
  <si>
    <t>平成</t>
  </si>
  <si>
    <t>一　　般</t>
  </si>
  <si>
    <t>新規購入冊数</t>
  </si>
  <si>
    <t>蔵 書 冊 数</t>
  </si>
  <si>
    <t>図　書　貸　出　登　録　者　数</t>
  </si>
  <si>
    <t>視聴覚資料
貸出点数</t>
  </si>
  <si>
    <t>図　書　貸　出　冊　数</t>
  </si>
  <si>
    <t>201  市 立 図 書 館 の 概 況</t>
  </si>
  <si>
    <t>　　資　料　　統　計　課</t>
  </si>
  <si>
    <t>計</t>
  </si>
  <si>
    <t>職　員　数
（本務者）</t>
  </si>
  <si>
    <t>教　員　数
(本務・兼務者)</t>
  </si>
  <si>
    <t>在 学 者 数</t>
  </si>
  <si>
    <t>学  級  数</t>
  </si>
  <si>
    <t>学　校　数</t>
  </si>
  <si>
    <t>200  特 別 支 援 学 校 の 概 況</t>
  </si>
  <si>
    <t>　　資　料　　統計課、千葉県統計課</t>
  </si>
  <si>
    <t>兼務者</t>
  </si>
  <si>
    <t>本務者</t>
  </si>
  <si>
    <t>職員数
(本務者)</t>
  </si>
  <si>
    <t>教　　員　　数</t>
  </si>
  <si>
    <t>生　　徒　　数</t>
  </si>
  <si>
    <t>学　　校　　数</t>
  </si>
  <si>
    <t>199  各　種　学　校　の　概　況</t>
  </si>
  <si>
    <t>　　資　料　　統計課、千葉県統計課</t>
  </si>
  <si>
    <t>兼務者</t>
  </si>
  <si>
    <t>昼間</t>
  </si>
  <si>
    <t>私立</t>
  </si>
  <si>
    <t>国・公立</t>
  </si>
  <si>
    <t>職員数　(本務者)</t>
  </si>
  <si>
    <t>教員数</t>
  </si>
  <si>
    <t>生徒数</t>
  </si>
  <si>
    <t>学科数</t>
  </si>
  <si>
    <t>198  専　修　学　校　の　概　況</t>
  </si>
  <si>
    <t>　　資　料　　生涯学習振興課</t>
  </si>
  <si>
    <t>市地域</t>
  </si>
  <si>
    <t>市指定</t>
  </si>
  <si>
    <t>県指定</t>
  </si>
  <si>
    <t>国登録</t>
  </si>
  <si>
    <t>国指定</t>
  </si>
  <si>
    <t>総     数</t>
  </si>
  <si>
    <t>群</t>
  </si>
  <si>
    <t>物</t>
  </si>
  <si>
    <t>然</t>
  </si>
  <si>
    <t>勝</t>
  </si>
  <si>
    <t>跡</t>
  </si>
  <si>
    <t>形</t>
  </si>
  <si>
    <t>他</t>
  </si>
  <si>
    <t>古</t>
  </si>
  <si>
    <t>等</t>
  </si>
  <si>
    <t>跡</t>
  </si>
  <si>
    <t>画</t>
  </si>
  <si>
    <t>品</t>
  </si>
  <si>
    <t>刻</t>
  </si>
  <si>
    <t>物</t>
  </si>
  <si>
    <t>物</t>
  </si>
  <si>
    <t>念</t>
  </si>
  <si>
    <t>の</t>
  </si>
  <si>
    <t>籍</t>
  </si>
  <si>
    <t>芸</t>
  </si>
  <si>
    <t>造</t>
  </si>
  <si>
    <t>記</t>
  </si>
  <si>
    <t>天</t>
  </si>
  <si>
    <t>名</t>
  </si>
  <si>
    <t>史</t>
  </si>
  <si>
    <t>無</t>
  </si>
  <si>
    <t>有</t>
  </si>
  <si>
    <t>そ</t>
  </si>
  <si>
    <t>考</t>
  </si>
  <si>
    <t>典</t>
  </si>
  <si>
    <t>書</t>
  </si>
  <si>
    <t>絵</t>
  </si>
  <si>
    <t>工</t>
  </si>
  <si>
    <t>彫</t>
  </si>
  <si>
    <t>建</t>
  </si>
  <si>
    <t>的</t>
  </si>
  <si>
    <t>統</t>
  </si>
  <si>
    <t>伝</t>
  </si>
  <si>
    <t>記　　　念　　　物</t>
  </si>
  <si>
    <t>民俗文化財</t>
  </si>
  <si>
    <t>無形文化財</t>
  </si>
  <si>
    <t>有　　形　　文　　化　　財</t>
  </si>
  <si>
    <t>総　　数</t>
  </si>
  <si>
    <t>区　分</t>
  </si>
  <si>
    <t>217  文  化  財  一  覧･･････(平成24年3月31日現在)</t>
  </si>
  <si>
    <t>　　資　料　　スポーツ振興課　　（注）大宮スポーツ広場は庭球場、野球場及び多目的広場の合計、宮崎スポーツ広場は庭球場のみである。</t>
  </si>
  <si>
    <t>宮崎スポーツ広場</t>
  </si>
  <si>
    <t>大宮スポーツ広場</t>
  </si>
  <si>
    <t>３　月</t>
  </si>
  <si>
    <t>２　月</t>
  </si>
  <si>
    <t>24年 １月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</si>
  <si>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</si>
  <si>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</si>
  <si>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</si>
  <si>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</si>
  <si>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</si>
  <si>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</si>
  <si>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</si>
  <si>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</si>
  <si>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</si>
  <si>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平　　　　　　　成　　　　　　　23　　　　　年　　　　　　　度</t>
  </si>
  <si>
    <t>区　　　　　　分</t>
  </si>
  <si>
    <t>（単位　人）</t>
  </si>
  <si>
    <t>216  ス ポ ー ツ 広 場 施 設 利 用 状 況</t>
  </si>
  <si>
    <t>　　　　　高洲市民プールは、東日本大震災の影響のため利用休止中</t>
  </si>
  <si>
    <t>　　資　料　　公園管理課、スポーツ振興課　　（注）フクダ電子アリーナ、マリンスタジアムの利用者数には入場者数を含む。</t>
  </si>
  <si>
    <t>市民ゴルフ場</t>
  </si>
  <si>
    <t>フクダ電子スクエア(多目的広場）</t>
  </si>
  <si>
    <t>中田スポーツセンター多目的運動場</t>
  </si>
  <si>
    <t>青葉の森スポーツプラザ陸上競技場</t>
  </si>
  <si>
    <t>稲毛海浜公園屋内運動場</t>
  </si>
  <si>
    <t>ＱＶＣマリンフィールド</t>
  </si>
  <si>
    <t>稲毛ヨットハーバー</t>
  </si>
  <si>
    <t>千葉アイススケート場</t>
  </si>
  <si>
    <t>相撲場</t>
  </si>
  <si>
    <t>花島公園弓道場</t>
  </si>
  <si>
    <t>青葉の森スポーツプラザ 弓道場</t>
  </si>
  <si>
    <t>武道館</t>
  </si>
  <si>
    <t>武術場</t>
  </si>
  <si>
    <t>フクダ電子アリーナ（蘇我球技場）</t>
  </si>
  <si>
    <t>花島公園</t>
  </si>
  <si>
    <t>中田スポーツセンター</t>
  </si>
  <si>
    <t>稲毛海浜公園</t>
  </si>
  <si>
    <t>球技場</t>
  </si>
  <si>
    <t>稲毛海浜公園屋外プール</t>
  </si>
  <si>
    <t>こてはし温水プール</t>
  </si>
  <si>
    <t>北谷津温水プール</t>
  </si>
  <si>
    <t>有吉公園</t>
  </si>
  <si>
    <t>古市場公園</t>
  </si>
  <si>
    <t>みつわ台第２公園</t>
  </si>
  <si>
    <t>幸町公園</t>
  </si>
  <si>
    <t>高洲市民プール</t>
  </si>
  <si>
    <t>千葉公園</t>
  </si>
  <si>
    <t>水 泳 プ ー ル</t>
  </si>
  <si>
    <t>フクダ電子ヒルスコート(庭球場)</t>
  </si>
  <si>
    <t>高浜庭球場</t>
  </si>
  <si>
    <t>宮野木スポーツセンター</t>
  </si>
  <si>
    <t>青葉の森スポーツプラザ</t>
  </si>
  <si>
    <t>庭　　　球　　　場</t>
  </si>
  <si>
    <t>犢橋公園</t>
  </si>
  <si>
    <t>野　　　球　　　場</t>
  </si>
  <si>
    <t>ポートアリーナ</t>
  </si>
  <si>
    <t>体　　育　　館</t>
  </si>
  <si>
    <t>平　　　　　　　成　　　　　　　23　　　　　　　年　　　　　　　度</t>
  </si>
  <si>
    <t>（単位　人）</t>
  </si>
  <si>
    <t>215　　体  育  施  設  利  用  状  況</t>
  </si>
  <si>
    <t xml:space="preserve">       </t>
  </si>
  <si>
    <r>
      <t>　　資　料　　</t>
    </r>
    <r>
      <rPr>
        <sz val="9"/>
        <rFont val="ＭＳ 明朝"/>
        <family val="1"/>
      </rPr>
      <t>市民総務課</t>
    </r>
  </si>
  <si>
    <t>平成21年度</t>
  </si>
  <si>
    <t>真　　　砂</t>
  </si>
  <si>
    <t>高　　　洲</t>
  </si>
  <si>
    <t>鎌　　　取</t>
  </si>
  <si>
    <t>土気あすみが丘プラザ</t>
  </si>
  <si>
    <t>千城台</t>
  </si>
  <si>
    <t>都賀</t>
  </si>
  <si>
    <t>長沼</t>
  </si>
  <si>
    <t>穴川</t>
  </si>
  <si>
    <t>花島</t>
  </si>
  <si>
    <t>幕張</t>
  </si>
  <si>
    <t>畑</t>
  </si>
  <si>
    <t>蘇我</t>
  </si>
  <si>
    <t>松波分室</t>
  </si>
  <si>
    <t>中央</t>
  </si>
  <si>
    <t>剣道場</t>
  </si>
  <si>
    <t>柔道場</t>
  </si>
  <si>
    <t>体育館</t>
  </si>
  <si>
    <t>プール</t>
  </si>
  <si>
    <t>貸出冊数　　(冊）</t>
  </si>
  <si>
    <t>登録人員</t>
  </si>
  <si>
    <t>浴　　室</t>
  </si>
  <si>
    <t>部屋利用</t>
  </si>
  <si>
    <t>図　書　室</t>
  </si>
  <si>
    <t>利     用     者     数</t>
  </si>
  <si>
    <t>年　　度</t>
  </si>
  <si>
    <t>区　　分</t>
  </si>
  <si>
    <t>214  コミュニティセンター利用状況</t>
  </si>
  <si>
    <t>　　資　料　　産業支援課</t>
  </si>
  <si>
    <t>トレーニング室</t>
  </si>
  <si>
    <t>アリーナ</t>
  </si>
  <si>
    <t>総　数</t>
  </si>
  <si>
    <t>ミーティング室</t>
  </si>
  <si>
    <t>職業技能   講習室</t>
  </si>
  <si>
    <t>視聴覚室</t>
  </si>
  <si>
    <t>教養文化室１・２</t>
  </si>
  <si>
    <t>第２会議室</t>
  </si>
  <si>
    <t>第１会議室</t>
  </si>
  <si>
    <t>特別会議室</t>
  </si>
  <si>
    <t>多目的ホール</t>
  </si>
  <si>
    <t>体育施設利用者数</t>
  </si>
  <si>
    <t>文化施設利用件数</t>
  </si>
  <si>
    <t>213　幕 張 勤 労 市 民 プ ラ ザ 利 用 状 況</t>
  </si>
  <si>
    <t>エアロビクス室</t>
  </si>
  <si>
    <t>和室</t>
  </si>
  <si>
    <t>講習室</t>
  </si>
  <si>
    <t>運動広場
利用者数</t>
  </si>
  <si>
    <t>庭球場
利用者数</t>
  </si>
  <si>
    <t>体 育 施 設 利 用 者 数</t>
  </si>
  <si>
    <t>文  化  施  設  利  用  件  数</t>
  </si>
  <si>
    <t xml:space="preserve">  </t>
  </si>
  <si>
    <t>212  長 沼 原 勤 労 市 民 プ ラ ザ 利 用 状 況</t>
  </si>
  <si>
    <t>音楽室</t>
  </si>
  <si>
    <t>料理実習室</t>
  </si>
  <si>
    <t>多目的室</t>
  </si>
  <si>
    <t>大会議室</t>
  </si>
  <si>
    <t>各種講習室</t>
  </si>
  <si>
    <t>211　蘇 我 勤 労 市 民 プ ラ ザ 利 用 状 況</t>
  </si>
  <si>
    <t>午前～夜間</t>
  </si>
  <si>
    <t>夜　間</t>
  </si>
  <si>
    <t>午後～夜間</t>
  </si>
  <si>
    <t>午　後</t>
  </si>
  <si>
    <t>午前～午後</t>
  </si>
  <si>
    <t>午　前</t>
  </si>
  <si>
    <t>利 用 回 数 時 間 帯 別 内 訳</t>
  </si>
  <si>
    <t>利用回数</t>
  </si>
  <si>
    <t>利用人数</t>
  </si>
  <si>
    <t>210  南部児童文化センター利用状況</t>
  </si>
  <si>
    <t xml:space="preserve">        蔵書冊数は、年度末現在である。 </t>
  </si>
  <si>
    <t>　（注）主催事業等参加者数には、行政区単位事業の参加者を含まない。</t>
  </si>
  <si>
    <t>　　資　料　　生涯学習振興課</t>
  </si>
  <si>
    <t>打瀬</t>
  </si>
  <si>
    <t>高浜</t>
  </si>
  <si>
    <t>幸町</t>
  </si>
  <si>
    <t>磯辺</t>
  </si>
  <si>
    <t>幕張西</t>
  </si>
  <si>
    <t>稲浜</t>
  </si>
  <si>
    <t>おゆみ野</t>
  </si>
  <si>
    <t>越智</t>
  </si>
  <si>
    <t>土気</t>
  </si>
  <si>
    <t>椎名</t>
  </si>
  <si>
    <t>誉田</t>
  </si>
  <si>
    <t>桜木</t>
  </si>
  <si>
    <t>若松</t>
  </si>
  <si>
    <t>みつわ台</t>
  </si>
  <si>
    <t>大宮</t>
  </si>
  <si>
    <r>
      <t>加</t>
    </r>
    <r>
      <rPr>
        <sz val="9"/>
        <rFont val="ＭＳ 明朝"/>
        <family val="1"/>
      </rPr>
      <t>曽利</t>
    </r>
  </si>
  <si>
    <t>白井</t>
  </si>
  <si>
    <t>更科</t>
  </si>
  <si>
    <t>緑が丘</t>
  </si>
  <si>
    <t>山王</t>
  </si>
  <si>
    <t>草野</t>
  </si>
  <si>
    <t>千草台</t>
  </si>
  <si>
    <t>稲毛</t>
  </si>
  <si>
    <t>轟</t>
  </si>
  <si>
    <t>黒砂</t>
  </si>
  <si>
    <t>小中台</t>
  </si>
  <si>
    <t>幕張本郷</t>
  </si>
  <si>
    <t>朝日ヶ丘</t>
  </si>
  <si>
    <t>長作</t>
  </si>
  <si>
    <t>こてはし台</t>
  </si>
  <si>
    <t>さつきが丘</t>
  </si>
  <si>
    <t>-</t>
  </si>
  <si>
    <t>花見川</t>
  </si>
  <si>
    <t>検見川</t>
  </si>
  <si>
    <t>犢橋</t>
  </si>
  <si>
    <t>花園</t>
  </si>
  <si>
    <t>星久喜</t>
  </si>
  <si>
    <t>川戸</t>
  </si>
  <si>
    <t>椿森</t>
  </si>
  <si>
    <t>末広</t>
  </si>
  <si>
    <t>葛城</t>
  </si>
  <si>
    <t>宮崎</t>
  </si>
  <si>
    <t>新宿</t>
  </si>
  <si>
    <t>生浜</t>
  </si>
  <si>
    <t>松ヶ丘</t>
  </si>
  <si>
    <t>児童</t>
  </si>
  <si>
    <t>一般</t>
  </si>
  <si>
    <t>貸出冊数</t>
  </si>
  <si>
    <t>蔵書冊数</t>
  </si>
  <si>
    <t>延利用回数</t>
  </si>
  <si>
    <t>利用人数</t>
  </si>
  <si>
    <t>主催事業等　参加者数</t>
  </si>
  <si>
    <t>図　    書    　室</t>
  </si>
  <si>
    <t>部  屋  利  用  等</t>
  </si>
  <si>
    <t>209  公民館利用状況（平成23年度）</t>
  </si>
  <si>
    <t>第２
リハーサル室</t>
  </si>
  <si>
    <t>第１
リハーサル室</t>
  </si>
  <si>
    <t>ホール</t>
  </si>
  <si>
    <t>208  文 化 交 流 プ ラ ザ 利 用 状 況</t>
  </si>
  <si>
    <t>　　資　料　　千葉県立中央博物館</t>
  </si>
  <si>
    <t xml:space="preserve">   3</t>
  </si>
  <si>
    <t xml:space="preserve">   2</t>
  </si>
  <si>
    <t xml:space="preserve">  12</t>
  </si>
  <si>
    <t xml:space="preserve">  11</t>
  </si>
  <si>
    <t xml:space="preserve">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</si>
  <si>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</si>
  <si>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</si>
  <si>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</si>
  <si>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</si>
  <si>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</si>
  <si>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 xml:space="preserve">   4月</t>
  </si>
  <si>
    <t>中学・小学生</t>
  </si>
  <si>
    <t>大学・高校生</t>
  </si>
  <si>
    <t>一 般 成 人</t>
  </si>
  <si>
    <t>団                  体</t>
  </si>
  <si>
    <t>個     人</t>
  </si>
  <si>
    <t>入館者総数</t>
  </si>
  <si>
    <t>開館日数</t>
  </si>
  <si>
    <t>227  県 立 中 央 博 物 館 入 館 者 数</t>
  </si>
  <si>
    <t>　　資　料　　千葉県立美術館</t>
  </si>
  <si>
    <t xml:space="preserve">   6</t>
  </si>
  <si>
    <t>中学・
小学生</t>
  </si>
  <si>
    <t>大学・
高校生</t>
  </si>
  <si>
    <t>一般成人</t>
  </si>
  <si>
    <t>団               体</t>
  </si>
  <si>
    <t>個               人</t>
  </si>
  <si>
    <t>開館日数</t>
  </si>
  <si>
    <t>226  県 立 美 術 館 入 館 者 数</t>
  </si>
  <si>
    <r>
      <t>（注）</t>
    </r>
    <r>
      <rPr>
        <sz val="9"/>
        <color indexed="8"/>
        <rFont val="ＭＳ 明朝"/>
        <family val="1"/>
      </rPr>
      <t>平成２１年９月～２２年２月は、空調設備改修工事のため展示室等休館。</t>
    </r>
  </si>
  <si>
    <t>　　資　料　　文化振興課</t>
  </si>
  <si>
    <t>…</t>
  </si>
  <si>
    <t xml:space="preserve"> 3</t>
  </si>
  <si>
    <t xml:space="preserve"> 2</t>
  </si>
  <si>
    <t xml:space="preserve"> 1</t>
  </si>
  <si>
    <t>24年</t>
  </si>
  <si>
    <t>12</t>
  </si>
  <si>
    <t>11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</si>
  <si>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</si>
  <si>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</si>
  <si>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</si>
  <si>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</si>
  <si>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</si>
  <si>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</si>
  <si>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4月</t>
  </si>
  <si>
    <t>小学生未満</t>
  </si>
  <si>
    <t>中学生・小学生</t>
  </si>
  <si>
    <t>大学生・高校生</t>
  </si>
  <si>
    <t>総数</t>
  </si>
  <si>
    <t>225  市 美 術 館 入 館 者 数</t>
  </si>
  <si>
    <t>集客観光課</t>
  </si>
  <si>
    <t>　　資　料</t>
  </si>
  <si>
    <t>小中学生</t>
  </si>
  <si>
    <t>大　 人</t>
  </si>
  <si>
    <t>特　 例
（無料）</t>
  </si>
  <si>
    <t>割　 引</t>
  </si>
  <si>
    <t>団　　　　　体</t>
  </si>
  <si>
    <t>個　　　　　人</t>
  </si>
  <si>
    <t>入館者
総  数</t>
  </si>
  <si>
    <t>224  千 葉 ポ ー ト タ ワ ー 入 館 者 数</t>
  </si>
  <si>
    <t>　　資　料　　動物公園管理課</t>
  </si>
  <si>
    <t>（高校生以上）</t>
  </si>
  <si>
    <t>小  人</t>
  </si>
  <si>
    <t>大　人</t>
  </si>
  <si>
    <t>団体
入園者計</t>
  </si>
  <si>
    <t>団体数</t>
  </si>
  <si>
    <t>点</t>
  </si>
  <si>
    <t>種</t>
  </si>
  <si>
    <t>（年度末）</t>
  </si>
  <si>
    <t>無    料
入園者数</t>
  </si>
  <si>
    <t>団体入園者</t>
  </si>
  <si>
    <t>個人入園者</t>
  </si>
  <si>
    <t>有  料
入園者
総  数</t>
  </si>
  <si>
    <t>飼育状況</t>
  </si>
  <si>
    <t>開園
日数</t>
  </si>
  <si>
    <t>223  動 物 公 園 入 園 者 数</t>
  </si>
  <si>
    <r>
      <t>　　　資　料　　</t>
    </r>
    <r>
      <rPr>
        <sz val="9"/>
        <rFont val="ＭＳ 明朝"/>
        <family val="1"/>
      </rPr>
      <t>市民総務課　　（注） 年末年始は12月に含めている。</t>
    </r>
  </si>
  <si>
    <t>－</t>
  </si>
  <si>
    <t>平成19年度</t>
  </si>
  <si>
    <t>林間キャンプ場</t>
  </si>
  <si>
    <t>青少年自然の家</t>
  </si>
  <si>
    <t xml:space="preserve">市 民 ロ ッ ジ </t>
  </si>
  <si>
    <t>（延宿泊人員）</t>
  </si>
  <si>
    <t>222  高 原 千 葉 村 利 用 状 況</t>
  </si>
  <si>
    <t>　　資　料　　集客観光課</t>
  </si>
  <si>
    <t>外　　国　　人</t>
  </si>
  <si>
    <t>そ　　の　　他</t>
  </si>
  <si>
    <t>県内（市内除く）</t>
  </si>
  <si>
    <t>市 内 利 用 者</t>
  </si>
  <si>
    <t>総　　　　　数</t>
  </si>
  <si>
    <t>221  ユ ー ス ホ ス テ ル 利 用 状 況</t>
  </si>
  <si>
    <t>　　　　　　　　　　　　　　　　　　　　　　　　　　　　(注)　千葉市花の美術館は東日本大震災発生後から平成24年9月15日まで閉鎖。</t>
  </si>
  <si>
    <t>　　資　料　　生涯学習振興課、文化振興課、公園管理課　　(注)　科学館は平成19年10月20日開館。</t>
  </si>
  <si>
    <t xml:space="preserve">   9</t>
  </si>
  <si>
    <t xml:space="preserve">   8</t>
  </si>
  <si>
    <t xml:space="preserve">   7</t>
  </si>
  <si>
    <t>企画展</t>
  </si>
  <si>
    <t>プラネタリウム</t>
  </si>
  <si>
    <t>常設展示</t>
  </si>
  <si>
    <t>科　　学　　館</t>
  </si>
  <si>
    <t>千葉市花の美術館</t>
  </si>
  <si>
    <t>稲毛民間航空記念館</t>
  </si>
  <si>
    <t>稲毛記念館</t>
  </si>
  <si>
    <t>市民ギャラリーいなげ</t>
  </si>
  <si>
    <t>埋蔵文化財調査センター</t>
  </si>
  <si>
    <t>220  施 設 入 場 者 状 況</t>
  </si>
  <si>
    <t>　　資　料　　郷土博物館</t>
  </si>
  <si>
    <t xml:space="preserve">       3</t>
  </si>
  <si>
    <t xml:space="preserve">       2</t>
  </si>
  <si>
    <t>人　員</t>
  </si>
  <si>
    <t>団体数</t>
  </si>
  <si>
    <t>その他</t>
  </si>
  <si>
    <t>団      体</t>
  </si>
  <si>
    <t>一　般</t>
  </si>
  <si>
    <t>入     場     者     数</t>
  </si>
  <si>
    <t>219  郷 土 博 物 館 入 場 者 数</t>
  </si>
  <si>
    <t xml:space="preserve">      </t>
  </si>
  <si>
    <r>
      <t>（注）震災の影響で平成23</t>
    </r>
    <r>
      <rPr>
        <sz val="9"/>
        <color indexed="8"/>
        <rFont val="ＭＳ 明朝"/>
        <family val="1"/>
      </rPr>
      <t>年</t>
    </r>
    <r>
      <rPr>
        <sz val="9"/>
        <color indexed="8"/>
        <rFont val="ＭＳ 明朝"/>
        <family val="1"/>
      </rPr>
      <t>4</t>
    </r>
    <r>
      <rPr>
        <sz val="9"/>
        <color indexed="8"/>
        <rFont val="ＭＳ 明朝"/>
        <family val="1"/>
      </rPr>
      <t>月1日から平成</t>
    </r>
    <r>
      <rPr>
        <sz val="9"/>
        <color indexed="8"/>
        <rFont val="ＭＳ 明朝"/>
        <family val="1"/>
      </rPr>
      <t>23</t>
    </r>
    <r>
      <rPr>
        <sz val="9"/>
        <color indexed="8"/>
        <rFont val="ＭＳ 明朝"/>
        <family val="1"/>
      </rPr>
      <t>年</t>
    </r>
    <r>
      <rPr>
        <sz val="9"/>
        <color indexed="8"/>
        <rFont val="ＭＳ 明朝"/>
        <family val="1"/>
      </rPr>
      <t>7</t>
    </r>
    <r>
      <rPr>
        <sz val="9"/>
        <color indexed="8"/>
        <rFont val="ＭＳ 明朝"/>
        <family val="1"/>
      </rPr>
      <t>月</t>
    </r>
    <r>
      <rPr>
        <sz val="9"/>
        <color indexed="8"/>
        <rFont val="ＭＳ 明朝"/>
        <family val="1"/>
      </rPr>
      <t>15</t>
    </r>
    <r>
      <rPr>
        <sz val="9"/>
        <color indexed="8"/>
        <rFont val="ＭＳ 明朝"/>
        <family val="1"/>
      </rPr>
      <t>日まで</t>
    </r>
    <r>
      <rPr>
        <sz val="9"/>
        <color indexed="8"/>
        <rFont val="ＭＳ 明朝"/>
        <family val="1"/>
      </rPr>
      <t>無料</t>
    </r>
    <r>
      <rPr>
        <sz val="9"/>
        <color indexed="8"/>
        <rFont val="ＭＳ 明朝"/>
        <family val="1"/>
      </rPr>
      <t>開館。</t>
    </r>
  </si>
  <si>
    <t>　　資　料　　加曽利貝塚博物館</t>
  </si>
  <si>
    <t>218  加 曽 利 貝 塚 博 物 館 入 場 者 数</t>
  </si>
  <si>
    <t>ⅩⅥ　 教　育　・　文　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</si>
</sst>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 ;[Red]\-#,##0.0\ "/>
    <numFmt numFmtId="180" formatCode="#,##0.0;[Red]\-#,##0.0"/>
    <numFmt numFmtId="181" formatCode="0.0_ "/>
    <numFmt numFmtId="182" formatCode="0.0"/>
    <numFmt numFmtId="183" formatCode="0_ "/>
    <numFmt numFmtId="184" formatCode="0;&quot;△ &quot;0"/>
    <numFmt numFmtId="185" formatCode="#,##0_);[Red]\(#,##0\)"/>
    <numFmt numFmtId="186" formatCode="#,##0_ "/>
    <numFmt numFmtId="187" formatCode="#,##0;[Red]#,##0"/>
  </numFmts>
  <fonts count="60"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ＭＳ ゴシック"/>
      <family val="3"/>
    </font>
    <font>
      <b/>
      <sz val="9"/>
      <color indexed="8"/>
      <name val="ＭＳ 明朝"/>
      <family val="1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2"/>
      <name val="ＭＳ 明朝"/>
      <family val="1"/>
    </font>
    <font>
      <sz val="9"/>
      <color indexed="10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9"/>
      <color indexed="10"/>
      <name val="ＭＳ ゴシック"/>
      <family val="3"/>
    </font>
    <font>
      <strike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rgb="FF000000"/>
      <name val="ＭＳ ゴシック"/>
      <family val="3"/>
    </font>
    <font>
      <b/>
      <sz val="9"/>
      <color rgb="FFFF0000"/>
      <name val="ＭＳ ゴシック"/>
      <family val="3"/>
    </font>
    <font>
      <strike/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7" fillId="0" borderId="0" xfId="49" applyFont="1" applyFill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7" fillId="0" borderId="0" xfId="49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38" fontId="7" fillId="0" borderId="13" xfId="49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 applyProtection="1">
      <alignment horizontal="distributed"/>
      <protection locked="0"/>
    </xf>
    <xf numFmtId="0" fontId="55" fillId="0" borderId="15" xfId="0" applyFont="1" applyBorder="1" applyAlignment="1">
      <alignment horizontal="distributed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13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 locked="0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79" fontId="6" fillId="0" borderId="13" xfId="49" applyNumberFormat="1" applyFont="1" applyFill="1" applyBorder="1" applyAlignment="1" applyProtection="1">
      <alignment/>
      <protection locked="0"/>
    </xf>
    <xf numFmtId="38" fontId="6" fillId="0" borderId="13" xfId="49" applyFont="1" applyFill="1" applyBorder="1" applyAlignment="1" applyProtection="1">
      <alignment/>
      <protection locked="0"/>
    </xf>
    <xf numFmtId="180" fontId="6" fillId="0" borderId="0" xfId="49" applyNumberFormat="1" applyFont="1" applyFill="1" applyBorder="1" applyAlignment="1" applyProtection="1">
      <alignment horizontal="right"/>
      <protection locked="0"/>
    </xf>
    <xf numFmtId="38" fontId="6" fillId="0" borderId="0" xfId="49" applyFont="1" applyFill="1" applyBorder="1" applyAlignment="1" applyProtection="1">
      <alignment horizontal="right"/>
      <protection locked="0"/>
    </xf>
    <xf numFmtId="180" fontId="7" fillId="0" borderId="0" xfId="49" applyNumberFormat="1" applyFont="1" applyFill="1" applyBorder="1" applyAlignment="1" applyProtection="1">
      <alignment horizontal="right"/>
      <protection locked="0"/>
    </xf>
    <xf numFmtId="38" fontId="7" fillId="0" borderId="0" xfId="49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center" vertical="center" wrapText="1"/>
    </xf>
    <xf numFmtId="38" fontId="7" fillId="0" borderId="13" xfId="49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81" fontId="6" fillId="0" borderId="13" xfId="0" applyNumberFormat="1" applyFont="1" applyFill="1" applyBorder="1" applyAlignment="1" applyProtection="1">
      <alignment horizontal="right"/>
      <protection locked="0"/>
    </xf>
    <xf numFmtId="182" fontId="7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 applyProtection="1">
      <alignment horizontal="right"/>
      <protection locked="0"/>
    </xf>
    <xf numFmtId="181" fontId="7" fillId="0" borderId="13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vertical="center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11" fillId="0" borderId="0" xfId="0" applyNumberFormat="1" applyFont="1" applyFill="1" applyBorder="1" applyAlignment="1" applyProtection="1">
      <alignment horizontal="right"/>
      <protection locked="0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182" fontId="7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15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38" fontId="0" fillId="0" borderId="0" xfId="0" applyNumberFormat="1" applyAlignment="1">
      <alignment vertical="center"/>
    </xf>
    <xf numFmtId="181" fontId="6" fillId="0" borderId="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8" fontId="11" fillId="0" borderId="13" xfId="49" applyFont="1" applyFill="1" applyBorder="1" applyAlignment="1" applyProtection="1">
      <alignment horizontal="right"/>
      <protection locked="0"/>
    </xf>
    <xf numFmtId="38" fontId="7" fillId="0" borderId="27" xfId="49" applyFont="1" applyFill="1" applyBorder="1" applyAlignment="1" applyProtection="1">
      <alignment horizontal="right"/>
      <protection locked="0"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38" fontId="7" fillId="0" borderId="28" xfId="49" applyFont="1" applyFill="1" applyBorder="1" applyAlignment="1" applyProtection="1">
      <alignment horizontal="right"/>
      <protection locked="0"/>
    </xf>
    <xf numFmtId="49" fontId="7" fillId="0" borderId="15" xfId="0" applyNumberFormat="1" applyFont="1" applyFill="1" applyBorder="1" applyAlignment="1" applyProtection="1">
      <alignment vertical="center"/>
      <protection locked="0"/>
    </xf>
    <xf numFmtId="49" fontId="7" fillId="0" borderId="15" xfId="0" applyNumberFormat="1" applyFont="1" applyFill="1" applyBorder="1" applyAlignment="1" applyProtection="1">
      <alignment horizontal="left"/>
      <protection locked="0"/>
    </xf>
    <xf numFmtId="38" fontId="6" fillId="0" borderId="28" xfId="49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7" fillId="0" borderId="0" xfId="49" applyFont="1" applyFill="1" applyAlignment="1" applyProtection="1">
      <alignment horizontal="right"/>
      <protection locked="0"/>
    </xf>
    <xf numFmtId="49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49" fontId="0" fillId="0" borderId="0" xfId="0" applyNumberFormat="1" applyBorder="1" applyAlignment="1">
      <alignment vertical="center"/>
    </xf>
    <xf numFmtId="183" fontId="7" fillId="0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 wrapText="1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6" fillId="0" borderId="0" xfId="49" applyFont="1" applyFill="1" applyAlignment="1" applyProtection="1">
      <alignment horizontal="right"/>
      <protection locked="0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7" fillId="0" borderId="12" xfId="0" applyNumberFormat="1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/>
      <protection locked="0"/>
    </xf>
    <xf numFmtId="38" fontId="5" fillId="0" borderId="0" xfId="0" applyNumberFormat="1" applyFont="1" applyAlignment="1">
      <alignment/>
    </xf>
    <xf numFmtId="38" fontId="0" fillId="0" borderId="0" xfId="49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Fill="1" applyAlignment="1" applyProtection="1">
      <alignment/>
      <protection locked="0"/>
    </xf>
    <xf numFmtId="38" fontId="0" fillId="0" borderId="0" xfId="49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8" fontId="10" fillId="0" borderId="0" xfId="49" applyFont="1" applyBorder="1" applyAlignment="1">
      <alignment/>
    </xf>
    <xf numFmtId="38" fontId="15" fillId="0" borderId="0" xfId="49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56" fillId="0" borderId="0" xfId="0" applyFont="1" applyAlignment="1">
      <alignment horizontal="right" vertical="center"/>
    </xf>
    <xf numFmtId="38" fontId="6" fillId="0" borderId="0" xfId="49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9" fillId="0" borderId="0" xfId="0" applyFont="1" applyAlignment="1">
      <alignment/>
    </xf>
    <xf numFmtId="38" fontId="5" fillId="0" borderId="0" xfId="49" applyFont="1" applyBorder="1" applyAlignment="1">
      <alignment/>
    </xf>
    <xf numFmtId="0" fontId="5" fillId="0" borderId="0" xfId="0" applyNumberFormat="1" applyFont="1" applyAlignment="1">
      <alignment shrinkToFit="1"/>
    </xf>
    <xf numFmtId="38" fontId="0" fillId="0" borderId="0" xfId="49" applyFont="1" applyBorder="1" applyAlignment="1">
      <alignment/>
    </xf>
    <xf numFmtId="0" fontId="0" fillId="0" borderId="0" xfId="0" applyNumberFormat="1" applyFont="1" applyAlignment="1">
      <alignment shrinkToFit="1"/>
    </xf>
    <xf numFmtId="0" fontId="0" fillId="0" borderId="0" xfId="0" applyFill="1" applyAlignment="1">
      <alignment vertical="center"/>
    </xf>
    <xf numFmtId="38" fontId="6" fillId="0" borderId="13" xfId="49" applyFont="1" applyFill="1" applyBorder="1" applyAlignment="1" applyProtection="1">
      <alignment horizontal="right"/>
      <protection locked="0"/>
    </xf>
    <xf numFmtId="49" fontId="7" fillId="0" borderId="13" xfId="49" applyNumberFormat="1" applyFont="1" applyFill="1" applyBorder="1" applyAlignment="1" applyProtection="1">
      <alignment horizontal="right"/>
      <protection locked="0"/>
    </xf>
    <xf numFmtId="38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7" fillId="0" borderId="0" xfId="49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3" fontId="7" fillId="0" borderId="0" xfId="49" applyNumberFormat="1" applyFont="1" applyFill="1" applyBorder="1" applyAlignment="1" applyProtection="1">
      <alignment horizontal="right"/>
      <protection locked="0"/>
    </xf>
    <xf numFmtId="49" fontId="6" fillId="0" borderId="0" xfId="49" applyNumberFormat="1" applyFont="1" applyFill="1" applyBorder="1" applyAlignment="1" applyProtection="1">
      <alignment horizontal="right"/>
      <protection locked="0"/>
    </xf>
    <xf numFmtId="184" fontId="6" fillId="0" borderId="0" xfId="49" applyNumberFormat="1" applyFont="1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20" xfId="0" applyBorder="1" applyAlignment="1">
      <alignment vertical="center" textRotation="255" wrapText="1"/>
    </xf>
    <xf numFmtId="0" fontId="0" fillId="0" borderId="28" xfId="0" applyBorder="1" applyAlignment="1">
      <alignment horizontal="center" vertical="center" textRotation="255"/>
    </xf>
    <xf numFmtId="0" fontId="0" fillId="0" borderId="15" xfId="0" applyBorder="1" applyAlignment="1">
      <alignment vertical="center" wrapText="1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15" xfId="0" applyBorder="1" applyAlignment="1">
      <alignment vertical="center" textRotation="255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14" xfId="0" applyBorder="1" applyAlignment="1">
      <alignment vertical="center" textRotation="255" wrapText="1"/>
    </xf>
    <xf numFmtId="0" fontId="0" fillId="0" borderId="31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vertical="center"/>
    </xf>
    <xf numFmtId="38" fontId="13" fillId="0" borderId="13" xfId="49" applyFont="1" applyFill="1" applyBorder="1" applyAlignment="1" applyProtection="1">
      <alignment/>
      <protection locked="0"/>
    </xf>
    <xf numFmtId="38" fontId="6" fillId="0" borderId="27" xfId="49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38" fontId="0" fillId="0" borderId="32" xfId="49" applyFont="1" applyFill="1" applyBorder="1" applyAlignment="1" applyProtection="1">
      <alignment horizontal="right"/>
      <protection/>
    </xf>
    <xf numFmtId="38" fontId="5" fillId="0" borderId="33" xfId="49" applyFont="1" applyFill="1" applyBorder="1" applyAlignment="1" applyProtection="1">
      <alignment horizontal="right"/>
      <protection locked="0"/>
    </xf>
    <xf numFmtId="38" fontId="0" fillId="0" borderId="11" xfId="49" applyFont="1" applyFill="1" applyBorder="1" applyAlignment="1">
      <alignment horizontal="right"/>
    </xf>
    <xf numFmtId="38" fontId="5" fillId="0" borderId="18" xfId="49" applyFont="1" applyFill="1" applyBorder="1" applyAlignment="1" applyProtection="1">
      <alignment horizontal="right"/>
      <protection locked="0"/>
    </xf>
    <xf numFmtId="38" fontId="0" fillId="0" borderId="11" xfId="49" applyFon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/>
      <protection/>
    </xf>
    <xf numFmtId="38" fontId="0" fillId="0" borderId="11" xfId="49" applyFont="1" applyFill="1" applyBorder="1" applyAlignment="1" applyProtection="1">
      <alignment horizontal="right"/>
      <protection/>
    </xf>
    <xf numFmtId="185" fontId="2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/>
      <protection/>
    </xf>
    <xf numFmtId="38" fontId="10" fillId="0" borderId="26" xfId="49" applyFont="1" applyFill="1" applyBorder="1" applyAlignment="1" applyProtection="1">
      <alignment horizontal="right"/>
      <protection locked="0"/>
    </xf>
    <xf numFmtId="38" fontId="9" fillId="0" borderId="18" xfId="49" applyFont="1" applyFill="1" applyBorder="1" applyAlignment="1">
      <alignment horizontal="right"/>
    </xf>
    <xf numFmtId="38" fontId="5" fillId="0" borderId="22" xfId="49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Alignment="1">
      <alignment horizontal="distributed"/>
    </xf>
    <xf numFmtId="38" fontId="5" fillId="0" borderId="28" xfId="49" applyFont="1" applyFill="1" applyBorder="1" applyAlignment="1" applyProtection="1">
      <alignment horizontal="right"/>
      <protection locked="0"/>
    </xf>
    <xf numFmtId="0" fontId="55" fillId="0" borderId="23" xfId="0" applyFont="1" applyFill="1" applyBorder="1" applyAlignment="1">
      <alignment horizontal="distributed"/>
    </xf>
    <xf numFmtId="38" fontId="0" fillId="0" borderId="26" xfId="49" applyFont="1" applyFill="1" applyBorder="1" applyAlignment="1">
      <alignment horizontal="right"/>
    </xf>
    <xf numFmtId="0" fontId="55" fillId="0" borderId="22" xfId="0" applyFont="1" applyFill="1" applyBorder="1" applyAlignment="1">
      <alignment horizontal="distributed"/>
    </xf>
    <xf numFmtId="38" fontId="0" fillId="0" borderId="23" xfId="49" applyFont="1" applyFill="1" applyBorder="1" applyAlignment="1" applyProtection="1">
      <alignment horizontal="right"/>
      <protection/>
    </xf>
    <xf numFmtId="38" fontId="0" fillId="0" borderId="23" xfId="49" applyFont="1" applyFill="1" applyBorder="1" applyAlignment="1" applyProtection="1">
      <alignment horizontal="right"/>
      <protection/>
    </xf>
    <xf numFmtId="38" fontId="5" fillId="0" borderId="25" xfId="49" applyFont="1" applyFill="1" applyBorder="1" applyAlignment="1" applyProtection="1">
      <alignment horizontal="right"/>
      <protection locked="0"/>
    </xf>
    <xf numFmtId="38" fontId="0" fillId="0" borderId="26" xfId="49" applyFont="1" applyFill="1" applyBorder="1" applyAlignment="1" applyProtection="1">
      <alignment horizontal="right"/>
      <protection/>
    </xf>
    <xf numFmtId="38" fontId="55" fillId="0" borderId="0" xfId="49" applyFon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distributed"/>
    </xf>
    <xf numFmtId="0" fontId="0" fillId="0" borderId="13" xfId="0" applyFill="1" applyBorder="1" applyAlignment="1">
      <alignment vertical="center"/>
    </xf>
    <xf numFmtId="0" fontId="5" fillId="0" borderId="15" xfId="0" applyFont="1" applyFill="1" applyBorder="1" applyAlignment="1">
      <alignment horizontal="distributed"/>
    </xf>
    <xf numFmtId="38" fontId="13" fillId="0" borderId="0" xfId="49" applyFont="1" applyFill="1" applyBorder="1" applyAlignment="1" applyProtection="1">
      <alignment horizontal="right"/>
      <protection locked="0"/>
    </xf>
    <xf numFmtId="0" fontId="0" fillId="0" borderId="15" xfId="0" applyFill="1" applyBorder="1" applyAlignment="1">
      <alignment horizontal="distributed"/>
    </xf>
    <xf numFmtId="38" fontId="13" fillId="0" borderId="28" xfId="49" applyFont="1" applyFill="1" applyBorder="1" applyAlignment="1" applyProtection="1">
      <alignment horizontal="right"/>
      <protection locked="0"/>
    </xf>
    <xf numFmtId="0" fontId="0" fillId="0" borderId="15" xfId="0" applyFill="1" applyBorder="1" applyAlignment="1">
      <alignment horizontal="distributed" wrapText="1"/>
    </xf>
    <xf numFmtId="0" fontId="10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distributed" wrapText="1"/>
    </xf>
    <xf numFmtId="38" fontId="11" fillId="0" borderId="0" xfId="49" applyFont="1" applyFill="1" applyBorder="1" applyAlignment="1" applyProtection="1">
      <alignment horizontal="right"/>
      <protection locked="0"/>
    </xf>
    <xf numFmtId="38" fontId="10" fillId="0" borderId="0" xfId="0" applyNumberFormat="1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38" fontId="11" fillId="0" borderId="27" xfId="49" applyFont="1" applyFill="1" applyBorder="1" applyAlignment="1" applyProtection="1">
      <alignment horizontal="right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8" fontId="0" fillId="0" borderId="0" xfId="0" applyNumberFormat="1" applyFill="1" applyAlignment="1">
      <alignment vertical="center"/>
    </xf>
    <xf numFmtId="0" fontId="0" fillId="0" borderId="18" xfId="0" applyBorder="1" applyAlignment="1">
      <alignment horizontal="center" vertical="center" wrapText="1"/>
    </xf>
    <xf numFmtId="186" fontId="9" fillId="0" borderId="13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7" fontId="0" fillId="0" borderId="13" xfId="49" applyNumberFormat="1" applyFont="1" applyFill="1" applyBorder="1" applyAlignment="1">
      <alignment horizontal="right"/>
    </xf>
    <xf numFmtId="187" fontId="7" fillId="0" borderId="13" xfId="49" applyNumberFormat="1" applyFont="1" applyFill="1" applyBorder="1" applyAlignment="1" applyProtection="1">
      <alignment horizontal="right"/>
      <protection locked="0"/>
    </xf>
    <xf numFmtId="38" fontId="11" fillId="0" borderId="27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187" fontId="0" fillId="0" borderId="0" xfId="49" applyNumberFormat="1" applyFont="1" applyFill="1" applyBorder="1" applyAlignment="1">
      <alignment horizontal="right"/>
    </xf>
    <xf numFmtId="187" fontId="7" fillId="0" borderId="0" xfId="49" applyNumberFormat="1" applyFont="1" applyFill="1" applyBorder="1" applyAlignment="1" applyProtection="1">
      <alignment horizontal="right"/>
      <protection locked="0"/>
    </xf>
    <xf numFmtId="185" fontId="0" fillId="0" borderId="28" xfId="62" applyNumberFormat="1" applyFont="1" applyFill="1" applyBorder="1" applyAlignment="1">
      <alignment vertical="center"/>
      <protection/>
    </xf>
    <xf numFmtId="0" fontId="0" fillId="0" borderId="15" xfId="0" applyFill="1" applyBorder="1" applyAlignment="1">
      <alignment horizontal="distributed"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0" xfId="49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 vertical="center"/>
    </xf>
    <xf numFmtId="38" fontId="11" fillId="0" borderId="28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187" fontId="5" fillId="0" borderId="0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13" fillId="0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center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8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38" fontId="0" fillId="0" borderId="13" xfId="49" applyFont="1" applyFill="1" applyBorder="1" applyAlignment="1" applyProtection="1">
      <alignment horizontal="right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15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38" fontId="13" fillId="0" borderId="27" xfId="49" applyFont="1" applyFill="1" applyBorder="1" applyAlignment="1" applyProtection="1">
      <alignment horizontal="right"/>
      <protection locked="0"/>
    </xf>
    <xf numFmtId="49" fontId="7" fillId="0" borderId="13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38" fontId="9" fillId="0" borderId="0" xfId="0" applyNumberFormat="1" applyFont="1" applyAlignment="1">
      <alignment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top" wrapText="1"/>
    </xf>
    <xf numFmtId="0" fontId="0" fillId="0" borderId="30" xfId="0" applyBorder="1" applyAlignment="1">
      <alignment horizontal="center" wrapText="1"/>
    </xf>
    <xf numFmtId="0" fontId="55" fillId="0" borderId="0" xfId="0" applyFont="1" applyFill="1" applyAlignment="1">
      <alignment vertical="center"/>
    </xf>
    <xf numFmtId="38" fontId="55" fillId="0" borderId="0" xfId="49" applyFont="1" applyAlignment="1">
      <alignment horizontal="right"/>
    </xf>
    <xf numFmtId="38" fontId="55" fillId="0" borderId="0" xfId="49" applyFont="1" applyBorder="1" applyAlignment="1">
      <alignment/>
    </xf>
    <xf numFmtId="38" fontId="55" fillId="0" borderId="0" xfId="49" applyFont="1" applyAlignment="1">
      <alignment/>
    </xf>
    <xf numFmtId="0" fontId="0" fillId="0" borderId="0" xfId="0" applyAlignment="1">
      <alignment horizontal="right"/>
    </xf>
    <xf numFmtId="187" fontId="0" fillId="0" borderId="13" xfId="0" applyNumberFormat="1" applyFill="1" applyBorder="1" applyAlignment="1">
      <alignment vertical="center"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187" fontId="0" fillId="0" borderId="0" xfId="0" applyNumberFormat="1" applyFill="1" applyAlignment="1">
      <alignment/>
    </xf>
    <xf numFmtId="38" fontId="0" fillId="0" borderId="0" xfId="49" applyFont="1" applyFill="1" applyBorder="1" applyAlignment="1" applyProtection="1">
      <alignment/>
      <protection locked="0"/>
    </xf>
    <xf numFmtId="38" fontId="0" fillId="0" borderId="0" xfId="49" applyFont="1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38" fontId="0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/>
      <protection locked="0"/>
    </xf>
    <xf numFmtId="38" fontId="10" fillId="0" borderId="0" xfId="49" applyFont="1" applyFill="1" applyAlignment="1" applyProtection="1">
      <alignment/>
      <protection locked="0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 applyProtection="1">
      <alignment horizontal="right"/>
      <protection/>
    </xf>
    <xf numFmtId="38" fontId="6" fillId="0" borderId="0" xfId="49" applyFont="1" applyFill="1" applyBorder="1" applyAlignment="1" applyProtection="1">
      <alignment horizontal="right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49" fontId="55" fillId="0" borderId="0" xfId="0" applyNumberFormat="1" applyFont="1" applyBorder="1" applyAlignment="1">
      <alignment horizontal="left"/>
    </xf>
    <xf numFmtId="49" fontId="55" fillId="0" borderId="15" xfId="0" applyNumberFormat="1" applyFont="1" applyBorder="1" applyAlignment="1">
      <alignment horizontal="left"/>
    </xf>
    <xf numFmtId="49" fontId="59" fillId="0" borderId="0" xfId="0" applyNumberFormat="1" applyFont="1" applyBorder="1" applyAlignment="1">
      <alignment horizontal="left"/>
    </xf>
    <xf numFmtId="49" fontId="59" fillId="0" borderId="15" xfId="0" applyNumberFormat="1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15" xfId="0" applyNumberFormat="1" applyFont="1" applyBorder="1" applyAlignment="1">
      <alignment horizontal="left"/>
    </xf>
    <xf numFmtId="0" fontId="7" fillId="0" borderId="0" xfId="0" applyFont="1" applyFill="1" applyBorder="1" applyAlignment="1" applyProtection="1">
      <alignment horizontal="distributed"/>
      <protection locked="0"/>
    </xf>
    <xf numFmtId="0" fontId="0" fillId="0" borderId="15" xfId="0" applyBorder="1" applyAlignment="1">
      <alignment horizontal="distributed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distributed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distributed"/>
    </xf>
    <xf numFmtId="0" fontId="0" fillId="0" borderId="34" xfId="0" applyFill="1" applyBorder="1" applyAlignment="1">
      <alignment horizontal="center" vertical="distributed"/>
    </xf>
    <xf numFmtId="0" fontId="0" fillId="0" borderId="24" xfId="0" applyFill="1" applyBorder="1" applyAlignment="1">
      <alignment horizontal="center" vertical="distributed"/>
    </xf>
    <xf numFmtId="0" fontId="0" fillId="0" borderId="2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5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wrapText="1"/>
    </xf>
    <xf numFmtId="0" fontId="0" fillId="0" borderId="2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19" xfId="0" applyBorder="1" applyAlignment="1">
      <alignment vertical="center"/>
    </xf>
    <xf numFmtId="0" fontId="55" fillId="0" borderId="14" xfId="0" applyFont="1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55" fillId="0" borderId="32" xfId="0" applyFont="1" applyFill="1" applyBorder="1" applyAlignment="1">
      <alignment horizontal="distributed"/>
    </xf>
    <xf numFmtId="0" fontId="0" fillId="0" borderId="38" xfId="0" applyBorder="1" applyAlignment="1">
      <alignment horizontal="distributed"/>
    </xf>
    <xf numFmtId="0" fontId="0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textRotation="255"/>
    </xf>
    <xf numFmtId="0" fontId="55" fillId="0" borderId="20" xfId="0" applyFont="1" applyFill="1" applyBorder="1" applyAlignment="1">
      <alignment horizontal="center" vertical="center" textRotation="255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38" fontId="7" fillId="0" borderId="0" xfId="49" applyFont="1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49" fontId="7" fillId="0" borderId="0" xfId="49" applyNumberFormat="1" applyFont="1" applyFill="1" applyBorder="1" applyAlignment="1" applyProtection="1">
      <alignment horizontal="right"/>
      <protection locked="0"/>
    </xf>
    <xf numFmtId="0" fontId="0" fillId="0" borderId="23" xfId="0" applyBorder="1" applyAlignment="1">
      <alignment vertical="center"/>
    </xf>
    <xf numFmtId="184" fontId="6" fillId="0" borderId="0" xfId="49" applyNumberFormat="1" applyFont="1" applyFill="1" applyBorder="1" applyAlignment="1" applyProtection="1">
      <alignment horizontal="right"/>
      <protection locked="0"/>
    </xf>
    <xf numFmtId="49" fontId="7" fillId="0" borderId="13" xfId="49" applyNumberFormat="1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6" fillId="0" borderId="0" xfId="0" applyFont="1" applyFill="1" applyBorder="1" applyAlignment="1" applyProtection="1">
      <alignment horizontal="distributed"/>
      <protection locked="0"/>
    </xf>
    <xf numFmtId="0" fontId="5" fillId="0" borderId="15" xfId="0" applyFont="1" applyFill="1" applyBorder="1" applyAlignment="1" applyProtection="1">
      <alignment horizontal="distributed"/>
      <protection locked="0"/>
    </xf>
    <xf numFmtId="0" fontId="0" fillId="0" borderId="3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7" fillId="0" borderId="22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3">
      <selection activeCell="N12" sqref="N12"/>
    </sheetView>
  </sheetViews>
  <sheetFormatPr defaultColWidth="9.00390625" defaultRowHeight="12"/>
  <cols>
    <col min="1" max="1" width="1.875" style="0" customWidth="1"/>
    <col min="2" max="11" width="10.875" style="0" customWidth="1"/>
  </cols>
  <sheetData>
    <row r="1" spans="1:2" ht="14.25">
      <c r="A1" s="1" t="s">
        <v>0</v>
      </c>
      <c r="B1" s="1"/>
    </row>
    <row r="2" ht="14.25" customHeight="1">
      <c r="A2" t="s">
        <v>22</v>
      </c>
    </row>
    <row r="3" ht="14.25" customHeight="1">
      <c r="A3" s="1" t="s">
        <v>23</v>
      </c>
    </row>
    <row r="4" ht="15" thickBot="1">
      <c r="B4" s="1"/>
    </row>
    <row r="5" spans="1:11" ht="12.75" customHeight="1">
      <c r="A5" s="369" t="s">
        <v>9</v>
      </c>
      <c r="B5" s="370"/>
      <c r="C5" s="366" t="s">
        <v>12</v>
      </c>
      <c r="D5" s="366" t="s">
        <v>1</v>
      </c>
      <c r="E5" s="365" t="s">
        <v>14</v>
      </c>
      <c r="F5" s="365"/>
      <c r="G5" s="365"/>
      <c r="H5" s="365"/>
      <c r="I5" s="365"/>
      <c r="J5" s="365"/>
      <c r="K5" s="353" t="s">
        <v>2</v>
      </c>
    </row>
    <row r="6" spans="1:11" ht="12.75" customHeight="1">
      <c r="A6" s="371"/>
      <c r="B6" s="372"/>
      <c r="C6" s="357"/>
      <c r="D6" s="357"/>
      <c r="E6" s="356" t="s">
        <v>13</v>
      </c>
      <c r="F6" s="355" t="s">
        <v>10</v>
      </c>
      <c r="G6" s="358"/>
      <c r="H6" s="355" t="s">
        <v>11</v>
      </c>
      <c r="I6" s="368"/>
      <c r="J6" s="358"/>
      <c r="K6" s="354"/>
    </row>
    <row r="7" spans="1:11" ht="12.75" customHeight="1">
      <c r="A7" s="373"/>
      <c r="B7" s="374"/>
      <c r="C7" s="367"/>
      <c r="D7" s="367"/>
      <c r="E7" s="357"/>
      <c r="F7" s="2" t="s">
        <v>7</v>
      </c>
      <c r="G7" s="2" t="s">
        <v>8</v>
      </c>
      <c r="H7" s="2" t="s">
        <v>3</v>
      </c>
      <c r="I7" s="2" t="s">
        <v>4</v>
      </c>
      <c r="J7" s="3" t="s">
        <v>5</v>
      </c>
      <c r="K7" s="355"/>
    </row>
    <row r="8" spans="1:2" ht="6" customHeight="1">
      <c r="A8" s="9"/>
      <c r="B8" s="11"/>
    </row>
    <row r="9" spans="1:11" s="12" customFormat="1" ht="12.75" customHeight="1">
      <c r="A9" s="359" t="s">
        <v>21</v>
      </c>
      <c r="B9" s="360"/>
      <c r="C9" s="4">
        <v>95</v>
      </c>
      <c r="D9" s="4">
        <v>649</v>
      </c>
      <c r="E9" s="4">
        <v>16984</v>
      </c>
      <c r="F9" s="4">
        <v>8640</v>
      </c>
      <c r="G9" s="4">
        <v>8344</v>
      </c>
      <c r="H9" s="4">
        <v>4856</v>
      </c>
      <c r="I9" s="4">
        <v>5970</v>
      </c>
      <c r="J9" s="4">
        <v>6158</v>
      </c>
      <c r="K9" s="4">
        <v>987</v>
      </c>
    </row>
    <row r="10" spans="1:11" s="12" customFormat="1" ht="12.75" customHeight="1">
      <c r="A10" s="361" t="s">
        <v>24</v>
      </c>
      <c r="B10" s="362"/>
      <c r="C10" s="4">
        <v>96</v>
      </c>
      <c r="D10" s="4">
        <v>633</v>
      </c>
      <c r="E10" s="4">
        <v>16705</v>
      </c>
      <c r="F10" s="4">
        <v>8504</v>
      </c>
      <c r="G10" s="4">
        <v>8201</v>
      </c>
      <c r="H10" s="4">
        <v>4720</v>
      </c>
      <c r="I10" s="4">
        <v>5936</v>
      </c>
      <c r="J10" s="4">
        <v>6049</v>
      </c>
      <c r="K10" s="4">
        <v>973</v>
      </c>
    </row>
    <row r="11" spans="1:11" s="12" customFormat="1" ht="12.75" customHeight="1">
      <c r="A11" s="361" t="s">
        <v>25</v>
      </c>
      <c r="B11" s="362"/>
      <c r="C11" s="4">
        <v>96</v>
      </c>
      <c r="D11" s="4">
        <v>634</v>
      </c>
      <c r="E11" s="4">
        <v>16432</v>
      </c>
      <c r="F11" s="4">
        <v>8357</v>
      </c>
      <c r="G11" s="4">
        <v>8075</v>
      </c>
      <c r="H11" s="4">
        <v>4855</v>
      </c>
      <c r="I11" s="4">
        <v>5578</v>
      </c>
      <c r="J11" s="4">
        <v>5999</v>
      </c>
      <c r="K11" s="4">
        <v>967</v>
      </c>
    </row>
    <row r="12" spans="1:11" s="12" customFormat="1" ht="12.75" customHeight="1">
      <c r="A12" s="361" t="s">
        <v>26</v>
      </c>
      <c r="B12" s="362"/>
      <c r="C12" s="6">
        <v>95</v>
      </c>
      <c r="D12" s="6">
        <v>626</v>
      </c>
      <c r="E12" s="6">
        <v>16231</v>
      </c>
      <c r="F12" s="6">
        <v>8211</v>
      </c>
      <c r="G12" s="6">
        <v>8020</v>
      </c>
      <c r="H12" s="6">
        <v>4967</v>
      </c>
      <c r="I12" s="6">
        <v>5659</v>
      </c>
      <c r="J12" s="6">
        <v>5605</v>
      </c>
      <c r="K12" s="6">
        <v>978</v>
      </c>
    </row>
    <row r="13" spans="1:11" s="13" customFormat="1" ht="12.75" customHeight="1">
      <c r="A13" s="363" t="s">
        <v>27</v>
      </c>
      <c r="B13" s="364"/>
      <c r="C13" s="5">
        <v>93</v>
      </c>
      <c r="D13" s="5">
        <v>627</v>
      </c>
      <c r="E13" s="5">
        <v>16230</v>
      </c>
      <c r="F13" s="5">
        <v>8203</v>
      </c>
      <c r="G13" s="5">
        <v>8027</v>
      </c>
      <c r="H13" s="5">
        <v>4906</v>
      </c>
      <c r="I13" s="5">
        <v>5631</v>
      </c>
      <c r="J13" s="5">
        <v>5693</v>
      </c>
      <c r="K13" s="5">
        <v>997</v>
      </c>
    </row>
    <row r="14" spans="1:11" s="12" customFormat="1" ht="18" customHeight="1">
      <c r="A14" s="14"/>
      <c r="B14" s="15" t="s">
        <v>15</v>
      </c>
      <c r="C14" s="6">
        <v>19</v>
      </c>
      <c r="D14" s="6">
        <v>116</v>
      </c>
      <c r="E14" s="6">
        <v>3140</v>
      </c>
      <c r="F14" s="6">
        <v>1603</v>
      </c>
      <c r="G14" s="6">
        <v>1537</v>
      </c>
      <c r="H14" s="6">
        <v>998</v>
      </c>
      <c r="I14" s="6">
        <v>1085</v>
      </c>
      <c r="J14" s="6">
        <v>1057</v>
      </c>
      <c r="K14" s="6">
        <v>195</v>
      </c>
    </row>
    <row r="15" spans="1:11" s="12" customFormat="1" ht="12.75" customHeight="1">
      <c r="A15" s="14"/>
      <c r="B15" s="15" t="s">
        <v>16</v>
      </c>
      <c r="C15" s="6">
        <v>16</v>
      </c>
      <c r="D15" s="6">
        <v>103</v>
      </c>
      <c r="E15" s="6">
        <v>2497</v>
      </c>
      <c r="F15" s="6">
        <v>1275</v>
      </c>
      <c r="G15" s="6">
        <v>1222</v>
      </c>
      <c r="H15" s="6">
        <v>777</v>
      </c>
      <c r="I15" s="6">
        <v>849</v>
      </c>
      <c r="J15" s="6">
        <v>871</v>
      </c>
      <c r="K15" s="6">
        <v>148</v>
      </c>
    </row>
    <row r="16" spans="1:11" s="12" customFormat="1" ht="12.75" customHeight="1">
      <c r="A16" s="14"/>
      <c r="B16" s="15" t="s">
        <v>17</v>
      </c>
      <c r="C16" s="6">
        <v>13</v>
      </c>
      <c r="D16" s="6">
        <v>94</v>
      </c>
      <c r="E16" s="6">
        <v>2660</v>
      </c>
      <c r="F16" s="6">
        <v>1334</v>
      </c>
      <c r="G16" s="6">
        <v>1326</v>
      </c>
      <c r="H16" s="6">
        <v>752</v>
      </c>
      <c r="I16" s="6">
        <v>955</v>
      </c>
      <c r="J16" s="6">
        <v>953</v>
      </c>
      <c r="K16" s="6">
        <v>152</v>
      </c>
    </row>
    <row r="17" spans="1:11" s="12" customFormat="1" ht="18" customHeight="1">
      <c r="A17" s="14"/>
      <c r="B17" s="15" t="s">
        <v>18</v>
      </c>
      <c r="C17" s="6">
        <v>15</v>
      </c>
      <c r="D17" s="6">
        <v>98</v>
      </c>
      <c r="E17" s="6">
        <v>2294</v>
      </c>
      <c r="F17" s="6">
        <v>1167</v>
      </c>
      <c r="G17" s="6">
        <v>1127</v>
      </c>
      <c r="H17" s="6">
        <v>709</v>
      </c>
      <c r="I17" s="6">
        <v>782</v>
      </c>
      <c r="J17" s="6">
        <v>803</v>
      </c>
      <c r="K17" s="6">
        <v>147</v>
      </c>
    </row>
    <row r="18" spans="1:11" s="12" customFormat="1" ht="12.75" customHeight="1">
      <c r="A18" s="14"/>
      <c r="B18" s="15" t="s">
        <v>19</v>
      </c>
      <c r="C18" s="6">
        <v>10</v>
      </c>
      <c r="D18" s="6">
        <v>83</v>
      </c>
      <c r="E18" s="6">
        <v>2229</v>
      </c>
      <c r="F18" s="6">
        <v>1085</v>
      </c>
      <c r="G18" s="6">
        <v>1144</v>
      </c>
      <c r="H18" s="6">
        <v>649</v>
      </c>
      <c r="I18" s="6">
        <v>772</v>
      </c>
      <c r="J18" s="6">
        <v>808</v>
      </c>
      <c r="K18" s="6">
        <v>127</v>
      </c>
    </row>
    <row r="19" spans="1:11" s="12" customFormat="1" ht="12.75" customHeight="1">
      <c r="A19" s="14"/>
      <c r="B19" s="15" t="s">
        <v>20</v>
      </c>
      <c r="C19" s="6">
        <v>20</v>
      </c>
      <c r="D19" s="6">
        <v>133</v>
      </c>
      <c r="E19" s="6">
        <v>3410</v>
      </c>
      <c r="F19" s="6">
        <v>1739</v>
      </c>
      <c r="G19" s="6">
        <v>1671</v>
      </c>
      <c r="H19" s="6">
        <v>1021</v>
      </c>
      <c r="I19" s="6">
        <v>1188</v>
      </c>
      <c r="J19" s="6">
        <v>1201</v>
      </c>
      <c r="K19" s="6">
        <v>228</v>
      </c>
    </row>
    <row r="20" spans="1:11" ht="6" customHeight="1" thickBot="1">
      <c r="A20" s="10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ht="6" customHeight="1">
      <c r="J21" s="6"/>
    </row>
    <row r="22" ht="11.25">
      <c r="A22" t="s">
        <v>6</v>
      </c>
    </row>
  </sheetData>
  <sheetProtection/>
  <mergeCells count="13">
    <mergeCell ref="A12:B12"/>
    <mergeCell ref="A13:B13"/>
    <mergeCell ref="E5:J5"/>
    <mergeCell ref="C5:C7"/>
    <mergeCell ref="D5:D7"/>
    <mergeCell ref="H6:J6"/>
    <mergeCell ref="A5:B7"/>
    <mergeCell ref="K5:K7"/>
    <mergeCell ref="E6:E7"/>
    <mergeCell ref="F6:G6"/>
    <mergeCell ref="A9:B9"/>
    <mergeCell ref="A10:B10"/>
    <mergeCell ref="A11:B1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selection activeCell="G14" sqref="G14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6" width="8.8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41</v>
      </c>
    </row>
    <row r="4" spans="2:3" ht="15" thickBot="1">
      <c r="B4" s="1"/>
      <c r="C4" s="1"/>
    </row>
    <row r="5" spans="1:16" ht="12.75" customHeight="1">
      <c r="A5" s="369" t="s">
        <v>9</v>
      </c>
      <c r="B5" s="369"/>
      <c r="C5" s="370"/>
      <c r="D5" s="366" t="s">
        <v>40</v>
      </c>
      <c r="E5" s="366"/>
      <c r="F5" s="401"/>
      <c r="G5" s="401" t="s">
        <v>39</v>
      </c>
      <c r="H5" s="365"/>
      <c r="I5" s="365"/>
      <c r="J5" s="365"/>
      <c r="K5" s="365"/>
      <c r="L5" s="365"/>
      <c r="M5" s="365"/>
      <c r="N5" s="365"/>
      <c r="O5" s="387"/>
      <c r="P5" s="400" t="s">
        <v>38</v>
      </c>
    </row>
    <row r="6" spans="1:16" ht="12.75" customHeight="1">
      <c r="A6" s="371"/>
      <c r="B6" s="371"/>
      <c r="C6" s="372"/>
      <c r="D6" s="367"/>
      <c r="E6" s="367"/>
      <c r="F6" s="355"/>
      <c r="G6" s="355"/>
      <c r="H6" s="368"/>
      <c r="I6" s="368"/>
      <c r="J6" s="367" t="s">
        <v>37</v>
      </c>
      <c r="K6" s="367"/>
      <c r="L6" s="367"/>
      <c r="M6" s="367" t="s">
        <v>36</v>
      </c>
      <c r="N6" s="367"/>
      <c r="O6" s="367"/>
      <c r="P6" s="368"/>
    </row>
    <row r="7" spans="1:16" ht="12.75" customHeight="1">
      <c r="A7" s="373"/>
      <c r="B7" s="373"/>
      <c r="C7" s="374"/>
      <c r="D7" s="2" t="s">
        <v>33</v>
      </c>
      <c r="E7" s="2" t="s">
        <v>35</v>
      </c>
      <c r="F7" s="18" t="s">
        <v>34</v>
      </c>
      <c r="G7" s="2" t="s">
        <v>33</v>
      </c>
      <c r="H7" s="2" t="s">
        <v>32</v>
      </c>
      <c r="I7" s="18" t="s">
        <v>31</v>
      </c>
      <c r="J7" s="2" t="s">
        <v>33</v>
      </c>
      <c r="K7" s="2" t="s">
        <v>32</v>
      </c>
      <c r="L7" s="2" t="s">
        <v>31</v>
      </c>
      <c r="M7" s="2" t="s">
        <v>33</v>
      </c>
      <c r="N7" s="2" t="s">
        <v>32</v>
      </c>
      <c r="O7" s="2" t="s">
        <v>31</v>
      </c>
      <c r="P7" s="368"/>
    </row>
    <row r="8" spans="1:16" ht="6" customHeight="1">
      <c r="A8" s="9"/>
      <c r="B8" s="42"/>
      <c r="C8" s="1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12" customFormat="1" ht="12.75" customHeight="1">
      <c r="A9" s="41" t="s">
        <v>30</v>
      </c>
      <c r="B9" s="39">
        <v>20</v>
      </c>
      <c r="C9" s="40" t="s">
        <v>29</v>
      </c>
      <c r="D9" s="37">
        <v>8</v>
      </c>
      <c r="E9" s="37">
        <v>1</v>
      </c>
      <c r="F9" s="37">
        <v>7</v>
      </c>
      <c r="G9" s="36">
        <v>25911</v>
      </c>
      <c r="H9" s="36">
        <v>15379</v>
      </c>
      <c r="I9" s="36">
        <v>10532</v>
      </c>
      <c r="J9" s="36">
        <v>21441</v>
      </c>
      <c r="K9" s="36">
        <v>12500</v>
      </c>
      <c r="L9" s="36">
        <v>8941</v>
      </c>
      <c r="M9" s="36">
        <v>3692</v>
      </c>
      <c r="N9" s="36">
        <v>2512</v>
      </c>
      <c r="O9" s="6">
        <v>1180</v>
      </c>
      <c r="P9" s="36">
        <v>2039</v>
      </c>
    </row>
    <row r="10" spans="1:16" s="12" customFormat="1" ht="12.75" customHeight="1">
      <c r="A10" s="41"/>
      <c r="B10" s="39">
        <v>21</v>
      </c>
      <c r="C10" s="40"/>
      <c r="D10" s="37">
        <v>9</v>
      </c>
      <c r="E10" s="37">
        <v>2</v>
      </c>
      <c r="F10" s="37">
        <v>7</v>
      </c>
      <c r="G10" s="36">
        <v>26808</v>
      </c>
      <c r="H10" s="36">
        <v>15676</v>
      </c>
      <c r="I10" s="36">
        <v>11132</v>
      </c>
      <c r="J10" s="36">
        <v>22285</v>
      </c>
      <c r="K10" s="36">
        <v>12755</v>
      </c>
      <c r="L10" s="36">
        <v>9530</v>
      </c>
      <c r="M10" s="36">
        <v>3638</v>
      </c>
      <c r="N10" s="36">
        <v>2486</v>
      </c>
      <c r="O10" s="6">
        <v>1152</v>
      </c>
      <c r="P10" s="36">
        <v>2108</v>
      </c>
    </row>
    <row r="11" spans="1:16" s="12" customFormat="1" ht="12.75" customHeight="1">
      <c r="A11" s="39"/>
      <c r="B11" s="39">
        <v>22</v>
      </c>
      <c r="C11" s="38"/>
      <c r="D11" s="37">
        <v>9</v>
      </c>
      <c r="E11" s="37">
        <v>2</v>
      </c>
      <c r="F11" s="37">
        <v>7</v>
      </c>
      <c r="G11" s="36">
        <v>27262</v>
      </c>
      <c r="H11" s="36">
        <v>15723</v>
      </c>
      <c r="I11" s="36">
        <v>11539</v>
      </c>
      <c r="J11" s="36">
        <v>22756</v>
      </c>
      <c r="K11" s="36">
        <v>12739</v>
      </c>
      <c r="L11" s="36">
        <v>10017</v>
      </c>
      <c r="M11" s="36">
        <v>3667</v>
      </c>
      <c r="N11" s="36">
        <v>2547</v>
      </c>
      <c r="O11" s="36">
        <v>1120</v>
      </c>
      <c r="P11" s="36">
        <v>2143</v>
      </c>
    </row>
    <row r="12" spans="1:16" s="12" customFormat="1" ht="12.75" customHeight="1">
      <c r="A12" s="39"/>
      <c r="B12" s="39">
        <v>23</v>
      </c>
      <c r="C12" s="38"/>
      <c r="D12" s="37">
        <v>9</v>
      </c>
      <c r="E12" s="37">
        <v>2</v>
      </c>
      <c r="F12" s="37">
        <v>7</v>
      </c>
      <c r="G12" s="36">
        <v>27706</v>
      </c>
      <c r="H12" s="36">
        <v>15783</v>
      </c>
      <c r="I12" s="36">
        <v>11923</v>
      </c>
      <c r="J12" s="36">
        <v>23270</v>
      </c>
      <c r="K12" s="36">
        <v>12849</v>
      </c>
      <c r="L12" s="36">
        <v>10421</v>
      </c>
      <c r="M12" s="36">
        <v>3656</v>
      </c>
      <c r="N12" s="36">
        <v>2528</v>
      </c>
      <c r="O12" s="36">
        <v>1128</v>
      </c>
      <c r="P12" s="36">
        <v>2184</v>
      </c>
    </row>
    <row r="13" spans="1:16" s="13" customFormat="1" ht="12.75" customHeight="1">
      <c r="A13" s="35"/>
      <c r="B13" s="34">
        <v>24</v>
      </c>
      <c r="C13" s="33"/>
      <c r="D13" s="32">
        <v>9</v>
      </c>
      <c r="E13" s="32">
        <v>2</v>
      </c>
      <c r="F13" s="32">
        <v>7</v>
      </c>
      <c r="G13" s="31">
        <v>27955</v>
      </c>
      <c r="H13" s="31">
        <v>15754</v>
      </c>
      <c r="I13" s="31">
        <v>12201</v>
      </c>
      <c r="J13" s="31">
        <v>23573</v>
      </c>
      <c r="K13" s="31">
        <v>12836</v>
      </c>
      <c r="L13" s="31">
        <v>10737</v>
      </c>
      <c r="M13" s="31">
        <v>3634</v>
      </c>
      <c r="N13" s="31">
        <v>2520</v>
      </c>
      <c r="O13" s="31">
        <v>1114</v>
      </c>
      <c r="P13" s="31">
        <v>2172</v>
      </c>
    </row>
    <row r="14" spans="1:16" s="26" customFormat="1" ht="6" customHeight="1" thickBot="1">
      <c r="A14" s="30"/>
      <c r="B14" s="30"/>
      <c r="C14" s="29"/>
      <c r="D14" s="28"/>
      <c r="E14" s="28"/>
      <c r="F14" s="28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ht="6" customHeight="1"/>
    <row r="16" ht="11.25">
      <c r="A16" t="s">
        <v>28</v>
      </c>
    </row>
    <row r="20" spans="4:16" ht="11.25">
      <c r="D20" s="9"/>
      <c r="E20" s="9"/>
      <c r="F20" s="9"/>
      <c r="G20" s="25"/>
      <c r="H20" s="25"/>
      <c r="I20" s="25"/>
      <c r="J20" s="25"/>
      <c r="K20" s="25"/>
      <c r="L20" s="25"/>
      <c r="M20" s="25"/>
      <c r="N20" s="25"/>
      <c r="O20" s="25"/>
      <c r="P20" s="25"/>
    </row>
  </sheetData>
  <sheetProtection/>
  <mergeCells count="7">
    <mergeCell ref="A5:C7"/>
    <mergeCell ref="P5:P7"/>
    <mergeCell ref="J6:L6"/>
    <mergeCell ref="M6:O6"/>
    <mergeCell ref="D5:F6"/>
    <mergeCell ref="G5:I6"/>
    <mergeCell ref="J5:O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R3" sqref="R3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4" width="9.875" style="0" customWidth="1"/>
  </cols>
  <sheetData>
    <row r="1" spans="1:3" ht="14.25">
      <c r="A1" s="1" t="s">
        <v>0</v>
      </c>
      <c r="B1" s="1"/>
      <c r="C1" s="1"/>
    </row>
    <row r="2" ht="14.25" customHeight="1"/>
    <row r="3" spans="1:3" ht="14.25">
      <c r="A3" s="1" t="s">
        <v>300</v>
      </c>
      <c r="B3" s="1"/>
      <c r="C3" s="1"/>
    </row>
    <row r="4" spans="1:3" ht="15" thickBot="1">
      <c r="A4" s="1"/>
      <c r="B4" s="1"/>
      <c r="C4" s="1"/>
    </row>
    <row r="5" spans="1:14" ht="12.75" customHeight="1">
      <c r="A5" s="369" t="s">
        <v>9</v>
      </c>
      <c r="B5" s="369"/>
      <c r="C5" s="370"/>
      <c r="D5" s="366" t="s">
        <v>124</v>
      </c>
      <c r="E5" s="366"/>
      <c r="F5" s="366"/>
      <c r="G5" s="366" t="s">
        <v>299</v>
      </c>
      <c r="H5" s="366"/>
      <c r="I5" s="366" t="s">
        <v>298</v>
      </c>
      <c r="J5" s="366"/>
      <c r="K5" s="366"/>
      <c r="L5" s="401" t="s">
        <v>297</v>
      </c>
      <c r="M5" s="387"/>
      <c r="N5" s="402" t="s">
        <v>296</v>
      </c>
    </row>
    <row r="6" spans="1:14" ht="12.75" customHeight="1">
      <c r="A6" s="373"/>
      <c r="B6" s="373"/>
      <c r="C6" s="374"/>
      <c r="D6" s="19" t="s">
        <v>33</v>
      </c>
      <c r="E6" s="81" t="s">
        <v>295</v>
      </c>
      <c r="F6" s="2" t="s">
        <v>294</v>
      </c>
      <c r="G6" s="2" t="s">
        <v>293</v>
      </c>
      <c r="H6" s="2" t="s">
        <v>145</v>
      </c>
      <c r="I6" s="2" t="s">
        <v>33</v>
      </c>
      <c r="J6" s="2" t="s">
        <v>32</v>
      </c>
      <c r="K6" s="2" t="s">
        <v>31</v>
      </c>
      <c r="L6" s="2" t="s">
        <v>285</v>
      </c>
      <c r="M6" s="2" t="s">
        <v>292</v>
      </c>
      <c r="N6" s="403"/>
    </row>
    <row r="7" spans="1:14" ht="6" customHeight="1">
      <c r="A7" s="9"/>
      <c r="B7" s="42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 customHeight="1">
      <c r="A8" s="41" t="s">
        <v>217</v>
      </c>
      <c r="B8" s="39">
        <v>20</v>
      </c>
      <c r="C8" s="40" t="s">
        <v>29</v>
      </c>
      <c r="D8" s="6">
        <v>29</v>
      </c>
      <c r="E8" s="6">
        <v>1</v>
      </c>
      <c r="F8" s="6">
        <v>28</v>
      </c>
      <c r="G8" s="6">
        <v>68</v>
      </c>
      <c r="H8" s="54">
        <v>5</v>
      </c>
      <c r="I8" s="6">
        <v>5603</v>
      </c>
      <c r="J8" s="6">
        <v>2230</v>
      </c>
      <c r="K8" s="6">
        <v>3373</v>
      </c>
      <c r="L8" s="6">
        <v>340</v>
      </c>
      <c r="M8" s="6">
        <v>939</v>
      </c>
      <c r="N8" s="6">
        <v>156</v>
      </c>
    </row>
    <row r="9" spans="1:14" ht="12.75" customHeight="1">
      <c r="A9" s="41"/>
      <c r="B9" s="39">
        <v>21</v>
      </c>
      <c r="C9" s="40"/>
      <c r="D9" s="6">
        <v>34</v>
      </c>
      <c r="E9" s="6">
        <v>1</v>
      </c>
      <c r="F9" s="6">
        <v>33</v>
      </c>
      <c r="G9" s="6">
        <v>77</v>
      </c>
      <c r="H9" s="54">
        <v>5</v>
      </c>
      <c r="I9" s="6">
        <v>5474</v>
      </c>
      <c r="J9" s="6">
        <v>2137</v>
      </c>
      <c r="K9" s="6">
        <v>3337</v>
      </c>
      <c r="L9" s="6">
        <v>369</v>
      </c>
      <c r="M9" s="6">
        <v>899</v>
      </c>
      <c r="N9" s="6">
        <v>150</v>
      </c>
    </row>
    <row r="10" spans="1:14" ht="12.75" customHeight="1">
      <c r="A10" s="39"/>
      <c r="B10" s="39">
        <v>22</v>
      </c>
      <c r="C10" s="38"/>
      <c r="D10" s="6">
        <v>33</v>
      </c>
      <c r="E10" s="6">
        <v>1</v>
      </c>
      <c r="F10" s="6">
        <v>32</v>
      </c>
      <c r="G10" s="6">
        <v>76</v>
      </c>
      <c r="H10" s="6">
        <v>6</v>
      </c>
      <c r="I10" s="6">
        <v>5754</v>
      </c>
      <c r="J10" s="6">
        <v>2226</v>
      </c>
      <c r="K10" s="6">
        <v>3528</v>
      </c>
      <c r="L10" s="6">
        <v>371</v>
      </c>
      <c r="M10" s="6">
        <v>877</v>
      </c>
      <c r="N10" s="6">
        <v>160</v>
      </c>
    </row>
    <row r="11" spans="1:14" ht="12.75" customHeight="1">
      <c r="A11" s="39"/>
      <c r="B11" s="39">
        <v>23</v>
      </c>
      <c r="C11" s="38"/>
      <c r="D11" s="6">
        <v>32</v>
      </c>
      <c r="E11" s="54" t="s">
        <v>43</v>
      </c>
      <c r="F11" s="6">
        <v>32</v>
      </c>
      <c r="G11" s="6">
        <v>71</v>
      </c>
      <c r="H11" s="6">
        <v>7</v>
      </c>
      <c r="I11" s="6">
        <v>6064</v>
      </c>
      <c r="J11" s="6">
        <v>2389</v>
      </c>
      <c r="K11" s="6">
        <v>3675</v>
      </c>
      <c r="L11" s="6">
        <v>329</v>
      </c>
      <c r="M11" s="6">
        <v>925</v>
      </c>
      <c r="N11" s="6">
        <v>149</v>
      </c>
    </row>
    <row r="12" spans="1:14" s="26" customFormat="1" ht="12.75" customHeight="1">
      <c r="A12" s="144"/>
      <c r="B12" s="144">
        <v>24</v>
      </c>
      <c r="C12" s="96"/>
      <c r="D12" s="5">
        <v>33</v>
      </c>
      <c r="E12" s="52" t="s">
        <v>43</v>
      </c>
      <c r="F12" s="5">
        <v>33</v>
      </c>
      <c r="G12" s="5">
        <v>75</v>
      </c>
      <c r="H12" s="5">
        <v>7</v>
      </c>
      <c r="I12" s="5">
        <v>6325</v>
      </c>
      <c r="J12" s="5">
        <v>2422</v>
      </c>
      <c r="K12" s="5">
        <v>3903</v>
      </c>
      <c r="L12" s="5">
        <v>342</v>
      </c>
      <c r="M12" s="5">
        <v>943</v>
      </c>
      <c r="N12" s="5">
        <v>170</v>
      </c>
    </row>
    <row r="13" spans="1:14" s="26" customFormat="1" ht="6" customHeight="1" thickBot="1">
      <c r="A13" s="30"/>
      <c r="B13" s="30"/>
      <c r="C13" s="2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ht="6" customHeight="1"/>
    <row r="15" spans="1:12" ht="11.25">
      <c r="A15" t="s">
        <v>291</v>
      </c>
      <c r="L15" s="152"/>
    </row>
    <row r="16" ht="11.25">
      <c r="L16" s="152"/>
    </row>
  </sheetData>
  <sheetProtection/>
  <mergeCells count="6">
    <mergeCell ref="A5:C6"/>
    <mergeCell ref="N5:N6"/>
    <mergeCell ref="D5:F5"/>
    <mergeCell ref="G5:H5"/>
    <mergeCell ref="I5:K5"/>
    <mergeCell ref="L5:M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2" sqref="A12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3" width="10.375" style="0" customWidth="1"/>
  </cols>
  <sheetData>
    <row r="1" spans="1:3" ht="14.25">
      <c r="A1" s="1" t="s">
        <v>0</v>
      </c>
      <c r="B1" s="1"/>
      <c r="C1" s="1"/>
    </row>
    <row r="2" ht="14.25" customHeight="1"/>
    <row r="3" spans="1:3" ht="14.25">
      <c r="A3" s="1" t="s">
        <v>290</v>
      </c>
      <c r="B3" s="1"/>
      <c r="C3" s="1"/>
    </row>
    <row r="4" spans="1:3" ht="15" thickBot="1">
      <c r="A4" s="1"/>
      <c r="B4" s="1"/>
      <c r="C4" s="1"/>
    </row>
    <row r="5" spans="1:13" ht="12.75" customHeight="1">
      <c r="A5" s="369" t="s">
        <v>9</v>
      </c>
      <c r="B5" s="369"/>
      <c r="C5" s="370"/>
      <c r="D5" s="387" t="s">
        <v>289</v>
      </c>
      <c r="E5" s="366"/>
      <c r="F5" s="366"/>
      <c r="G5" s="366" t="s">
        <v>288</v>
      </c>
      <c r="H5" s="366"/>
      <c r="I5" s="366"/>
      <c r="J5" s="401" t="s">
        <v>287</v>
      </c>
      <c r="K5" s="365"/>
      <c r="L5" s="387"/>
      <c r="M5" s="402" t="s">
        <v>286</v>
      </c>
    </row>
    <row r="6" spans="1:13" ht="12.75" customHeight="1">
      <c r="A6" s="373"/>
      <c r="B6" s="373"/>
      <c r="C6" s="374"/>
      <c r="D6" s="19" t="s">
        <v>33</v>
      </c>
      <c r="E6" s="2" t="s">
        <v>35</v>
      </c>
      <c r="F6" s="2" t="s">
        <v>46</v>
      </c>
      <c r="G6" s="2" t="s">
        <v>33</v>
      </c>
      <c r="H6" s="2" t="s">
        <v>32</v>
      </c>
      <c r="I6" s="2" t="s">
        <v>31</v>
      </c>
      <c r="J6" s="2" t="s">
        <v>276</v>
      </c>
      <c r="K6" s="2" t="s">
        <v>285</v>
      </c>
      <c r="L6" s="2" t="s">
        <v>284</v>
      </c>
      <c r="M6" s="354"/>
    </row>
    <row r="7" spans="1:13" ht="6" customHeight="1">
      <c r="A7" s="9"/>
      <c r="B7" s="42"/>
      <c r="C7" s="11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3.5" customHeight="1">
      <c r="A8" s="41" t="s">
        <v>217</v>
      </c>
      <c r="B8" s="39">
        <v>20</v>
      </c>
      <c r="C8" s="40" t="s">
        <v>29</v>
      </c>
      <c r="D8" s="6">
        <v>3</v>
      </c>
      <c r="E8" s="54" t="s">
        <v>43</v>
      </c>
      <c r="F8" s="6">
        <v>3</v>
      </c>
      <c r="G8" s="6">
        <v>115</v>
      </c>
      <c r="H8" s="6">
        <v>60</v>
      </c>
      <c r="I8" s="6">
        <v>55</v>
      </c>
      <c r="J8" s="6">
        <v>25</v>
      </c>
      <c r="K8" s="6">
        <v>21</v>
      </c>
      <c r="L8" s="6">
        <v>4</v>
      </c>
      <c r="M8" s="6">
        <v>3</v>
      </c>
    </row>
    <row r="9" spans="1:13" ht="13.5" customHeight="1">
      <c r="A9" s="41"/>
      <c r="B9" s="39">
        <v>21</v>
      </c>
      <c r="C9" s="40"/>
      <c r="D9" s="6">
        <v>3</v>
      </c>
      <c r="E9" s="54" t="s">
        <v>43</v>
      </c>
      <c r="F9" s="6">
        <v>3</v>
      </c>
      <c r="G9" s="6">
        <v>119</v>
      </c>
      <c r="H9" s="6">
        <v>65</v>
      </c>
      <c r="I9" s="6">
        <v>54</v>
      </c>
      <c r="J9" s="6">
        <v>25</v>
      </c>
      <c r="K9" s="6">
        <v>21</v>
      </c>
      <c r="L9" s="6">
        <v>4</v>
      </c>
      <c r="M9" s="6">
        <v>3</v>
      </c>
    </row>
    <row r="10" spans="1:13" ht="13.5" customHeight="1">
      <c r="A10" s="39"/>
      <c r="B10" s="39">
        <v>22</v>
      </c>
      <c r="C10" s="38"/>
      <c r="D10" s="6">
        <v>3</v>
      </c>
      <c r="E10" s="54" t="s">
        <v>43</v>
      </c>
      <c r="F10" s="6">
        <v>3</v>
      </c>
      <c r="G10" s="6">
        <v>117</v>
      </c>
      <c r="H10" s="6">
        <v>69</v>
      </c>
      <c r="I10" s="6">
        <v>48</v>
      </c>
      <c r="J10" s="6">
        <v>24</v>
      </c>
      <c r="K10" s="6">
        <v>20</v>
      </c>
      <c r="L10" s="6">
        <v>4</v>
      </c>
      <c r="M10" s="6">
        <v>3</v>
      </c>
    </row>
    <row r="11" spans="1:13" ht="13.5" customHeight="1">
      <c r="A11" s="39"/>
      <c r="B11" s="39">
        <v>23</v>
      </c>
      <c r="C11" s="38"/>
      <c r="D11" s="6">
        <v>3</v>
      </c>
      <c r="E11" s="54" t="s">
        <v>43</v>
      </c>
      <c r="F11" s="6">
        <v>3</v>
      </c>
      <c r="G11" s="6">
        <v>107</v>
      </c>
      <c r="H11" s="6">
        <v>59</v>
      </c>
      <c r="I11" s="6">
        <v>48</v>
      </c>
      <c r="J11" s="6">
        <v>23</v>
      </c>
      <c r="K11" s="6">
        <v>19</v>
      </c>
      <c r="L11" s="6">
        <v>4</v>
      </c>
      <c r="M11" s="54">
        <v>1</v>
      </c>
    </row>
    <row r="12" spans="1:13" s="26" customFormat="1" ht="13.5" customHeight="1">
      <c r="A12" s="144"/>
      <c r="B12" s="144">
        <v>24</v>
      </c>
      <c r="C12" s="96"/>
      <c r="D12" s="5">
        <v>3</v>
      </c>
      <c r="E12" s="52" t="s">
        <v>43</v>
      </c>
      <c r="F12" s="5">
        <v>3</v>
      </c>
      <c r="G12" s="5">
        <v>108</v>
      </c>
      <c r="H12" s="5">
        <v>55</v>
      </c>
      <c r="I12" s="5">
        <v>53</v>
      </c>
      <c r="J12" s="5">
        <v>21</v>
      </c>
      <c r="K12" s="5">
        <v>17</v>
      </c>
      <c r="L12" s="5">
        <v>4</v>
      </c>
      <c r="M12" s="52">
        <v>1</v>
      </c>
    </row>
    <row r="13" spans="1:13" s="26" customFormat="1" ht="6" customHeight="1" thickBot="1">
      <c r="A13" s="30"/>
      <c r="B13" s="30"/>
      <c r="C13" s="29"/>
      <c r="D13" s="50"/>
      <c r="E13" s="153"/>
      <c r="F13" s="50"/>
      <c r="G13" s="50"/>
      <c r="H13" s="50"/>
      <c r="I13" s="50"/>
      <c r="J13" s="50"/>
      <c r="K13" s="50"/>
      <c r="L13" s="50"/>
      <c r="M13" s="50"/>
    </row>
    <row r="14" ht="6" customHeight="1"/>
    <row r="15" spans="1:13" ht="11.25">
      <c r="A15" t="s">
        <v>283</v>
      </c>
      <c r="K15" s="152"/>
      <c r="L15" s="152"/>
      <c r="M15" s="152"/>
    </row>
  </sheetData>
  <sheetProtection/>
  <mergeCells count="5">
    <mergeCell ref="M5:M6"/>
    <mergeCell ref="J5:L5"/>
    <mergeCell ref="A5:C6"/>
    <mergeCell ref="D5:F5"/>
    <mergeCell ref="G5:I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E14" sqref="E14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0" width="14.8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282</v>
      </c>
    </row>
    <row r="4" spans="2:3" ht="15" thickBot="1">
      <c r="B4" s="1"/>
      <c r="C4" s="1"/>
    </row>
    <row r="5" spans="1:10" ht="12.75" customHeight="1">
      <c r="A5" s="369" t="s">
        <v>9</v>
      </c>
      <c r="B5" s="369"/>
      <c r="C5" s="370"/>
      <c r="D5" s="404" t="s">
        <v>281</v>
      </c>
      <c r="E5" s="404" t="s">
        <v>280</v>
      </c>
      <c r="F5" s="401" t="s">
        <v>279</v>
      </c>
      <c r="G5" s="365"/>
      <c r="H5" s="387"/>
      <c r="I5" s="405" t="s">
        <v>278</v>
      </c>
      <c r="J5" s="402" t="s">
        <v>277</v>
      </c>
    </row>
    <row r="6" spans="1:10" ht="12.75" customHeight="1">
      <c r="A6" s="373"/>
      <c r="B6" s="373"/>
      <c r="C6" s="374"/>
      <c r="D6" s="357"/>
      <c r="E6" s="357"/>
      <c r="F6" s="2" t="s">
        <v>276</v>
      </c>
      <c r="G6" s="2" t="s">
        <v>7</v>
      </c>
      <c r="H6" s="2" t="s">
        <v>8</v>
      </c>
      <c r="I6" s="406"/>
      <c r="J6" s="354"/>
    </row>
    <row r="7" spans="1:10" ht="6" customHeight="1">
      <c r="A7" s="9"/>
      <c r="B7" s="9"/>
      <c r="C7" s="79"/>
      <c r="D7" s="9"/>
      <c r="E7" s="9"/>
      <c r="F7" s="9"/>
      <c r="G7" s="9"/>
      <c r="H7" s="9"/>
      <c r="I7" s="9"/>
      <c r="J7" s="9"/>
    </row>
    <row r="8" spans="1:10" s="12" customFormat="1" ht="15" customHeight="1">
      <c r="A8" s="41" t="s">
        <v>30</v>
      </c>
      <c r="B8" s="39">
        <v>20</v>
      </c>
      <c r="C8" s="40" t="s">
        <v>29</v>
      </c>
      <c r="D8" s="54">
        <v>8</v>
      </c>
      <c r="E8" s="54">
        <v>310</v>
      </c>
      <c r="F8" s="54">
        <v>1105</v>
      </c>
      <c r="G8" s="54">
        <v>729</v>
      </c>
      <c r="H8" s="54">
        <v>376</v>
      </c>
      <c r="I8" s="6">
        <v>667</v>
      </c>
      <c r="J8" s="6">
        <v>140</v>
      </c>
    </row>
    <row r="9" spans="1:10" s="12" customFormat="1" ht="15" customHeight="1">
      <c r="A9" s="41"/>
      <c r="B9" s="39">
        <v>21</v>
      </c>
      <c r="C9" s="40"/>
      <c r="D9" s="54">
        <v>8</v>
      </c>
      <c r="E9" s="54">
        <v>318</v>
      </c>
      <c r="F9" s="54">
        <v>1151</v>
      </c>
      <c r="G9" s="54">
        <v>744</v>
      </c>
      <c r="H9" s="54">
        <v>407</v>
      </c>
      <c r="I9" s="6">
        <v>685</v>
      </c>
      <c r="J9" s="6">
        <v>144</v>
      </c>
    </row>
    <row r="10" spans="1:10" s="12" customFormat="1" ht="15" customHeight="1">
      <c r="A10" s="39"/>
      <c r="B10" s="39">
        <v>22</v>
      </c>
      <c r="C10" s="38"/>
      <c r="D10" s="54">
        <v>8</v>
      </c>
      <c r="E10" s="54">
        <v>318</v>
      </c>
      <c r="F10" s="54">
        <v>1164</v>
      </c>
      <c r="G10" s="54">
        <v>755</v>
      </c>
      <c r="H10" s="54">
        <v>409</v>
      </c>
      <c r="I10" s="6">
        <v>709</v>
      </c>
      <c r="J10" s="6">
        <v>142</v>
      </c>
    </row>
    <row r="11" spans="1:10" s="12" customFormat="1" ht="15" customHeight="1">
      <c r="A11" s="39"/>
      <c r="B11" s="39">
        <v>23</v>
      </c>
      <c r="C11" s="38"/>
      <c r="D11" s="150">
        <v>8</v>
      </c>
      <c r="E11" s="150">
        <v>313</v>
      </c>
      <c r="F11" s="150">
        <v>1127</v>
      </c>
      <c r="G11" s="150">
        <v>721</v>
      </c>
      <c r="H11" s="150">
        <v>406</v>
      </c>
      <c r="I11" s="151">
        <v>720</v>
      </c>
      <c r="J11" s="150">
        <v>142</v>
      </c>
    </row>
    <row r="12" spans="1:10" s="147" customFormat="1" ht="15" customHeight="1">
      <c r="A12" s="47"/>
      <c r="B12" s="34">
        <v>24</v>
      </c>
      <c r="C12" s="46"/>
      <c r="D12" s="148">
        <v>8</v>
      </c>
      <c r="E12" s="148">
        <v>310</v>
      </c>
      <c r="F12" s="148">
        <v>1121</v>
      </c>
      <c r="G12" s="148">
        <v>709</v>
      </c>
      <c r="H12" s="148">
        <v>412</v>
      </c>
      <c r="I12" s="149">
        <v>744</v>
      </c>
      <c r="J12" s="148">
        <v>142</v>
      </c>
    </row>
    <row r="13" spans="1:10" s="26" customFormat="1" ht="6" customHeight="1" thickBot="1">
      <c r="A13" s="30"/>
      <c r="B13" s="30"/>
      <c r="C13" s="29"/>
      <c r="D13" s="50"/>
      <c r="E13" s="50"/>
      <c r="F13" s="50"/>
      <c r="G13" s="50"/>
      <c r="H13" s="50"/>
      <c r="I13" s="50"/>
      <c r="J13" s="50"/>
    </row>
    <row r="14" ht="6" customHeight="1"/>
    <row r="15" ht="11.25">
      <c r="A15" t="s">
        <v>275</v>
      </c>
    </row>
  </sheetData>
  <sheetProtection/>
  <mergeCells count="6">
    <mergeCell ref="F5:H5"/>
    <mergeCell ref="D5:D6"/>
    <mergeCell ref="E5:E6"/>
    <mergeCell ref="I5:I6"/>
    <mergeCell ref="J5:J6"/>
    <mergeCell ref="A5:C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E43" sqref="E43"/>
    </sheetView>
  </sheetViews>
  <sheetFormatPr defaultColWidth="9.00390625" defaultRowHeight="12"/>
  <cols>
    <col min="1" max="1" width="2.375" style="0" customWidth="1"/>
    <col min="2" max="2" width="6.875" style="0" customWidth="1"/>
    <col min="3" max="3" width="3.375" style="0" customWidth="1"/>
    <col min="4" max="4" width="5.875" style="0" customWidth="1"/>
    <col min="5" max="13" width="14.875" style="0" customWidth="1"/>
  </cols>
  <sheetData>
    <row r="1" spans="1:4" ht="14.25">
      <c r="A1" s="1" t="s">
        <v>0</v>
      </c>
      <c r="B1" s="1"/>
      <c r="C1" s="1"/>
      <c r="D1" s="1"/>
    </row>
    <row r="3" ht="14.25">
      <c r="A3" s="1" t="s">
        <v>274</v>
      </c>
    </row>
    <row r="4" spans="2:4" ht="15" thickBot="1">
      <c r="B4" s="1"/>
      <c r="C4" s="1"/>
      <c r="D4" s="1"/>
    </row>
    <row r="5" spans="1:14" ht="15" customHeight="1">
      <c r="A5" s="369" t="s">
        <v>9</v>
      </c>
      <c r="B5" s="369"/>
      <c r="C5" s="369"/>
      <c r="D5" s="370"/>
      <c r="E5" s="387" t="s">
        <v>273</v>
      </c>
      <c r="F5" s="366"/>
      <c r="G5" s="366"/>
      <c r="H5" s="397" t="s">
        <v>272</v>
      </c>
      <c r="I5" s="416" t="s">
        <v>271</v>
      </c>
      <c r="J5" s="417"/>
      <c r="K5" s="417"/>
      <c r="L5" s="417" t="s">
        <v>270</v>
      </c>
      <c r="M5" s="413" t="s">
        <v>269</v>
      </c>
      <c r="N5" s="48"/>
    </row>
    <row r="6" spans="1:14" ht="15" customHeight="1">
      <c r="A6" s="373"/>
      <c r="B6" s="373"/>
      <c r="C6" s="373"/>
      <c r="D6" s="374"/>
      <c r="E6" s="19" t="s">
        <v>33</v>
      </c>
      <c r="F6" s="2" t="s">
        <v>268</v>
      </c>
      <c r="G6" s="2" t="s">
        <v>222</v>
      </c>
      <c r="H6" s="415"/>
      <c r="I6" s="146" t="s">
        <v>33</v>
      </c>
      <c r="J6" s="81" t="s">
        <v>268</v>
      </c>
      <c r="K6" s="81" t="s">
        <v>222</v>
      </c>
      <c r="L6" s="415"/>
      <c r="M6" s="414"/>
      <c r="N6" s="48"/>
    </row>
    <row r="7" spans="1:14" ht="6" customHeight="1">
      <c r="A7" s="42"/>
      <c r="B7" s="42"/>
      <c r="C7" s="42"/>
      <c r="D7" s="11"/>
      <c r="H7" s="48"/>
      <c r="I7" s="48"/>
      <c r="J7" s="48"/>
      <c r="K7" s="48"/>
      <c r="L7" s="48"/>
      <c r="M7" s="48"/>
      <c r="N7" s="48"/>
    </row>
    <row r="8" spans="1:14" ht="13.5" customHeight="1">
      <c r="A8" s="408" t="s">
        <v>267</v>
      </c>
      <c r="B8" s="409"/>
      <c r="C8" s="39">
        <v>19</v>
      </c>
      <c r="D8" s="38" t="s">
        <v>216</v>
      </c>
      <c r="E8" s="4">
        <v>4227247</v>
      </c>
      <c r="F8" s="4">
        <v>2938758</v>
      </c>
      <c r="G8" s="4">
        <v>1288489</v>
      </c>
      <c r="H8" s="101">
        <v>326535</v>
      </c>
      <c r="I8" s="4">
        <v>455934</v>
      </c>
      <c r="J8" s="4">
        <v>423256</v>
      </c>
      <c r="K8" s="4">
        <v>32678</v>
      </c>
      <c r="L8" s="4">
        <v>1986328</v>
      </c>
      <c r="M8" s="4">
        <v>56162</v>
      </c>
      <c r="N8" s="48"/>
    </row>
    <row r="9" spans="1:14" ht="13.5" customHeight="1">
      <c r="A9" s="408"/>
      <c r="B9" s="409"/>
      <c r="C9" s="39">
        <v>20</v>
      </c>
      <c r="D9" s="38"/>
      <c r="E9" s="4">
        <v>4325802</v>
      </c>
      <c r="F9" s="4">
        <v>3009645</v>
      </c>
      <c r="G9" s="4">
        <v>1316157</v>
      </c>
      <c r="H9" s="101">
        <v>318764</v>
      </c>
      <c r="I9" s="4">
        <v>475481</v>
      </c>
      <c r="J9" s="4">
        <v>443165</v>
      </c>
      <c r="K9" s="4">
        <v>32316</v>
      </c>
      <c r="L9" s="4">
        <v>2021238</v>
      </c>
      <c r="M9" s="4">
        <v>34056</v>
      </c>
      <c r="N9" s="48"/>
    </row>
    <row r="10" spans="1:14" ht="13.5" customHeight="1">
      <c r="A10" s="408"/>
      <c r="B10" s="409"/>
      <c r="C10" s="39">
        <v>21</v>
      </c>
      <c r="D10" s="38"/>
      <c r="E10" s="4">
        <v>4383331</v>
      </c>
      <c r="F10" s="4">
        <v>3068565</v>
      </c>
      <c r="G10" s="4">
        <v>1314766</v>
      </c>
      <c r="H10" s="101">
        <v>303948</v>
      </c>
      <c r="I10" s="4">
        <v>494405</v>
      </c>
      <c r="J10" s="4">
        <v>462260</v>
      </c>
      <c r="K10" s="4">
        <v>32145</v>
      </c>
      <c r="L10" s="4">
        <v>2061758</v>
      </c>
      <c r="M10" s="4">
        <v>29420</v>
      </c>
      <c r="N10" s="48"/>
    </row>
    <row r="11" spans="1:14" ht="13.5" customHeight="1">
      <c r="A11" s="408"/>
      <c r="B11" s="409"/>
      <c r="C11" s="39">
        <v>22</v>
      </c>
      <c r="D11" s="38"/>
      <c r="E11" s="4">
        <v>4266103</v>
      </c>
      <c r="F11" s="4">
        <v>2965277</v>
      </c>
      <c r="G11" s="4">
        <v>1300826</v>
      </c>
      <c r="H11" s="4">
        <v>280534</v>
      </c>
      <c r="I11" s="4">
        <v>512520</v>
      </c>
      <c r="J11" s="4">
        <v>480782</v>
      </c>
      <c r="K11" s="4">
        <v>31738</v>
      </c>
      <c r="L11" s="4">
        <v>2099858</v>
      </c>
      <c r="M11" s="4">
        <v>26204</v>
      </c>
      <c r="N11" s="48"/>
    </row>
    <row r="12" spans="1:13" s="26" customFormat="1" ht="13.5" customHeight="1">
      <c r="A12" s="411"/>
      <c r="B12" s="412"/>
      <c r="C12" s="144">
        <v>23</v>
      </c>
      <c r="D12" s="96"/>
      <c r="E12" s="143">
        <v>4197708</v>
      </c>
      <c r="F12" s="143">
        <v>2935803</v>
      </c>
      <c r="G12" s="143">
        <v>1261905</v>
      </c>
      <c r="H12" s="143">
        <v>265116</v>
      </c>
      <c r="I12" s="143">
        <v>528783</v>
      </c>
      <c r="J12" s="143">
        <v>497780</v>
      </c>
      <c r="K12" s="143">
        <v>31003</v>
      </c>
      <c r="L12" s="143">
        <v>2156624</v>
      </c>
      <c r="M12" s="143">
        <v>48527</v>
      </c>
    </row>
    <row r="13" spans="1:14" ht="18" customHeight="1">
      <c r="A13" s="410" t="s">
        <v>266</v>
      </c>
      <c r="B13" s="410"/>
      <c r="C13" s="410"/>
      <c r="D13" s="377"/>
      <c r="E13" s="4">
        <v>1227157</v>
      </c>
      <c r="F13" s="4">
        <v>894145</v>
      </c>
      <c r="G13" s="4">
        <v>333012</v>
      </c>
      <c r="H13" s="101">
        <v>135794</v>
      </c>
      <c r="I13" s="4">
        <v>115463</v>
      </c>
      <c r="J13" s="4">
        <v>108252</v>
      </c>
      <c r="K13" s="4">
        <v>7211</v>
      </c>
      <c r="L13" s="4">
        <v>818557</v>
      </c>
      <c r="M13" s="4">
        <v>17848</v>
      </c>
      <c r="N13" s="48"/>
    </row>
    <row r="14" spans="1:13" ht="13.5" customHeight="1">
      <c r="A14" s="140"/>
      <c r="B14" s="410" t="s">
        <v>265</v>
      </c>
      <c r="C14" s="410"/>
      <c r="D14" s="377"/>
      <c r="E14" s="4">
        <v>72995</v>
      </c>
      <c r="F14" s="4">
        <v>39935</v>
      </c>
      <c r="G14" s="4">
        <v>33060</v>
      </c>
      <c r="H14" s="142" t="s">
        <v>43</v>
      </c>
      <c r="I14" s="6">
        <v>9154</v>
      </c>
      <c r="J14" s="6">
        <v>8287</v>
      </c>
      <c r="K14" s="6">
        <v>867</v>
      </c>
      <c r="L14" s="6">
        <v>26254</v>
      </c>
      <c r="M14" s="6">
        <v>1193</v>
      </c>
    </row>
    <row r="15" spans="1:13" ht="13.5" customHeight="1">
      <c r="A15" s="141"/>
      <c r="B15" s="410" t="s">
        <v>264</v>
      </c>
      <c r="C15" s="410"/>
      <c r="D15" s="377"/>
      <c r="E15" s="4">
        <v>23094</v>
      </c>
      <c r="F15" s="101">
        <v>14</v>
      </c>
      <c r="G15" s="4">
        <v>23080</v>
      </c>
      <c r="H15" s="142" t="s">
        <v>43</v>
      </c>
      <c r="I15" s="142" t="s">
        <v>43</v>
      </c>
      <c r="J15" s="142" t="s">
        <v>43</v>
      </c>
      <c r="K15" s="142" t="s">
        <v>43</v>
      </c>
      <c r="L15" s="6">
        <v>57498</v>
      </c>
      <c r="M15" s="6">
        <v>1526</v>
      </c>
    </row>
    <row r="16" spans="1:13" ht="18" customHeight="1">
      <c r="A16" s="410" t="s">
        <v>263</v>
      </c>
      <c r="B16" s="410"/>
      <c r="C16" s="410"/>
      <c r="D16" s="377"/>
      <c r="E16" s="4">
        <v>193437</v>
      </c>
      <c r="F16" s="101">
        <v>137014</v>
      </c>
      <c r="G16" s="4">
        <v>56423</v>
      </c>
      <c r="H16" s="101">
        <v>11334</v>
      </c>
      <c r="I16" s="6">
        <v>33733</v>
      </c>
      <c r="J16" s="6">
        <v>32322</v>
      </c>
      <c r="K16" s="6">
        <v>1411</v>
      </c>
      <c r="L16" s="6">
        <v>143107</v>
      </c>
      <c r="M16" s="6">
        <v>1991</v>
      </c>
    </row>
    <row r="17" spans="1:13" ht="13.5" customHeight="1">
      <c r="A17" s="141"/>
      <c r="B17" s="410" t="s">
        <v>262</v>
      </c>
      <c r="C17" s="410"/>
      <c r="D17" s="377"/>
      <c r="E17" s="4">
        <v>197262</v>
      </c>
      <c r="F17" s="4">
        <v>124431</v>
      </c>
      <c r="G17" s="4">
        <v>72831</v>
      </c>
      <c r="H17" s="101">
        <v>6046</v>
      </c>
      <c r="I17" s="6">
        <v>31132</v>
      </c>
      <c r="J17" s="6">
        <v>29765</v>
      </c>
      <c r="K17" s="6">
        <v>1367</v>
      </c>
      <c r="L17" s="6">
        <v>72749</v>
      </c>
      <c r="M17" s="6">
        <v>1703</v>
      </c>
    </row>
    <row r="18" spans="1:13" ht="18" customHeight="1">
      <c r="A18" s="410" t="s">
        <v>261</v>
      </c>
      <c r="B18" s="410"/>
      <c r="C18" s="410"/>
      <c r="D18" s="377"/>
      <c r="E18" s="4">
        <v>150003</v>
      </c>
      <c r="F18" s="6">
        <v>112923</v>
      </c>
      <c r="G18" s="6">
        <v>37080</v>
      </c>
      <c r="H18" s="54">
        <v>9035</v>
      </c>
      <c r="I18" s="6">
        <v>23088</v>
      </c>
      <c r="J18" s="6">
        <v>22014</v>
      </c>
      <c r="K18" s="6">
        <v>1074</v>
      </c>
      <c r="L18" s="6">
        <v>139446</v>
      </c>
      <c r="M18" s="6">
        <v>2753</v>
      </c>
    </row>
    <row r="19" spans="1:13" ht="13.5" customHeight="1">
      <c r="A19" s="141"/>
      <c r="B19" s="410" t="s">
        <v>260</v>
      </c>
      <c r="C19" s="410"/>
      <c r="D19" s="377"/>
      <c r="E19" s="4">
        <v>141693</v>
      </c>
      <c r="F19" s="6">
        <v>112557</v>
      </c>
      <c r="G19" s="6">
        <v>29136</v>
      </c>
      <c r="H19" s="54">
        <v>3369</v>
      </c>
      <c r="I19" s="6">
        <v>16242</v>
      </c>
      <c r="J19" s="6">
        <v>15402</v>
      </c>
      <c r="K19" s="6">
        <v>840</v>
      </c>
      <c r="L19" s="6">
        <v>59595</v>
      </c>
      <c r="M19" s="6">
        <v>703</v>
      </c>
    </row>
    <row r="20" spans="1:13" ht="18" customHeight="1">
      <c r="A20" s="410" t="s">
        <v>259</v>
      </c>
      <c r="B20" s="410"/>
      <c r="C20" s="410"/>
      <c r="D20" s="377"/>
      <c r="E20" s="4">
        <v>406075</v>
      </c>
      <c r="F20" s="6">
        <v>272120</v>
      </c>
      <c r="G20" s="6">
        <v>133955</v>
      </c>
      <c r="H20" s="54">
        <v>19015</v>
      </c>
      <c r="I20" s="6">
        <v>81923</v>
      </c>
      <c r="J20" s="6">
        <v>78369</v>
      </c>
      <c r="K20" s="6">
        <v>3554</v>
      </c>
      <c r="L20" s="6">
        <v>169674</v>
      </c>
      <c r="M20" s="6">
        <v>2897</v>
      </c>
    </row>
    <row r="21" spans="1:13" ht="18" customHeight="1">
      <c r="A21" s="410" t="s">
        <v>258</v>
      </c>
      <c r="B21" s="410"/>
      <c r="C21" s="410"/>
      <c r="D21" s="377"/>
      <c r="E21" s="4">
        <v>189176</v>
      </c>
      <c r="F21" s="6">
        <v>148569</v>
      </c>
      <c r="G21" s="6">
        <v>40607</v>
      </c>
      <c r="H21" s="54">
        <v>15336</v>
      </c>
      <c r="I21" s="6">
        <v>28720</v>
      </c>
      <c r="J21" s="6">
        <v>27301</v>
      </c>
      <c r="K21" s="6">
        <v>1419</v>
      </c>
      <c r="L21" s="6">
        <v>122052</v>
      </c>
      <c r="M21" s="6">
        <v>3590</v>
      </c>
    </row>
    <row r="22" spans="1:13" ht="13.5" customHeight="1">
      <c r="A22" s="141"/>
      <c r="B22" s="410" t="s">
        <v>257</v>
      </c>
      <c r="C22" s="410"/>
      <c r="D22" s="377"/>
      <c r="E22" s="4">
        <v>128169</v>
      </c>
      <c r="F22" s="6">
        <v>88305</v>
      </c>
      <c r="G22" s="6">
        <v>39864</v>
      </c>
      <c r="H22" s="54">
        <v>4780</v>
      </c>
      <c r="I22" s="6">
        <v>13168</v>
      </c>
      <c r="J22" s="6">
        <v>12272</v>
      </c>
      <c r="K22" s="6">
        <v>896</v>
      </c>
      <c r="L22" s="6">
        <v>70800</v>
      </c>
      <c r="M22" s="6">
        <v>1278</v>
      </c>
    </row>
    <row r="23" spans="1:13" ht="13.5" customHeight="1">
      <c r="A23" s="141"/>
      <c r="B23" s="410" t="s">
        <v>256</v>
      </c>
      <c r="C23" s="410"/>
      <c r="D23" s="377"/>
      <c r="E23" s="4">
        <v>47288</v>
      </c>
      <c r="F23" s="6">
        <v>36562</v>
      </c>
      <c r="G23" s="6">
        <v>10726</v>
      </c>
      <c r="H23" s="54">
        <v>739</v>
      </c>
      <c r="I23" s="6">
        <v>1270</v>
      </c>
      <c r="J23" s="6">
        <v>1068</v>
      </c>
      <c r="K23" s="6">
        <v>202</v>
      </c>
      <c r="L23" s="6">
        <v>37490</v>
      </c>
      <c r="M23" s="6">
        <v>1065</v>
      </c>
    </row>
    <row r="24" spans="1:13" ht="18" customHeight="1">
      <c r="A24" s="410" t="s">
        <v>255</v>
      </c>
      <c r="B24" s="410"/>
      <c r="C24" s="410"/>
      <c r="D24" s="377"/>
      <c r="E24" s="4">
        <v>405052</v>
      </c>
      <c r="F24" s="6">
        <v>268004</v>
      </c>
      <c r="G24" s="6">
        <v>137048</v>
      </c>
      <c r="H24" s="54">
        <v>19025</v>
      </c>
      <c r="I24" s="6">
        <v>38523</v>
      </c>
      <c r="J24" s="6">
        <v>34291</v>
      </c>
      <c r="K24" s="6">
        <v>4232</v>
      </c>
      <c r="L24" s="6">
        <v>151957</v>
      </c>
      <c r="M24" s="6">
        <v>3360</v>
      </c>
    </row>
    <row r="25" spans="1:13" ht="13.5" customHeight="1">
      <c r="A25" s="141"/>
      <c r="B25" s="410" t="s">
        <v>254</v>
      </c>
      <c r="C25" s="410"/>
      <c r="D25" s="377"/>
      <c r="E25" s="4">
        <v>186495</v>
      </c>
      <c r="F25" s="6">
        <v>127800</v>
      </c>
      <c r="G25" s="6">
        <v>58695</v>
      </c>
      <c r="H25" s="54">
        <v>3808</v>
      </c>
      <c r="I25" s="6">
        <v>23534</v>
      </c>
      <c r="J25" s="6">
        <v>21974</v>
      </c>
      <c r="K25" s="6">
        <v>1560</v>
      </c>
      <c r="L25" s="6">
        <v>70222</v>
      </c>
      <c r="M25" s="6">
        <v>1694</v>
      </c>
    </row>
    <row r="26" spans="1:13" ht="13.5" customHeight="1">
      <c r="A26" s="140"/>
      <c r="B26" s="410" t="s">
        <v>253</v>
      </c>
      <c r="C26" s="410"/>
      <c r="D26" s="377"/>
      <c r="E26" s="6">
        <v>12827</v>
      </c>
      <c r="F26" s="6">
        <v>8124</v>
      </c>
      <c r="G26" s="6">
        <v>4703</v>
      </c>
      <c r="H26" s="54">
        <v>449</v>
      </c>
      <c r="I26" s="6">
        <v>3598</v>
      </c>
      <c r="J26" s="6">
        <v>3505</v>
      </c>
      <c r="K26" s="6">
        <v>93</v>
      </c>
      <c r="L26" s="6">
        <v>28477</v>
      </c>
      <c r="M26" s="6">
        <v>371</v>
      </c>
    </row>
    <row r="27" spans="1:13" ht="18" customHeight="1">
      <c r="A27" s="410" t="s">
        <v>252</v>
      </c>
      <c r="B27" s="410"/>
      <c r="C27" s="410"/>
      <c r="D27" s="377"/>
      <c r="E27" s="6">
        <v>447794</v>
      </c>
      <c r="F27" s="6">
        <v>327946</v>
      </c>
      <c r="G27" s="6">
        <v>119848</v>
      </c>
      <c r="H27" s="54">
        <v>29704</v>
      </c>
      <c r="I27" s="6">
        <v>87604</v>
      </c>
      <c r="J27" s="6">
        <v>85063</v>
      </c>
      <c r="K27" s="6">
        <v>2541</v>
      </c>
      <c r="L27" s="6">
        <v>116430</v>
      </c>
      <c r="M27" s="6">
        <v>4538</v>
      </c>
    </row>
    <row r="28" spans="1:13" ht="13.5" customHeight="1">
      <c r="A28" s="140"/>
      <c r="B28" s="410" t="s">
        <v>251</v>
      </c>
      <c r="C28" s="410"/>
      <c r="D28" s="377"/>
      <c r="E28" s="6">
        <v>369191</v>
      </c>
      <c r="F28" s="6">
        <v>237354</v>
      </c>
      <c r="G28" s="6">
        <v>131837</v>
      </c>
      <c r="H28" s="6">
        <v>6682</v>
      </c>
      <c r="I28" s="6">
        <v>21631</v>
      </c>
      <c r="J28" s="6">
        <v>17895</v>
      </c>
      <c r="K28" s="6">
        <v>3736</v>
      </c>
      <c r="L28" s="6">
        <v>72316</v>
      </c>
      <c r="M28" s="6">
        <v>2017</v>
      </c>
    </row>
    <row r="29" spans="1:13" s="9" customFormat="1" ht="6" customHeight="1" thickBot="1">
      <c r="A29" s="139"/>
      <c r="B29" s="407"/>
      <c r="C29" s="407"/>
      <c r="D29" s="407"/>
      <c r="E29" s="8"/>
      <c r="F29" s="8"/>
      <c r="G29" s="8"/>
      <c r="H29" s="8"/>
      <c r="I29" s="8"/>
      <c r="J29" s="8"/>
      <c r="K29" s="8"/>
      <c r="L29" s="8"/>
      <c r="M29" s="8"/>
    </row>
    <row r="30" spans="1:13" s="9" customFormat="1" ht="6" customHeight="1">
      <c r="A30" s="35"/>
      <c r="B30" s="35"/>
      <c r="C30" s="35"/>
      <c r="D30" s="35"/>
      <c r="E30" s="6"/>
      <c r="F30" s="6"/>
      <c r="G30" s="6"/>
      <c r="H30" s="6"/>
      <c r="I30" s="6"/>
      <c r="J30" s="6"/>
      <c r="K30" s="6"/>
      <c r="L30" s="6"/>
      <c r="M30" s="6"/>
    </row>
    <row r="31" spans="1:6" ht="15" customHeight="1">
      <c r="A31" t="s">
        <v>250</v>
      </c>
      <c r="F31" t="s">
        <v>249</v>
      </c>
    </row>
  </sheetData>
  <sheetProtection/>
  <mergeCells count="28">
    <mergeCell ref="A5:D6"/>
    <mergeCell ref="A11:B11"/>
    <mergeCell ref="B26:D26"/>
    <mergeCell ref="A16:D16"/>
    <mergeCell ref="A27:D27"/>
    <mergeCell ref="B19:D19"/>
    <mergeCell ref="B22:D22"/>
    <mergeCell ref="B23:D23"/>
    <mergeCell ref="M5:M6"/>
    <mergeCell ref="E5:G5"/>
    <mergeCell ref="H5:H6"/>
    <mergeCell ref="I5:K5"/>
    <mergeCell ref="L5:L6"/>
    <mergeCell ref="B28:D28"/>
    <mergeCell ref="A20:D20"/>
    <mergeCell ref="A13:D13"/>
    <mergeCell ref="B14:D14"/>
    <mergeCell ref="B15:D15"/>
    <mergeCell ref="B29:D29"/>
    <mergeCell ref="A8:B8"/>
    <mergeCell ref="A9:B9"/>
    <mergeCell ref="A10:B10"/>
    <mergeCell ref="A18:D18"/>
    <mergeCell ref="B25:D25"/>
    <mergeCell ref="A21:D21"/>
    <mergeCell ref="A24:D24"/>
    <mergeCell ref="A12:B12"/>
    <mergeCell ref="B17:D1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A5" sqref="A5"/>
    </sheetView>
  </sheetViews>
  <sheetFormatPr defaultColWidth="9.00390625" defaultRowHeight="12"/>
  <cols>
    <col min="1" max="1" width="5.875" style="0" customWidth="1"/>
    <col min="2" max="2" width="3.375" style="0" customWidth="1"/>
    <col min="3" max="3" width="5.375" style="0" customWidth="1"/>
    <col min="4" max="4" width="11.50390625" style="0" customWidth="1"/>
    <col min="5" max="20" width="12.5039062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236</v>
      </c>
      <c r="B3" s="1"/>
      <c r="C3" s="1"/>
    </row>
    <row r="5" s="128" customFormat="1" ht="15" thickBot="1">
      <c r="A5" s="128" t="s">
        <v>248</v>
      </c>
    </row>
    <row r="6" spans="1:20" ht="15" customHeight="1">
      <c r="A6" s="369" t="s">
        <v>9</v>
      </c>
      <c r="B6" s="369"/>
      <c r="C6" s="370"/>
      <c r="D6" s="387" t="s">
        <v>247</v>
      </c>
      <c r="E6" s="418" t="s">
        <v>246</v>
      </c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</row>
    <row r="7" spans="1:20" ht="15" customHeight="1">
      <c r="A7" s="371"/>
      <c r="B7" s="371"/>
      <c r="C7" s="372"/>
      <c r="D7" s="358"/>
      <c r="E7" s="138"/>
      <c r="F7" s="83"/>
      <c r="G7" s="83"/>
      <c r="I7" s="83"/>
      <c r="J7" s="355" t="s">
        <v>245</v>
      </c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24" customHeight="1">
      <c r="A8" s="371"/>
      <c r="B8" s="371"/>
      <c r="C8" s="372"/>
      <c r="D8" s="358"/>
      <c r="E8" s="2" t="s">
        <v>244</v>
      </c>
      <c r="F8" s="137" t="s">
        <v>243</v>
      </c>
      <c r="G8" s="2" t="s">
        <v>242</v>
      </c>
      <c r="H8" s="81" t="s">
        <v>241</v>
      </c>
      <c r="I8" s="2" t="s">
        <v>240</v>
      </c>
      <c r="J8" s="2" t="s">
        <v>239</v>
      </c>
      <c r="K8" s="2" t="s">
        <v>238</v>
      </c>
      <c r="L8" s="19" t="s">
        <v>230</v>
      </c>
      <c r="M8" s="2" t="s">
        <v>229</v>
      </c>
      <c r="N8" s="2" t="s">
        <v>228</v>
      </c>
      <c r="O8" s="2" t="s">
        <v>227</v>
      </c>
      <c r="P8" s="2" t="s">
        <v>226</v>
      </c>
      <c r="Q8" s="2" t="s">
        <v>225</v>
      </c>
      <c r="R8" s="2" t="s">
        <v>224</v>
      </c>
      <c r="S8" s="2" t="s">
        <v>223</v>
      </c>
      <c r="T8" s="18" t="s">
        <v>222</v>
      </c>
    </row>
    <row r="9" spans="1:20" ht="6" customHeight="1">
      <c r="A9" s="60"/>
      <c r="B9" s="60"/>
      <c r="C9" s="59"/>
      <c r="D9" s="20"/>
      <c r="E9" s="20"/>
      <c r="F9" s="136"/>
      <c r="G9" s="20"/>
      <c r="H9" s="13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3.5" customHeight="1">
      <c r="A10" s="41" t="s">
        <v>217</v>
      </c>
      <c r="B10" s="41">
        <v>19</v>
      </c>
      <c r="C10" s="75" t="s">
        <v>216</v>
      </c>
      <c r="D10" s="6">
        <v>847702</v>
      </c>
      <c r="E10" s="6">
        <v>755022</v>
      </c>
      <c r="F10" s="6">
        <v>13394</v>
      </c>
      <c r="G10" s="6">
        <v>66016</v>
      </c>
      <c r="H10" s="54">
        <v>12169</v>
      </c>
      <c r="I10" s="54">
        <v>1101</v>
      </c>
      <c r="J10" s="6">
        <v>71354</v>
      </c>
      <c r="K10" s="6">
        <v>37443</v>
      </c>
      <c r="L10" s="6">
        <v>67065</v>
      </c>
      <c r="M10" s="6">
        <v>147244</v>
      </c>
      <c r="N10" s="6">
        <v>44867</v>
      </c>
      <c r="O10" s="6">
        <v>47634</v>
      </c>
      <c r="P10" s="6">
        <v>32365</v>
      </c>
      <c r="Q10" s="6">
        <v>46260</v>
      </c>
      <c r="R10" s="6">
        <v>12046</v>
      </c>
      <c r="S10" s="6">
        <v>152149</v>
      </c>
      <c r="T10" s="6">
        <v>96595</v>
      </c>
    </row>
    <row r="11" spans="1:20" ht="13.5" customHeight="1">
      <c r="A11" s="41"/>
      <c r="B11" s="41">
        <v>20</v>
      </c>
      <c r="C11" s="75"/>
      <c r="D11" s="6">
        <v>848658</v>
      </c>
      <c r="E11" s="6">
        <v>753431</v>
      </c>
      <c r="F11" s="6">
        <v>13574</v>
      </c>
      <c r="G11" s="6">
        <v>67977</v>
      </c>
      <c r="H11" s="54">
        <v>12368</v>
      </c>
      <c r="I11" s="54">
        <v>1308</v>
      </c>
      <c r="J11" s="6">
        <v>71802</v>
      </c>
      <c r="K11" s="6">
        <v>37580</v>
      </c>
      <c r="L11" s="6">
        <v>66709</v>
      </c>
      <c r="M11" s="6">
        <v>149368</v>
      </c>
      <c r="N11" s="6">
        <v>44808</v>
      </c>
      <c r="O11" s="6">
        <v>46760</v>
      </c>
      <c r="P11" s="6">
        <v>32731</v>
      </c>
      <c r="Q11" s="6">
        <v>46069</v>
      </c>
      <c r="R11" s="6">
        <v>12101</v>
      </c>
      <c r="S11" s="6">
        <v>147430</v>
      </c>
      <c r="T11" s="6">
        <v>98073</v>
      </c>
    </row>
    <row r="12" spans="1:20" ht="13.5" customHeight="1">
      <c r="A12" s="41"/>
      <c r="B12" s="41">
        <v>21</v>
      </c>
      <c r="C12" s="75"/>
      <c r="D12" s="6">
        <v>850138</v>
      </c>
      <c r="E12" s="6">
        <v>752383</v>
      </c>
      <c r="F12" s="6">
        <v>13734</v>
      </c>
      <c r="G12" s="6">
        <v>70167</v>
      </c>
      <c r="H12" s="54">
        <v>12445</v>
      </c>
      <c r="I12" s="54">
        <v>1409</v>
      </c>
      <c r="J12" s="6">
        <v>72147</v>
      </c>
      <c r="K12" s="6">
        <v>37859</v>
      </c>
      <c r="L12" s="6">
        <v>65993</v>
      </c>
      <c r="M12" s="6">
        <v>151855</v>
      </c>
      <c r="N12" s="6">
        <v>44744</v>
      </c>
      <c r="O12" s="6">
        <v>44839</v>
      </c>
      <c r="P12" s="6">
        <v>33074</v>
      </c>
      <c r="Q12" s="6">
        <v>46186</v>
      </c>
      <c r="R12" s="6">
        <v>12217</v>
      </c>
      <c r="S12" s="6">
        <v>143818</v>
      </c>
      <c r="T12" s="6">
        <v>99651</v>
      </c>
    </row>
    <row r="13" spans="1:20" ht="13.5" customHeight="1">
      <c r="A13" s="41"/>
      <c r="B13" s="41">
        <v>22</v>
      </c>
      <c r="C13" s="75"/>
      <c r="D13" s="6">
        <v>852177</v>
      </c>
      <c r="E13" s="6">
        <v>751467</v>
      </c>
      <c r="F13" s="6">
        <v>13904</v>
      </c>
      <c r="G13" s="6">
        <v>72769</v>
      </c>
      <c r="H13" s="6">
        <v>12509</v>
      </c>
      <c r="I13" s="6">
        <v>1528</v>
      </c>
      <c r="J13" s="6">
        <v>72570</v>
      </c>
      <c r="K13" s="6">
        <v>38142</v>
      </c>
      <c r="L13" s="6">
        <v>65824</v>
      </c>
      <c r="M13" s="6">
        <v>153682</v>
      </c>
      <c r="N13" s="6">
        <v>44713</v>
      </c>
      <c r="O13" s="6">
        <v>43567</v>
      </c>
      <c r="P13" s="6">
        <v>33349</v>
      </c>
      <c r="Q13" s="6">
        <v>46245</v>
      </c>
      <c r="R13" s="6">
        <v>12334</v>
      </c>
      <c r="S13" s="6">
        <v>139134</v>
      </c>
      <c r="T13" s="6">
        <v>101907</v>
      </c>
    </row>
    <row r="14" spans="1:20" s="26" customFormat="1" ht="13.5" customHeight="1">
      <c r="A14" s="45"/>
      <c r="B14" s="45">
        <v>23</v>
      </c>
      <c r="C14" s="124"/>
      <c r="D14" s="5">
        <v>848709</v>
      </c>
      <c r="E14" s="5">
        <v>639184</v>
      </c>
      <c r="F14" s="5">
        <v>14084</v>
      </c>
      <c r="G14" s="5">
        <v>75024</v>
      </c>
      <c r="H14" s="5">
        <v>12899</v>
      </c>
      <c r="I14" s="5">
        <v>1560</v>
      </c>
      <c r="J14" s="5">
        <v>72959</v>
      </c>
      <c r="K14" s="5">
        <v>38226</v>
      </c>
      <c r="L14" s="5">
        <v>65028</v>
      </c>
      <c r="M14" s="5">
        <v>154779</v>
      </c>
      <c r="N14" s="5">
        <v>44380</v>
      </c>
      <c r="O14" s="5">
        <v>42870</v>
      </c>
      <c r="P14" s="5">
        <v>33415</v>
      </c>
      <c r="Q14" s="5">
        <v>45749</v>
      </c>
      <c r="R14" s="5">
        <v>12391</v>
      </c>
      <c r="S14" s="5">
        <v>129387</v>
      </c>
      <c r="T14" s="5">
        <v>105958</v>
      </c>
    </row>
    <row r="15" spans="1:20" s="26" customFormat="1" ht="6" customHeight="1" thickBot="1">
      <c r="A15" s="62"/>
      <c r="B15" s="62"/>
      <c r="C15" s="13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s="65" customFormat="1" ht="6" customHeight="1">
      <c r="A16" s="133"/>
      <c r="B16" s="133"/>
      <c r="C16" s="133"/>
      <c r="D16" s="131"/>
      <c r="E16" s="131"/>
      <c r="F16" s="131"/>
      <c r="G16" s="131"/>
      <c r="H16" s="132"/>
      <c r="I16" s="132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3" ht="11.25">
      <c r="A17" t="s">
        <v>237</v>
      </c>
      <c r="B17" s="48"/>
      <c r="C17" s="48"/>
    </row>
  </sheetData>
  <sheetProtection/>
  <mergeCells count="4">
    <mergeCell ref="D6:D8"/>
    <mergeCell ref="E6:T6"/>
    <mergeCell ref="J7:T7"/>
    <mergeCell ref="A6:C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4" sqref="A4"/>
    </sheetView>
  </sheetViews>
  <sheetFormatPr defaultColWidth="9.00390625" defaultRowHeight="12"/>
  <cols>
    <col min="1" max="1" width="5.875" style="0" customWidth="1"/>
    <col min="2" max="2" width="3.375" style="0" customWidth="1"/>
    <col min="3" max="3" width="7.375" style="112" customWidth="1"/>
    <col min="4" max="20" width="11.375" style="0" customWidth="1"/>
    <col min="21" max="21" width="10.375" style="0" customWidth="1"/>
  </cols>
  <sheetData>
    <row r="1" spans="1:3" ht="14.25">
      <c r="A1" s="1" t="s">
        <v>0</v>
      </c>
      <c r="B1" s="1"/>
      <c r="C1" s="130"/>
    </row>
    <row r="3" spans="1:3" ht="14.25">
      <c r="A3" s="1" t="s">
        <v>236</v>
      </c>
      <c r="B3" s="1"/>
      <c r="C3" s="130"/>
    </row>
    <row r="5" spans="1:3" s="128" customFormat="1" ht="15" thickBot="1">
      <c r="A5" s="128" t="s">
        <v>235</v>
      </c>
      <c r="C5" s="129"/>
    </row>
    <row r="6" spans="1:20" ht="13.5" customHeight="1">
      <c r="A6" s="369" t="s">
        <v>9</v>
      </c>
      <c r="B6" s="369"/>
      <c r="C6" s="370"/>
      <c r="D6" s="419" t="s">
        <v>234</v>
      </c>
      <c r="E6" s="401" t="s">
        <v>233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</row>
    <row r="7" spans="1:20" ht="13.5" customHeight="1">
      <c r="A7" s="373"/>
      <c r="B7" s="373"/>
      <c r="C7" s="374"/>
      <c r="D7" s="358"/>
      <c r="E7" s="2" t="s">
        <v>196</v>
      </c>
      <c r="F7" s="2" t="s">
        <v>232</v>
      </c>
      <c r="G7" s="2" t="s">
        <v>231</v>
      </c>
      <c r="H7" s="2" t="s">
        <v>230</v>
      </c>
      <c r="I7" s="2" t="s">
        <v>229</v>
      </c>
      <c r="J7" s="2" t="s">
        <v>228</v>
      </c>
      <c r="K7" s="19" t="s">
        <v>227</v>
      </c>
      <c r="L7" s="2" t="s">
        <v>226</v>
      </c>
      <c r="M7" s="2" t="s">
        <v>225</v>
      </c>
      <c r="N7" s="2" t="s">
        <v>224</v>
      </c>
      <c r="O7" s="2" t="s">
        <v>223</v>
      </c>
      <c r="P7" s="2" t="s">
        <v>222</v>
      </c>
      <c r="Q7" s="2" t="s">
        <v>221</v>
      </c>
      <c r="R7" s="2" t="s">
        <v>220</v>
      </c>
      <c r="S7" s="127" t="s">
        <v>219</v>
      </c>
      <c r="T7" s="126" t="s">
        <v>218</v>
      </c>
    </row>
    <row r="8" spans="1:20" ht="6" customHeight="1">
      <c r="A8" s="60"/>
      <c r="B8" s="60"/>
      <c r="C8" s="5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5"/>
      <c r="T8" s="20"/>
    </row>
    <row r="9" spans="1:20" s="12" customFormat="1" ht="15" customHeight="1">
      <c r="A9" s="78" t="s">
        <v>217</v>
      </c>
      <c r="B9" s="41">
        <v>19</v>
      </c>
      <c r="C9" s="75" t="s">
        <v>216</v>
      </c>
      <c r="D9" s="6">
        <v>83767</v>
      </c>
      <c r="E9" s="6">
        <v>39795</v>
      </c>
      <c r="F9" s="6">
        <v>790</v>
      </c>
      <c r="G9" s="6">
        <v>2281</v>
      </c>
      <c r="H9" s="6">
        <v>3240</v>
      </c>
      <c r="I9" s="6">
        <v>6448</v>
      </c>
      <c r="J9" s="6">
        <v>2108</v>
      </c>
      <c r="K9" s="6">
        <v>1519</v>
      </c>
      <c r="L9" s="6">
        <v>725</v>
      </c>
      <c r="M9" s="6">
        <v>1931</v>
      </c>
      <c r="N9" s="6">
        <v>479</v>
      </c>
      <c r="O9" s="6">
        <v>2895</v>
      </c>
      <c r="P9" s="6">
        <v>10978</v>
      </c>
      <c r="Q9" s="6">
        <v>126</v>
      </c>
      <c r="R9" s="6">
        <v>485</v>
      </c>
      <c r="S9" s="78">
        <v>3467</v>
      </c>
      <c r="T9" s="54">
        <v>2323</v>
      </c>
    </row>
    <row r="10" spans="1:20" s="12" customFormat="1" ht="15" customHeight="1">
      <c r="A10" s="78"/>
      <c r="B10" s="41">
        <v>20</v>
      </c>
      <c r="C10" s="75"/>
      <c r="D10" s="6">
        <v>89465</v>
      </c>
      <c r="E10" s="6">
        <v>48161</v>
      </c>
      <c r="F10" s="6">
        <v>992</v>
      </c>
      <c r="G10" s="6">
        <v>2661</v>
      </c>
      <c r="H10" s="6">
        <v>4282</v>
      </c>
      <c r="I10" s="6">
        <v>7850</v>
      </c>
      <c r="J10" s="6">
        <v>2445</v>
      </c>
      <c r="K10" s="6">
        <v>2137</v>
      </c>
      <c r="L10" s="6">
        <v>977</v>
      </c>
      <c r="M10" s="6">
        <v>2344</v>
      </c>
      <c r="N10" s="6">
        <v>609</v>
      </c>
      <c r="O10" s="6">
        <v>4088</v>
      </c>
      <c r="P10" s="6">
        <v>16975</v>
      </c>
      <c r="Q10" s="6">
        <v>239</v>
      </c>
      <c r="R10" s="6">
        <v>639</v>
      </c>
      <c r="S10" s="101">
        <v>869</v>
      </c>
      <c r="T10" s="54">
        <v>1054</v>
      </c>
    </row>
    <row r="11" spans="1:20" s="12" customFormat="1" ht="15" customHeight="1">
      <c r="A11" s="78"/>
      <c r="B11" s="41">
        <v>21</v>
      </c>
      <c r="C11" s="75"/>
      <c r="D11" s="6">
        <v>93645</v>
      </c>
      <c r="E11" s="6">
        <v>52056</v>
      </c>
      <c r="F11" s="6">
        <v>1155</v>
      </c>
      <c r="G11" s="6">
        <v>2860</v>
      </c>
      <c r="H11" s="6">
        <v>4280</v>
      </c>
      <c r="I11" s="6">
        <v>8826</v>
      </c>
      <c r="J11" s="6">
        <v>2689</v>
      </c>
      <c r="K11" s="6">
        <v>2220</v>
      </c>
      <c r="L11" s="6">
        <v>1122</v>
      </c>
      <c r="M11" s="6">
        <v>2220</v>
      </c>
      <c r="N11" s="6">
        <v>635</v>
      </c>
      <c r="O11" s="6">
        <v>4840</v>
      </c>
      <c r="P11" s="6">
        <v>18271</v>
      </c>
      <c r="Q11" s="6">
        <v>91</v>
      </c>
      <c r="R11" s="6">
        <v>916</v>
      </c>
      <c r="S11" s="101">
        <v>1040</v>
      </c>
      <c r="T11" s="6">
        <v>891</v>
      </c>
    </row>
    <row r="12" spans="1:20" s="12" customFormat="1" ht="15" customHeight="1">
      <c r="A12" s="78"/>
      <c r="B12" s="41">
        <v>22</v>
      </c>
      <c r="C12" s="75"/>
      <c r="D12" s="6">
        <v>97766</v>
      </c>
      <c r="E12" s="6">
        <v>58560</v>
      </c>
      <c r="F12" s="6">
        <v>1424</v>
      </c>
      <c r="G12" s="6">
        <v>3062</v>
      </c>
      <c r="H12" s="6">
        <v>4238</v>
      </c>
      <c r="I12" s="6">
        <v>9651</v>
      </c>
      <c r="J12" s="6">
        <v>3215</v>
      </c>
      <c r="K12" s="6">
        <v>2336</v>
      </c>
      <c r="L12" s="6">
        <v>1183</v>
      </c>
      <c r="M12" s="6">
        <v>2236</v>
      </c>
      <c r="N12" s="6">
        <v>750</v>
      </c>
      <c r="O12" s="6">
        <v>5171</v>
      </c>
      <c r="P12" s="6">
        <v>20918</v>
      </c>
      <c r="Q12" s="6">
        <v>219</v>
      </c>
      <c r="R12" s="6">
        <v>1145</v>
      </c>
      <c r="S12" s="6">
        <v>1960</v>
      </c>
      <c r="T12" s="6">
        <v>1052</v>
      </c>
    </row>
    <row r="13" spans="1:21" s="13" customFormat="1" ht="15" customHeight="1">
      <c r="A13" s="77"/>
      <c r="B13" s="45">
        <v>23</v>
      </c>
      <c r="C13" s="124"/>
      <c r="D13" s="5">
        <f aca="true" t="shared" si="0" ref="D13:T13">SUM(D14:D25)</f>
        <v>93038</v>
      </c>
      <c r="E13" s="5">
        <f t="shared" si="0"/>
        <v>60516</v>
      </c>
      <c r="F13" s="5">
        <f t="shared" si="0"/>
        <v>1338</v>
      </c>
      <c r="G13" s="5">
        <f t="shared" si="0"/>
        <v>3443</v>
      </c>
      <c r="H13" s="5">
        <f t="shared" si="0"/>
        <v>4485</v>
      </c>
      <c r="I13" s="5">
        <f t="shared" si="0"/>
        <v>9823</v>
      </c>
      <c r="J13" s="5">
        <f t="shared" si="0"/>
        <v>3390</v>
      </c>
      <c r="K13" s="5">
        <f t="shared" si="0"/>
        <v>2721</v>
      </c>
      <c r="L13" s="5">
        <f t="shared" si="0"/>
        <v>1228</v>
      </c>
      <c r="M13" s="5">
        <f t="shared" si="0"/>
        <v>2659</v>
      </c>
      <c r="N13" s="5">
        <f t="shared" si="0"/>
        <v>723</v>
      </c>
      <c r="O13" s="5">
        <f t="shared" si="0"/>
        <v>4245</v>
      </c>
      <c r="P13" s="5">
        <f t="shared" si="0"/>
        <v>23218</v>
      </c>
      <c r="Q13" s="5">
        <f t="shared" si="0"/>
        <v>186</v>
      </c>
      <c r="R13" s="5">
        <f t="shared" si="0"/>
        <v>1030</v>
      </c>
      <c r="S13" s="5">
        <f t="shared" si="0"/>
        <v>1164</v>
      </c>
      <c r="T13" s="5">
        <f t="shared" si="0"/>
        <v>863</v>
      </c>
      <c r="U13" s="116"/>
    </row>
    <row r="14" spans="1:21" s="122" customFormat="1" ht="18" customHeight="1">
      <c r="A14" s="123"/>
      <c r="B14" s="123"/>
      <c r="C14" s="75" t="s">
        <v>215</v>
      </c>
      <c r="D14" s="121">
        <v>2638</v>
      </c>
      <c r="E14" s="121">
        <f aca="true" t="shared" si="1" ref="E14:E25">SUM(F14:T14)</f>
        <v>1972</v>
      </c>
      <c r="F14" s="6">
        <v>63</v>
      </c>
      <c r="G14" s="6">
        <v>116</v>
      </c>
      <c r="H14" s="6">
        <v>141</v>
      </c>
      <c r="I14" s="6">
        <v>328</v>
      </c>
      <c r="J14" s="6">
        <v>118</v>
      </c>
      <c r="K14" s="6">
        <v>73</v>
      </c>
      <c r="L14" s="6">
        <v>43</v>
      </c>
      <c r="M14" s="6">
        <v>71</v>
      </c>
      <c r="N14" s="6">
        <v>23</v>
      </c>
      <c r="O14" s="6">
        <v>191</v>
      </c>
      <c r="P14" s="120">
        <v>698</v>
      </c>
      <c r="Q14" s="6">
        <v>7</v>
      </c>
      <c r="R14" s="6">
        <v>14</v>
      </c>
      <c r="S14" s="6">
        <v>67</v>
      </c>
      <c r="T14" s="6">
        <v>19</v>
      </c>
      <c r="U14" s="116"/>
    </row>
    <row r="15" spans="1:21" s="12" customFormat="1" ht="15" customHeight="1">
      <c r="A15" s="119"/>
      <c r="B15" s="119"/>
      <c r="C15" s="94" t="s">
        <v>214</v>
      </c>
      <c r="D15" s="118">
        <v>8348</v>
      </c>
      <c r="E15" s="118">
        <f t="shared" si="1"/>
        <v>4823</v>
      </c>
      <c r="F15" s="6">
        <v>102</v>
      </c>
      <c r="G15" s="6">
        <v>242</v>
      </c>
      <c r="H15" s="6">
        <v>370</v>
      </c>
      <c r="I15" s="6">
        <v>812</v>
      </c>
      <c r="J15" s="6">
        <v>292</v>
      </c>
      <c r="K15" s="6">
        <v>257</v>
      </c>
      <c r="L15" s="6">
        <v>92</v>
      </c>
      <c r="M15" s="6">
        <v>219</v>
      </c>
      <c r="N15" s="6">
        <v>46</v>
      </c>
      <c r="O15" s="6">
        <v>337</v>
      </c>
      <c r="P15" s="117">
        <v>1770</v>
      </c>
      <c r="Q15" s="6">
        <v>6</v>
      </c>
      <c r="R15" s="6">
        <v>107</v>
      </c>
      <c r="S15" s="6">
        <v>86</v>
      </c>
      <c r="T15" s="6">
        <v>85</v>
      </c>
      <c r="U15" s="116"/>
    </row>
    <row r="16" spans="1:21" s="12" customFormat="1" ht="15" customHeight="1">
      <c r="A16" s="119"/>
      <c r="B16" s="119"/>
      <c r="C16" s="94" t="s">
        <v>213</v>
      </c>
      <c r="D16" s="118">
        <v>8335</v>
      </c>
      <c r="E16" s="118">
        <f t="shared" si="1"/>
        <v>5323</v>
      </c>
      <c r="F16" s="6">
        <v>126</v>
      </c>
      <c r="G16" s="6">
        <v>321</v>
      </c>
      <c r="H16" s="6">
        <v>399</v>
      </c>
      <c r="I16" s="6">
        <v>863</v>
      </c>
      <c r="J16" s="6">
        <v>309</v>
      </c>
      <c r="K16" s="6">
        <v>245</v>
      </c>
      <c r="L16" s="6">
        <v>102</v>
      </c>
      <c r="M16" s="6">
        <v>216</v>
      </c>
      <c r="N16" s="6">
        <v>74</v>
      </c>
      <c r="O16" s="6">
        <v>399</v>
      </c>
      <c r="P16" s="117">
        <v>1902</v>
      </c>
      <c r="Q16" s="6">
        <v>17</v>
      </c>
      <c r="R16" s="6">
        <v>128</v>
      </c>
      <c r="S16" s="6">
        <v>130</v>
      </c>
      <c r="T16" s="6">
        <v>92</v>
      </c>
      <c r="U16" s="116"/>
    </row>
    <row r="17" spans="1:21" s="12" customFormat="1" ht="15" customHeight="1">
      <c r="A17" s="119"/>
      <c r="B17" s="119"/>
      <c r="C17" s="94" t="s">
        <v>212</v>
      </c>
      <c r="D17" s="118">
        <v>9693</v>
      </c>
      <c r="E17" s="118">
        <f t="shared" si="1"/>
        <v>6056</v>
      </c>
      <c r="F17" s="6">
        <v>109</v>
      </c>
      <c r="G17" s="6">
        <v>337</v>
      </c>
      <c r="H17" s="6">
        <v>437</v>
      </c>
      <c r="I17" s="6">
        <v>951</v>
      </c>
      <c r="J17" s="6">
        <v>346</v>
      </c>
      <c r="K17" s="6">
        <v>278</v>
      </c>
      <c r="L17" s="6">
        <v>81</v>
      </c>
      <c r="M17" s="6">
        <v>271</v>
      </c>
      <c r="N17" s="6">
        <v>86</v>
      </c>
      <c r="O17" s="6">
        <v>421</v>
      </c>
      <c r="P17" s="117">
        <v>2466</v>
      </c>
      <c r="Q17" s="6">
        <v>13</v>
      </c>
      <c r="R17" s="6">
        <v>109</v>
      </c>
      <c r="S17" s="6">
        <v>76</v>
      </c>
      <c r="T17" s="6">
        <v>75</v>
      </c>
      <c r="U17" s="116"/>
    </row>
    <row r="18" spans="1:21" s="12" customFormat="1" ht="15" customHeight="1">
      <c r="A18" s="119"/>
      <c r="B18" s="119"/>
      <c r="C18" s="94" t="s">
        <v>211</v>
      </c>
      <c r="D18" s="118">
        <v>10090</v>
      </c>
      <c r="E18" s="118">
        <f t="shared" si="1"/>
        <v>6041</v>
      </c>
      <c r="F18" s="6">
        <v>108</v>
      </c>
      <c r="G18" s="6">
        <v>316</v>
      </c>
      <c r="H18" s="6">
        <v>464</v>
      </c>
      <c r="I18" s="6">
        <v>914</v>
      </c>
      <c r="J18" s="6">
        <v>255</v>
      </c>
      <c r="K18" s="6">
        <v>215</v>
      </c>
      <c r="L18" s="6">
        <v>91</v>
      </c>
      <c r="M18" s="6">
        <v>274</v>
      </c>
      <c r="N18" s="6">
        <v>56</v>
      </c>
      <c r="O18" s="6">
        <v>415</v>
      </c>
      <c r="P18" s="117">
        <v>2622</v>
      </c>
      <c r="Q18" s="6">
        <v>18</v>
      </c>
      <c r="R18" s="6">
        <v>122</v>
      </c>
      <c r="S18" s="6">
        <v>111</v>
      </c>
      <c r="T18" s="6">
        <v>60</v>
      </c>
      <c r="U18" s="116"/>
    </row>
    <row r="19" spans="1:21" s="12" customFormat="1" ht="15" customHeight="1">
      <c r="A19" s="119"/>
      <c r="B19" s="119"/>
      <c r="C19" s="94" t="s">
        <v>210</v>
      </c>
      <c r="D19" s="118">
        <v>9010</v>
      </c>
      <c r="E19" s="118">
        <f t="shared" si="1"/>
        <v>5442</v>
      </c>
      <c r="F19" s="6">
        <v>95</v>
      </c>
      <c r="G19" s="6">
        <v>266</v>
      </c>
      <c r="H19" s="6">
        <v>427</v>
      </c>
      <c r="I19" s="6">
        <v>857</v>
      </c>
      <c r="J19" s="6">
        <v>249</v>
      </c>
      <c r="K19" s="6">
        <v>237</v>
      </c>
      <c r="L19" s="6">
        <v>133</v>
      </c>
      <c r="M19" s="6">
        <v>243</v>
      </c>
      <c r="N19" s="6">
        <v>77</v>
      </c>
      <c r="O19" s="6">
        <v>392</v>
      </c>
      <c r="P19" s="117">
        <v>2134</v>
      </c>
      <c r="Q19" s="6">
        <v>16</v>
      </c>
      <c r="R19" s="6">
        <v>124</v>
      </c>
      <c r="S19" s="6">
        <v>105</v>
      </c>
      <c r="T19" s="6">
        <v>87</v>
      </c>
      <c r="U19" s="116"/>
    </row>
    <row r="20" spans="1:21" s="12" customFormat="1" ht="18" customHeight="1">
      <c r="A20" s="119"/>
      <c r="B20" s="119"/>
      <c r="C20" s="94" t="s">
        <v>209</v>
      </c>
      <c r="D20" s="121">
        <v>6788</v>
      </c>
      <c r="E20" s="121">
        <f t="shared" si="1"/>
        <v>4745</v>
      </c>
      <c r="F20" s="6">
        <v>103</v>
      </c>
      <c r="G20" s="6">
        <v>267</v>
      </c>
      <c r="H20" s="6">
        <v>344</v>
      </c>
      <c r="I20" s="6">
        <v>790</v>
      </c>
      <c r="J20" s="6">
        <v>269</v>
      </c>
      <c r="K20" s="6">
        <v>175</v>
      </c>
      <c r="L20" s="6">
        <v>104</v>
      </c>
      <c r="M20" s="6">
        <v>208</v>
      </c>
      <c r="N20" s="6">
        <v>52</v>
      </c>
      <c r="O20" s="6">
        <v>350</v>
      </c>
      <c r="P20" s="120">
        <v>1840</v>
      </c>
      <c r="Q20" s="6">
        <v>15</v>
      </c>
      <c r="R20" s="6">
        <v>58</v>
      </c>
      <c r="S20" s="6">
        <v>93</v>
      </c>
      <c r="T20" s="6">
        <v>77</v>
      </c>
      <c r="U20" s="116"/>
    </row>
    <row r="21" spans="1:21" s="12" customFormat="1" ht="15" customHeight="1">
      <c r="A21" s="119"/>
      <c r="B21" s="119"/>
      <c r="C21" s="94" t="s">
        <v>208</v>
      </c>
      <c r="D21" s="118">
        <v>9293</v>
      </c>
      <c r="E21" s="118">
        <f t="shared" si="1"/>
        <v>6100</v>
      </c>
      <c r="F21" s="6">
        <v>139</v>
      </c>
      <c r="G21" s="6">
        <v>372</v>
      </c>
      <c r="H21" s="6">
        <v>438</v>
      </c>
      <c r="I21" s="6">
        <v>975</v>
      </c>
      <c r="J21" s="6">
        <v>355</v>
      </c>
      <c r="K21" s="6">
        <v>310</v>
      </c>
      <c r="L21" s="6">
        <v>166</v>
      </c>
      <c r="M21" s="6">
        <v>259</v>
      </c>
      <c r="N21" s="6">
        <v>65</v>
      </c>
      <c r="O21" s="6">
        <v>381</v>
      </c>
      <c r="P21" s="117">
        <v>2317</v>
      </c>
      <c r="Q21" s="6">
        <v>18</v>
      </c>
      <c r="R21" s="6">
        <v>105</v>
      </c>
      <c r="S21" s="6">
        <v>111</v>
      </c>
      <c r="T21" s="6">
        <v>89</v>
      </c>
      <c r="U21" s="116"/>
    </row>
    <row r="22" spans="1:21" s="12" customFormat="1" ht="15" customHeight="1">
      <c r="A22" s="119"/>
      <c r="B22" s="119"/>
      <c r="C22" s="94" t="s">
        <v>207</v>
      </c>
      <c r="D22" s="118">
        <v>7055</v>
      </c>
      <c r="E22" s="118">
        <f t="shared" si="1"/>
        <v>4900</v>
      </c>
      <c r="F22" s="6">
        <v>143</v>
      </c>
      <c r="G22" s="6">
        <v>281</v>
      </c>
      <c r="H22" s="6">
        <v>430</v>
      </c>
      <c r="I22" s="6">
        <v>791</v>
      </c>
      <c r="J22" s="6">
        <v>287</v>
      </c>
      <c r="K22" s="6">
        <v>253</v>
      </c>
      <c r="L22" s="6">
        <v>117</v>
      </c>
      <c r="M22" s="6">
        <v>229</v>
      </c>
      <c r="N22" s="6">
        <v>50</v>
      </c>
      <c r="O22" s="6">
        <v>326</v>
      </c>
      <c r="P22" s="117">
        <v>1746</v>
      </c>
      <c r="Q22" s="6">
        <v>22</v>
      </c>
      <c r="R22" s="6">
        <v>74</v>
      </c>
      <c r="S22" s="6">
        <v>80</v>
      </c>
      <c r="T22" s="6">
        <v>71</v>
      </c>
      <c r="U22" s="116"/>
    </row>
    <row r="23" spans="1:21" s="12" customFormat="1" ht="15" customHeight="1">
      <c r="A23" s="119"/>
      <c r="B23" s="119">
        <v>24</v>
      </c>
      <c r="C23" s="94" t="s">
        <v>206</v>
      </c>
      <c r="D23" s="118">
        <v>7799</v>
      </c>
      <c r="E23" s="118">
        <f t="shared" si="1"/>
        <v>5424</v>
      </c>
      <c r="F23" s="6">
        <v>115</v>
      </c>
      <c r="G23" s="6">
        <v>293</v>
      </c>
      <c r="H23" s="6">
        <v>371</v>
      </c>
      <c r="I23" s="6">
        <v>913</v>
      </c>
      <c r="J23" s="6">
        <v>325</v>
      </c>
      <c r="K23" s="6">
        <v>238</v>
      </c>
      <c r="L23" s="6">
        <v>86</v>
      </c>
      <c r="M23" s="6">
        <v>244</v>
      </c>
      <c r="N23" s="6">
        <v>76</v>
      </c>
      <c r="O23" s="6">
        <v>379</v>
      </c>
      <c r="P23" s="117">
        <v>2106</v>
      </c>
      <c r="Q23" s="6">
        <v>12</v>
      </c>
      <c r="R23" s="6">
        <v>78</v>
      </c>
      <c r="S23" s="6">
        <v>115</v>
      </c>
      <c r="T23" s="6">
        <v>73</v>
      </c>
      <c r="U23" s="116"/>
    </row>
    <row r="24" spans="1:21" s="12" customFormat="1" ht="15" customHeight="1">
      <c r="A24" s="119"/>
      <c r="B24" s="119"/>
      <c r="C24" s="94" t="s">
        <v>205</v>
      </c>
      <c r="D24" s="118">
        <v>7184</v>
      </c>
      <c r="E24" s="118">
        <f t="shared" si="1"/>
        <v>5003</v>
      </c>
      <c r="F24" s="6">
        <v>127</v>
      </c>
      <c r="G24" s="6">
        <v>337</v>
      </c>
      <c r="H24" s="6">
        <v>336</v>
      </c>
      <c r="I24" s="6">
        <v>848</v>
      </c>
      <c r="J24" s="6">
        <v>299</v>
      </c>
      <c r="K24" s="6">
        <v>242</v>
      </c>
      <c r="L24" s="6">
        <v>100</v>
      </c>
      <c r="M24" s="6">
        <v>201</v>
      </c>
      <c r="N24" s="6">
        <v>61</v>
      </c>
      <c r="O24" s="6">
        <v>313</v>
      </c>
      <c r="P24" s="117">
        <v>1910</v>
      </c>
      <c r="Q24" s="6">
        <v>17</v>
      </c>
      <c r="R24" s="6">
        <v>59</v>
      </c>
      <c r="S24" s="6">
        <v>94</v>
      </c>
      <c r="T24" s="6">
        <v>59</v>
      </c>
      <c r="U24" s="116"/>
    </row>
    <row r="25" spans="1:21" s="12" customFormat="1" ht="15" customHeight="1">
      <c r="A25" s="37"/>
      <c r="B25" s="37"/>
      <c r="C25" s="94" t="s">
        <v>204</v>
      </c>
      <c r="D25" s="118">
        <v>6805</v>
      </c>
      <c r="E25" s="118">
        <f t="shared" si="1"/>
        <v>4687</v>
      </c>
      <c r="F25" s="6">
        <v>108</v>
      </c>
      <c r="G25" s="6">
        <v>295</v>
      </c>
      <c r="H25" s="6">
        <v>328</v>
      </c>
      <c r="I25" s="6">
        <v>781</v>
      </c>
      <c r="J25" s="6">
        <v>286</v>
      </c>
      <c r="K25" s="6">
        <v>198</v>
      </c>
      <c r="L25" s="6">
        <v>113</v>
      </c>
      <c r="M25" s="6">
        <v>224</v>
      </c>
      <c r="N25" s="6">
        <v>57</v>
      </c>
      <c r="O25" s="6">
        <v>341</v>
      </c>
      <c r="P25" s="117">
        <v>1707</v>
      </c>
      <c r="Q25" s="6">
        <v>25</v>
      </c>
      <c r="R25" s="6">
        <v>52</v>
      </c>
      <c r="S25" s="6">
        <v>96</v>
      </c>
      <c r="T25" s="6">
        <v>76</v>
      </c>
      <c r="U25" s="116"/>
    </row>
    <row r="26" spans="1:21" ht="6" customHeight="1" thickBot="1">
      <c r="A26" s="115"/>
      <c r="B26" s="115"/>
      <c r="C26" s="11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10"/>
    </row>
    <row r="27" spans="1:20" ht="6" customHeight="1">
      <c r="A27" s="106"/>
      <c r="B27" s="106"/>
      <c r="C27" s="113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</row>
    <row r="28" ht="11.25">
      <c r="A28" t="s">
        <v>203</v>
      </c>
    </row>
    <row r="30" ht="11.25">
      <c r="D30" s="84"/>
    </row>
  </sheetData>
  <sheetProtection/>
  <mergeCells count="3">
    <mergeCell ref="D6:D7"/>
    <mergeCell ref="E6:T6"/>
    <mergeCell ref="A6:C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4" sqref="O24"/>
    </sheetView>
  </sheetViews>
  <sheetFormatPr defaultColWidth="9.00390625" defaultRowHeight="12"/>
  <cols>
    <col min="1" max="1" width="12.875" style="0" customWidth="1"/>
    <col min="2" max="18" width="10.875" style="0" customWidth="1"/>
  </cols>
  <sheetData>
    <row r="1" ht="14.25">
      <c r="A1" s="1" t="s">
        <v>0</v>
      </c>
    </row>
    <row r="3" ht="14.25">
      <c r="A3" s="1" t="s">
        <v>202</v>
      </c>
    </row>
    <row r="4" spans="1:18" ht="15" thickBot="1">
      <c r="A4" s="1"/>
      <c r="Q4" s="420" t="s">
        <v>157</v>
      </c>
      <c r="R4" s="421"/>
    </row>
    <row r="5" spans="1:18" ht="15" customHeight="1">
      <c r="A5" s="387" t="s">
        <v>9</v>
      </c>
      <c r="B5" s="387" t="s">
        <v>196</v>
      </c>
      <c r="C5" s="366" t="s">
        <v>201</v>
      </c>
      <c r="D5" s="366"/>
      <c r="E5" s="366"/>
      <c r="F5" s="366"/>
      <c r="G5" s="366"/>
      <c r="H5" s="366"/>
      <c r="I5" s="366"/>
      <c r="J5" s="387" t="s">
        <v>200</v>
      </c>
      <c r="K5" s="366"/>
      <c r="L5" s="366"/>
      <c r="M5" s="366"/>
      <c r="N5" s="366"/>
      <c r="O5" s="366"/>
      <c r="P5" s="366"/>
      <c r="Q5" s="366" t="s">
        <v>199</v>
      </c>
      <c r="R5" s="401" t="s">
        <v>188</v>
      </c>
    </row>
    <row r="6" spans="1:18" ht="15" customHeight="1">
      <c r="A6" s="358"/>
      <c r="B6" s="358"/>
      <c r="C6" s="2" t="s">
        <v>33</v>
      </c>
      <c r="D6" s="2" t="s">
        <v>150</v>
      </c>
      <c r="E6" s="2" t="s">
        <v>149</v>
      </c>
      <c r="F6" s="81" t="s">
        <v>198</v>
      </c>
      <c r="G6" s="2" t="s">
        <v>147</v>
      </c>
      <c r="H6" s="2" t="s">
        <v>146</v>
      </c>
      <c r="I6" s="2" t="s">
        <v>187</v>
      </c>
      <c r="J6" s="19" t="s">
        <v>33</v>
      </c>
      <c r="K6" s="2" t="s">
        <v>150</v>
      </c>
      <c r="L6" s="2" t="s">
        <v>149</v>
      </c>
      <c r="M6" s="2" t="s">
        <v>148</v>
      </c>
      <c r="N6" s="82" t="s">
        <v>147</v>
      </c>
      <c r="O6" s="2" t="s">
        <v>146</v>
      </c>
      <c r="P6" s="2" t="s">
        <v>187</v>
      </c>
      <c r="Q6" s="367"/>
      <c r="R6" s="355"/>
    </row>
    <row r="7" spans="1:18" ht="6" customHeight="1">
      <c r="A7" s="79"/>
      <c r="J7" s="9"/>
      <c r="K7" s="9"/>
      <c r="L7" s="9"/>
      <c r="M7" s="9"/>
      <c r="N7" s="9"/>
      <c r="O7" s="9"/>
      <c r="P7" s="9"/>
      <c r="Q7" s="9"/>
      <c r="R7" s="9"/>
    </row>
    <row r="8" spans="1:18" ht="12.75" customHeight="1">
      <c r="A8" s="38" t="s">
        <v>144</v>
      </c>
      <c r="B8" s="101">
        <v>4306</v>
      </c>
      <c r="C8" s="101">
        <v>285</v>
      </c>
      <c r="D8" s="101">
        <v>66</v>
      </c>
      <c r="E8" s="101">
        <v>33</v>
      </c>
      <c r="F8" s="101">
        <v>23</v>
      </c>
      <c r="G8" s="101">
        <v>32</v>
      </c>
      <c r="H8" s="101">
        <v>4</v>
      </c>
      <c r="I8" s="101">
        <v>127</v>
      </c>
      <c r="J8" s="54">
        <v>269</v>
      </c>
      <c r="K8" s="54">
        <v>42</v>
      </c>
      <c r="L8" s="54">
        <v>8</v>
      </c>
      <c r="M8" s="54">
        <v>7</v>
      </c>
      <c r="N8" s="54">
        <v>50</v>
      </c>
      <c r="O8" s="101" t="s">
        <v>43</v>
      </c>
      <c r="P8" s="54">
        <v>162</v>
      </c>
      <c r="Q8" s="54">
        <v>563</v>
      </c>
      <c r="R8" s="54">
        <v>3189</v>
      </c>
    </row>
    <row r="9" spans="1:18" ht="12.75" customHeight="1">
      <c r="A9" s="38">
        <v>20</v>
      </c>
      <c r="B9" s="101">
        <v>4190</v>
      </c>
      <c r="C9" s="101">
        <v>274</v>
      </c>
      <c r="D9" s="101">
        <v>63</v>
      </c>
      <c r="E9" s="101">
        <v>37</v>
      </c>
      <c r="F9" s="101">
        <v>24</v>
      </c>
      <c r="G9" s="101">
        <v>39</v>
      </c>
      <c r="H9" s="101">
        <v>2</v>
      </c>
      <c r="I9" s="101">
        <v>109</v>
      </c>
      <c r="J9" s="54">
        <v>286</v>
      </c>
      <c r="K9" s="54">
        <v>52</v>
      </c>
      <c r="L9" s="54">
        <v>5</v>
      </c>
      <c r="M9" s="54">
        <v>9</v>
      </c>
      <c r="N9" s="54">
        <v>42</v>
      </c>
      <c r="O9" s="54">
        <v>2</v>
      </c>
      <c r="P9" s="54">
        <v>176</v>
      </c>
      <c r="Q9" s="54">
        <v>593</v>
      </c>
      <c r="R9" s="54">
        <v>3037</v>
      </c>
    </row>
    <row r="10" spans="1:18" ht="12.75" customHeight="1">
      <c r="A10" s="38">
        <v>21</v>
      </c>
      <c r="B10" s="101">
        <v>4285</v>
      </c>
      <c r="C10" s="101">
        <v>295</v>
      </c>
      <c r="D10" s="101">
        <v>62</v>
      </c>
      <c r="E10" s="101">
        <v>40</v>
      </c>
      <c r="F10" s="101">
        <v>31</v>
      </c>
      <c r="G10" s="101">
        <v>35</v>
      </c>
      <c r="H10" s="101">
        <v>3</v>
      </c>
      <c r="I10" s="101">
        <v>124</v>
      </c>
      <c r="J10" s="54">
        <v>314</v>
      </c>
      <c r="K10" s="54">
        <v>52</v>
      </c>
      <c r="L10" s="54">
        <v>9</v>
      </c>
      <c r="M10" s="54">
        <v>8</v>
      </c>
      <c r="N10" s="54">
        <v>65</v>
      </c>
      <c r="O10" s="101" t="s">
        <v>43</v>
      </c>
      <c r="P10" s="54">
        <v>180</v>
      </c>
      <c r="Q10" s="54">
        <v>595</v>
      </c>
      <c r="R10" s="54">
        <v>3081</v>
      </c>
    </row>
    <row r="11" spans="1:18" ht="12.75" customHeight="1">
      <c r="A11" s="38">
        <v>22</v>
      </c>
      <c r="B11" s="101">
        <v>4093</v>
      </c>
      <c r="C11" s="101">
        <v>279</v>
      </c>
      <c r="D11" s="101">
        <v>49</v>
      </c>
      <c r="E11" s="101">
        <v>40</v>
      </c>
      <c r="F11" s="101">
        <v>36</v>
      </c>
      <c r="G11" s="101">
        <v>33</v>
      </c>
      <c r="H11" s="101">
        <v>5</v>
      </c>
      <c r="I11" s="101">
        <v>116</v>
      </c>
      <c r="J11" s="101">
        <v>296</v>
      </c>
      <c r="K11" s="101">
        <v>43</v>
      </c>
      <c r="L11" s="101">
        <v>13</v>
      </c>
      <c r="M11" s="101">
        <v>8</v>
      </c>
      <c r="N11" s="101">
        <v>45</v>
      </c>
      <c r="O11" s="101">
        <v>4</v>
      </c>
      <c r="P11" s="101">
        <v>183</v>
      </c>
      <c r="Q11" s="101">
        <v>547</v>
      </c>
      <c r="R11" s="101">
        <v>2971</v>
      </c>
    </row>
    <row r="12" spans="1:20" s="26" customFormat="1" ht="12.75" customHeight="1">
      <c r="A12" s="96">
        <v>23</v>
      </c>
      <c r="B12" s="111">
        <v>4180</v>
      </c>
      <c r="C12" s="111">
        <v>276</v>
      </c>
      <c r="D12" s="111">
        <v>85</v>
      </c>
      <c r="E12" s="111">
        <v>31</v>
      </c>
      <c r="F12" s="111">
        <v>27</v>
      </c>
      <c r="G12" s="111">
        <v>30</v>
      </c>
      <c r="H12" s="111">
        <v>2</v>
      </c>
      <c r="I12" s="111">
        <v>101</v>
      </c>
      <c r="J12" s="111">
        <v>283</v>
      </c>
      <c r="K12" s="111">
        <v>55</v>
      </c>
      <c r="L12" s="111">
        <v>15</v>
      </c>
      <c r="M12" s="111">
        <v>5</v>
      </c>
      <c r="N12" s="111">
        <v>44</v>
      </c>
      <c r="O12" s="111">
        <v>3</v>
      </c>
      <c r="P12" s="111">
        <v>161</v>
      </c>
      <c r="Q12" s="111">
        <v>582</v>
      </c>
      <c r="R12" s="111">
        <v>3039</v>
      </c>
      <c r="T12" s="110"/>
    </row>
    <row r="13" spans="1:20" ht="18" customHeight="1">
      <c r="A13" s="40" t="s">
        <v>143</v>
      </c>
      <c r="B13" s="92">
        <v>296</v>
      </c>
      <c r="C13" s="101">
        <v>16</v>
      </c>
      <c r="D13" s="101">
        <v>1</v>
      </c>
      <c r="E13" s="101">
        <v>5</v>
      </c>
      <c r="F13" s="101">
        <v>1</v>
      </c>
      <c r="G13" s="101">
        <v>4</v>
      </c>
      <c r="H13" s="101" t="s">
        <v>43</v>
      </c>
      <c r="I13" s="101">
        <v>5</v>
      </c>
      <c r="J13" s="54">
        <v>19</v>
      </c>
      <c r="K13" s="54">
        <v>3</v>
      </c>
      <c r="L13" s="101">
        <v>6</v>
      </c>
      <c r="M13" s="101" t="s">
        <v>43</v>
      </c>
      <c r="N13" s="54">
        <v>2</v>
      </c>
      <c r="O13" s="101" t="s">
        <v>43</v>
      </c>
      <c r="P13" s="54">
        <v>8</v>
      </c>
      <c r="Q13" s="54">
        <v>40</v>
      </c>
      <c r="R13" s="54">
        <v>221</v>
      </c>
      <c r="T13" s="110"/>
    </row>
    <row r="14" spans="1:20" ht="12.75" customHeight="1">
      <c r="A14" s="94" t="s">
        <v>142</v>
      </c>
      <c r="B14" s="92">
        <v>321</v>
      </c>
      <c r="C14" s="101">
        <v>23</v>
      </c>
      <c r="D14" s="101">
        <v>8</v>
      </c>
      <c r="E14" s="101">
        <v>4</v>
      </c>
      <c r="F14" s="101">
        <v>2</v>
      </c>
      <c r="G14" s="101" t="s">
        <v>43</v>
      </c>
      <c r="H14" s="101" t="s">
        <v>43</v>
      </c>
      <c r="I14" s="101">
        <v>9</v>
      </c>
      <c r="J14" s="54">
        <v>18</v>
      </c>
      <c r="K14" s="54">
        <v>4</v>
      </c>
      <c r="L14" s="54">
        <v>4</v>
      </c>
      <c r="M14" s="101" t="s">
        <v>43</v>
      </c>
      <c r="N14" s="54">
        <v>1</v>
      </c>
      <c r="O14" s="101" t="s">
        <v>43</v>
      </c>
      <c r="P14" s="54">
        <v>9</v>
      </c>
      <c r="Q14" s="54">
        <v>52</v>
      </c>
      <c r="R14" s="54">
        <v>228</v>
      </c>
      <c r="T14" s="110"/>
    </row>
    <row r="15" spans="1:20" ht="12.75" customHeight="1">
      <c r="A15" s="94" t="s">
        <v>141</v>
      </c>
      <c r="B15" s="92">
        <v>386</v>
      </c>
      <c r="C15" s="101">
        <v>27</v>
      </c>
      <c r="D15" s="101">
        <v>6</v>
      </c>
      <c r="E15" s="101">
        <v>4</v>
      </c>
      <c r="F15" s="101">
        <v>2</v>
      </c>
      <c r="G15" s="101">
        <v>3</v>
      </c>
      <c r="H15" s="101" t="s">
        <v>43</v>
      </c>
      <c r="I15" s="101">
        <v>12</v>
      </c>
      <c r="J15" s="54">
        <v>33</v>
      </c>
      <c r="K15" s="54">
        <v>8</v>
      </c>
      <c r="L15" s="101" t="s">
        <v>43</v>
      </c>
      <c r="M15" s="54">
        <v>1</v>
      </c>
      <c r="N15" s="54">
        <v>9</v>
      </c>
      <c r="O15" s="101" t="s">
        <v>43</v>
      </c>
      <c r="P15" s="54">
        <v>15</v>
      </c>
      <c r="Q15" s="54">
        <v>54</v>
      </c>
      <c r="R15" s="54">
        <v>272</v>
      </c>
      <c r="T15" s="110"/>
    </row>
    <row r="16" spans="1:20" ht="12.75" customHeight="1">
      <c r="A16" s="94" t="s">
        <v>140</v>
      </c>
      <c r="B16" s="92">
        <v>377</v>
      </c>
      <c r="C16" s="101">
        <v>27</v>
      </c>
      <c r="D16" s="54">
        <v>9</v>
      </c>
      <c r="E16" s="101" t="s">
        <v>43</v>
      </c>
      <c r="F16" s="54">
        <v>4</v>
      </c>
      <c r="G16" s="54">
        <v>4</v>
      </c>
      <c r="H16" s="101" t="s">
        <v>43</v>
      </c>
      <c r="I16" s="54">
        <v>10</v>
      </c>
      <c r="J16" s="54">
        <v>28</v>
      </c>
      <c r="K16" s="54">
        <v>3</v>
      </c>
      <c r="L16" s="101">
        <v>1</v>
      </c>
      <c r="M16" s="54">
        <v>1</v>
      </c>
      <c r="N16" s="54">
        <v>4</v>
      </c>
      <c r="O16" s="101" t="s">
        <v>43</v>
      </c>
      <c r="P16" s="54">
        <v>19</v>
      </c>
      <c r="Q16" s="54">
        <v>51</v>
      </c>
      <c r="R16" s="54">
        <v>271</v>
      </c>
      <c r="T16" s="110"/>
    </row>
    <row r="17" spans="1:20" ht="12.75" customHeight="1">
      <c r="A17" s="94" t="s">
        <v>139</v>
      </c>
      <c r="B17" s="92">
        <v>298</v>
      </c>
      <c r="C17" s="101">
        <v>23</v>
      </c>
      <c r="D17" s="54">
        <v>10</v>
      </c>
      <c r="E17" s="54">
        <v>1</v>
      </c>
      <c r="F17" s="54">
        <v>4</v>
      </c>
      <c r="G17" s="54">
        <v>1</v>
      </c>
      <c r="H17" s="101" t="s">
        <v>43</v>
      </c>
      <c r="I17" s="54">
        <v>7</v>
      </c>
      <c r="J17" s="54">
        <v>18</v>
      </c>
      <c r="K17" s="54">
        <v>5</v>
      </c>
      <c r="L17" s="101" t="s">
        <v>43</v>
      </c>
      <c r="M17" s="101" t="s">
        <v>43</v>
      </c>
      <c r="N17" s="101" t="s">
        <v>43</v>
      </c>
      <c r="O17" s="101" t="s">
        <v>43</v>
      </c>
      <c r="P17" s="54">
        <v>13</v>
      </c>
      <c r="Q17" s="54">
        <v>48</v>
      </c>
      <c r="R17" s="54">
        <v>209</v>
      </c>
      <c r="T17" s="110"/>
    </row>
    <row r="18" spans="1:20" ht="12.75" customHeight="1">
      <c r="A18" s="94" t="s">
        <v>138</v>
      </c>
      <c r="B18" s="92">
        <v>339</v>
      </c>
      <c r="C18" s="101">
        <v>26</v>
      </c>
      <c r="D18" s="54">
        <v>9</v>
      </c>
      <c r="E18" s="101">
        <v>5</v>
      </c>
      <c r="F18" s="54">
        <v>2</v>
      </c>
      <c r="G18" s="54">
        <v>2</v>
      </c>
      <c r="H18" s="101" t="s">
        <v>43</v>
      </c>
      <c r="I18" s="54">
        <v>8</v>
      </c>
      <c r="J18" s="54">
        <v>18</v>
      </c>
      <c r="K18" s="101">
        <v>4</v>
      </c>
      <c r="L18" s="101" t="s">
        <v>43</v>
      </c>
      <c r="M18" s="101" t="s">
        <v>43</v>
      </c>
      <c r="N18" s="54">
        <v>2</v>
      </c>
      <c r="O18" s="101" t="s">
        <v>43</v>
      </c>
      <c r="P18" s="54">
        <v>12</v>
      </c>
      <c r="Q18" s="54">
        <v>43</v>
      </c>
      <c r="R18" s="54">
        <v>252</v>
      </c>
      <c r="T18" s="110"/>
    </row>
    <row r="19" spans="1:20" ht="12.75" customHeight="1">
      <c r="A19" s="94" t="s">
        <v>137</v>
      </c>
      <c r="B19" s="54">
        <v>401</v>
      </c>
      <c r="C19" s="54">
        <v>28</v>
      </c>
      <c r="D19" s="54">
        <v>12</v>
      </c>
      <c r="E19" s="54">
        <v>2</v>
      </c>
      <c r="F19" s="54">
        <v>1</v>
      </c>
      <c r="G19" s="54">
        <v>2</v>
      </c>
      <c r="H19" s="101" t="s">
        <v>43</v>
      </c>
      <c r="I19" s="54">
        <v>11</v>
      </c>
      <c r="J19" s="54">
        <v>30</v>
      </c>
      <c r="K19" s="54">
        <v>10</v>
      </c>
      <c r="L19" s="101" t="s">
        <v>43</v>
      </c>
      <c r="M19" s="101" t="s">
        <v>43</v>
      </c>
      <c r="N19" s="54">
        <v>2</v>
      </c>
      <c r="O19" s="101" t="s">
        <v>43</v>
      </c>
      <c r="P19" s="54">
        <v>18</v>
      </c>
      <c r="Q19" s="54">
        <v>54</v>
      </c>
      <c r="R19" s="54">
        <v>289</v>
      </c>
      <c r="T19" s="110"/>
    </row>
    <row r="20" spans="1:20" ht="12.75" customHeight="1">
      <c r="A20" s="94" t="s">
        <v>136</v>
      </c>
      <c r="B20" s="54">
        <v>404</v>
      </c>
      <c r="C20" s="54">
        <v>32</v>
      </c>
      <c r="D20" s="54">
        <v>11</v>
      </c>
      <c r="E20" s="54">
        <v>1</v>
      </c>
      <c r="F20" s="54">
        <v>1</v>
      </c>
      <c r="G20" s="54">
        <v>5</v>
      </c>
      <c r="H20" s="101" t="s">
        <v>43</v>
      </c>
      <c r="I20" s="54">
        <v>14</v>
      </c>
      <c r="J20" s="54">
        <v>29</v>
      </c>
      <c r="K20" s="54">
        <v>6</v>
      </c>
      <c r="L20" s="54">
        <v>1</v>
      </c>
      <c r="M20" s="101" t="s">
        <v>43</v>
      </c>
      <c r="N20" s="54">
        <v>7</v>
      </c>
      <c r="O20" s="101" t="s">
        <v>43</v>
      </c>
      <c r="P20" s="54">
        <v>15</v>
      </c>
      <c r="Q20" s="54">
        <v>52</v>
      </c>
      <c r="R20" s="54">
        <v>291</v>
      </c>
      <c r="T20" s="110"/>
    </row>
    <row r="21" spans="1:20" ht="12.75" customHeight="1">
      <c r="A21" s="94" t="s">
        <v>135</v>
      </c>
      <c r="B21" s="54">
        <v>308</v>
      </c>
      <c r="C21" s="54">
        <v>21</v>
      </c>
      <c r="D21" s="54">
        <v>6</v>
      </c>
      <c r="E21" s="101" t="s">
        <v>43</v>
      </c>
      <c r="F21" s="54">
        <v>6</v>
      </c>
      <c r="G21" s="54">
        <v>2</v>
      </c>
      <c r="H21" s="101" t="s">
        <v>43</v>
      </c>
      <c r="I21" s="54">
        <v>7</v>
      </c>
      <c r="J21" s="54">
        <v>22</v>
      </c>
      <c r="K21" s="54">
        <v>6</v>
      </c>
      <c r="L21" s="54">
        <v>2</v>
      </c>
      <c r="M21" s="101" t="s">
        <v>43</v>
      </c>
      <c r="N21" s="54">
        <v>4</v>
      </c>
      <c r="O21" s="101" t="s">
        <v>43</v>
      </c>
      <c r="P21" s="54">
        <v>10</v>
      </c>
      <c r="Q21" s="54">
        <v>43</v>
      </c>
      <c r="R21" s="54">
        <v>222</v>
      </c>
      <c r="T21" s="110"/>
    </row>
    <row r="22" spans="1:20" ht="12.75" customHeight="1">
      <c r="A22" s="107" t="s">
        <v>164</v>
      </c>
      <c r="B22" s="54">
        <v>299</v>
      </c>
      <c r="C22" s="54">
        <v>11</v>
      </c>
      <c r="D22" s="54">
        <v>3</v>
      </c>
      <c r="E22" s="54">
        <v>1</v>
      </c>
      <c r="F22" s="101" t="s">
        <v>43</v>
      </c>
      <c r="G22" s="54">
        <v>1</v>
      </c>
      <c r="H22" s="101" t="s">
        <v>43</v>
      </c>
      <c r="I22" s="54">
        <v>6</v>
      </c>
      <c r="J22" s="54">
        <v>18</v>
      </c>
      <c r="K22" s="101" t="s">
        <v>43</v>
      </c>
      <c r="L22" s="54">
        <v>1</v>
      </c>
      <c r="M22" s="101" t="s">
        <v>43</v>
      </c>
      <c r="N22" s="54">
        <v>4</v>
      </c>
      <c r="O22" s="101">
        <v>2</v>
      </c>
      <c r="P22" s="54">
        <v>11</v>
      </c>
      <c r="Q22" s="54">
        <v>40</v>
      </c>
      <c r="R22" s="54">
        <v>230</v>
      </c>
      <c r="T22" s="110"/>
    </row>
    <row r="23" spans="1:20" ht="12.75" customHeight="1">
      <c r="A23" s="93" t="s">
        <v>133</v>
      </c>
      <c r="B23" s="54">
        <v>356</v>
      </c>
      <c r="C23" s="54">
        <v>16</v>
      </c>
      <c r="D23" s="54">
        <v>5</v>
      </c>
      <c r="E23" s="54">
        <v>2</v>
      </c>
      <c r="F23" s="54">
        <v>1</v>
      </c>
      <c r="G23" s="54">
        <v>3</v>
      </c>
      <c r="H23" s="101" t="s">
        <v>43</v>
      </c>
      <c r="I23" s="54">
        <v>5</v>
      </c>
      <c r="J23" s="54">
        <v>31</v>
      </c>
      <c r="K23" s="54">
        <v>3</v>
      </c>
      <c r="L23" s="101" t="s">
        <v>43</v>
      </c>
      <c r="M23" s="101" t="s">
        <v>43</v>
      </c>
      <c r="N23" s="101">
        <v>5</v>
      </c>
      <c r="O23" s="101">
        <v>1</v>
      </c>
      <c r="P23" s="54">
        <v>22</v>
      </c>
      <c r="Q23" s="54">
        <v>50</v>
      </c>
      <c r="R23" s="54">
        <v>259</v>
      </c>
      <c r="T23" s="110"/>
    </row>
    <row r="24" spans="1:20" ht="12.75" customHeight="1">
      <c r="A24" s="93" t="s">
        <v>132</v>
      </c>
      <c r="B24" s="54">
        <v>395</v>
      </c>
      <c r="C24" s="54">
        <v>26</v>
      </c>
      <c r="D24" s="54">
        <v>5</v>
      </c>
      <c r="E24" s="101">
        <v>6</v>
      </c>
      <c r="F24" s="54">
        <v>3</v>
      </c>
      <c r="G24" s="54">
        <v>3</v>
      </c>
      <c r="H24" s="101">
        <v>2</v>
      </c>
      <c r="I24" s="54">
        <v>7</v>
      </c>
      <c r="J24" s="54">
        <v>19</v>
      </c>
      <c r="K24" s="101">
        <v>3</v>
      </c>
      <c r="L24" s="101" t="s">
        <v>43</v>
      </c>
      <c r="M24" s="54">
        <v>3</v>
      </c>
      <c r="N24" s="54">
        <v>4</v>
      </c>
      <c r="O24" s="101" t="s">
        <v>43</v>
      </c>
      <c r="P24" s="54">
        <v>9</v>
      </c>
      <c r="Q24" s="54">
        <v>55</v>
      </c>
      <c r="R24" s="54">
        <v>295</v>
      </c>
      <c r="T24" s="110"/>
    </row>
    <row r="25" spans="1:20" s="9" customFormat="1" ht="6" customHeight="1" thickBot="1">
      <c r="A25" s="91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T25" s="109"/>
    </row>
    <row r="26" spans="1:18" ht="6" customHeight="1">
      <c r="A26" s="106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4" ht="11.25">
      <c r="A27" t="s">
        <v>186</v>
      </c>
      <c r="D27" s="6"/>
    </row>
  </sheetData>
  <sheetProtection/>
  <mergeCells count="7">
    <mergeCell ref="Q4:R4"/>
    <mergeCell ref="Q5:Q6"/>
    <mergeCell ref="R5:R6"/>
    <mergeCell ref="A5:A6"/>
    <mergeCell ref="B5:B6"/>
    <mergeCell ref="C5:I5"/>
    <mergeCell ref="J5:P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4" sqref="O24"/>
    </sheetView>
  </sheetViews>
  <sheetFormatPr defaultColWidth="9.00390625" defaultRowHeight="12"/>
  <cols>
    <col min="1" max="1" width="12.875" style="0" customWidth="1"/>
    <col min="2" max="18" width="10.875" style="0" customWidth="1"/>
  </cols>
  <sheetData>
    <row r="1" ht="14.25">
      <c r="A1" s="1" t="s">
        <v>0</v>
      </c>
    </row>
    <row r="3" ht="14.25">
      <c r="A3" s="1" t="s">
        <v>197</v>
      </c>
    </row>
    <row r="4" spans="17:18" s="9" customFormat="1" ht="12" thickBot="1">
      <c r="Q4" s="420" t="s">
        <v>157</v>
      </c>
      <c r="R4" s="421"/>
    </row>
    <row r="5" spans="1:19" ht="18" customHeight="1">
      <c r="A5" s="387" t="s">
        <v>9</v>
      </c>
      <c r="B5" s="366" t="s">
        <v>196</v>
      </c>
      <c r="C5" s="366" t="s">
        <v>195</v>
      </c>
      <c r="D5" s="366"/>
      <c r="E5" s="366"/>
      <c r="F5" s="366"/>
      <c r="G5" s="366"/>
      <c r="H5" s="366"/>
      <c r="I5" s="366"/>
      <c r="J5" s="366" t="s">
        <v>194</v>
      </c>
      <c r="K5" s="397" t="s">
        <v>161</v>
      </c>
      <c r="L5" s="397" t="s">
        <v>160</v>
      </c>
      <c r="M5" s="397" t="s">
        <v>193</v>
      </c>
      <c r="N5" s="397" t="s">
        <v>192</v>
      </c>
      <c r="O5" s="397" t="s">
        <v>191</v>
      </c>
      <c r="P5" s="366" t="s">
        <v>190</v>
      </c>
      <c r="Q5" s="366" t="s">
        <v>189</v>
      </c>
      <c r="R5" s="401" t="s">
        <v>188</v>
      </c>
      <c r="S5" s="9"/>
    </row>
    <row r="6" spans="1:19" ht="18" customHeight="1">
      <c r="A6" s="358"/>
      <c r="B6" s="367"/>
      <c r="C6" s="2" t="s">
        <v>181</v>
      </c>
      <c r="D6" s="2" t="s">
        <v>150</v>
      </c>
      <c r="E6" s="2" t="s">
        <v>149</v>
      </c>
      <c r="F6" s="2" t="s">
        <v>148</v>
      </c>
      <c r="G6" s="2" t="s">
        <v>147</v>
      </c>
      <c r="H6" s="2" t="s">
        <v>146</v>
      </c>
      <c r="I6" s="2" t="s">
        <v>187</v>
      </c>
      <c r="J6" s="367"/>
      <c r="K6" s="422"/>
      <c r="L6" s="422"/>
      <c r="M6" s="422"/>
      <c r="N6" s="422"/>
      <c r="O6" s="422"/>
      <c r="P6" s="367"/>
      <c r="Q6" s="367"/>
      <c r="R6" s="355"/>
      <c r="S6" s="9"/>
    </row>
    <row r="7" spans="1:18" ht="6" customHeight="1">
      <c r="A7" s="79"/>
      <c r="J7" s="20"/>
      <c r="K7" s="108"/>
      <c r="L7" s="108"/>
      <c r="M7" s="108"/>
      <c r="N7" s="108"/>
      <c r="O7" s="108"/>
      <c r="P7" s="20"/>
      <c r="Q7" s="20"/>
      <c r="R7" s="20"/>
    </row>
    <row r="8" spans="1:18" ht="12.75" customHeight="1">
      <c r="A8" s="38" t="s">
        <v>144</v>
      </c>
      <c r="B8" s="101">
        <v>4272</v>
      </c>
      <c r="C8" s="101">
        <v>289</v>
      </c>
      <c r="D8" s="101">
        <v>77</v>
      </c>
      <c r="E8" s="101">
        <v>2</v>
      </c>
      <c r="F8" s="101">
        <v>27</v>
      </c>
      <c r="G8" s="101">
        <v>71</v>
      </c>
      <c r="H8" s="101">
        <v>2</v>
      </c>
      <c r="I8" s="101">
        <v>110</v>
      </c>
      <c r="J8" s="54">
        <v>388</v>
      </c>
      <c r="K8" s="54">
        <v>283</v>
      </c>
      <c r="L8" s="54">
        <v>435</v>
      </c>
      <c r="M8" s="54">
        <v>201</v>
      </c>
      <c r="N8" s="54">
        <v>369</v>
      </c>
      <c r="O8" s="54">
        <v>3</v>
      </c>
      <c r="P8" s="54">
        <v>260</v>
      </c>
      <c r="Q8" s="54">
        <v>217</v>
      </c>
      <c r="R8" s="54">
        <v>1827</v>
      </c>
    </row>
    <row r="9" spans="1:18" ht="12.75" customHeight="1">
      <c r="A9" s="38">
        <v>20</v>
      </c>
      <c r="B9" s="101">
        <v>4160</v>
      </c>
      <c r="C9" s="101">
        <v>305</v>
      </c>
      <c r="D9" s="101">
        <v>77</v>
      </c>
      <c r="E9" s="101">
        <v>2</v>
      </c>
      <c r="F9" s="101">
        <v>34</v>
      </c>
      <c r="G9" s="101">
        <v>73</v>
      </c>
      <c r="H9" s="101">
        <v>3</v>
      </c>
      <c r="I9" s="101">
        <v>116</v>
      </c>
      <c r="J9" s="54">
        <v>399</v>
      </c>
      <c r="K9" s="54">
        <v>282</v>
      </c>
      <c r="L9" s="54">
        <v>383</v>
      </c>
      <c r="M9" s="54">
        <v>209</v>
      </c>
      <c r="N9" s="54">
        <v>346</v>
      </c>
      <c r="O9" s="54">
        <v>4</v>
      </c>
      <c r="P9" s="54">
        <v>240</v>
      </c>
      <c r="Q9" s="54">
        <v>208</v>
      </c>
      <c r="R9" s="54">
        <v>1784</v>
      </c>
    </row>
    <row r="10" spans="1:18" ht="12.75" customHeight="1">
      <c r="A10" s="38">
        <v>21</v>
      </c>
      <c r="B10" s="101">
        <v>4087</v>
      </c>
      <c r="C10" s="101">
        <v>282</v>
      </c>
      <c r="D10" s="101">
        <v>60</v>
      </c>
      <c r="E10" s="101">
        <v>5</v>
      </c>
      <c r="F10" s="101">
        <v>33</v>
      </c>
      <c r="G10" s="101">
        <v>70</v>
      </c>
      <c r="H10" s="101">
        <v>3</v>
      </c>
      <c r="I10" s="101">
        <v>111</v>
      </c>
      <c r="J10" s="54">
        <v>376</v>
      </c>
      <c r="K10" s="54">
        <v>254</v>
      </c>
      <c r="L10" s="54">
        <v>427</v>
      </c>
      <c r="M10" s="54">
        <v>213</v>
      </c>
      <c r="N10" s="54">
        <v>320</v>
      </c>
      <c r="O10" s="54">
        <v>1</v>
      </c>
      <c r="P10" s="54">
        <v>257</v>
      </c>
      <c r="Q10" s="54">
        <v>212</v>
      </c>
      <c r="R10" s="54">
        <v>1745</v>
      </c>
    </row>
    <row r="11" spans="1:18" ht="12.75" customHeight="1">
      <c r="A11" s="38">
        <v>22</v>
      </c>
      <c r="B11" s="54">
        <v>4136</v>
      </c>
      <c r="C11" s="54">
        <v>238</v>
      </c>
      <c r="D11" s="54">
        <v>66</v>
      </c>
      <c r="E11" s="54">
        <v>12</v>
      </c>
      <c r="F11" s="54">
        <v>26</v>
      </c>
      <c r="G11" s="54">
        <v>53</v>
      </c>
      <c r="H11" s="54" t="s">
        <v>43</v>
      </c>
      <c r="I11" s="54">
        <v>81</v>
      </c>
      <c r="J11" s="54">
        <v>367</v>
      </c>
      <c r="K11" s="54">
        <v>238</v>
      </c>
      <c r="L11" s="54">
        <v>424</v>
      </c>
      <c r="M11" s="54">
        <v>247</v>
      </c>
      <c r="N11" s="54">
        <v>279</v>
      </c>
      <c r="O11" s="54">
        <v>2</v>
      </c>
      <c r="P11" s="54">
        <v>264</v>
      </c>
      <c r="Q11" s="54">
        <v>193</v>
      </c>
      <c r="R11" s="54">
        <v>1884</v>
      </c>
    </row>
    <row r="12" spans="1:18" s="26" customFormat="1" ht="12.75" customHeight="1">
      <c r="A12" s="96">
        <v>23</v>
      </c>
      <c r="B12" s="52">
        <v>3996</v>
      </c>
      <c r="C12" s="52">
        <v>278</v>
      </c>
      <c r="D12" s="52">
        <v>62</v>
      </c>
      <c r="E12" s="52">
        <v>7</v>
      </c>
      <c r="F12" s="52">
        <v>28</v>
      </c>
      <c r="G12" s="52">
        <v>79</v>
      </c>
      <c r="H12" s="52">
        <v>2</v>
      </c>
      <c r="I12" s="52">
        <v>100</v>
      </c>
      <c r="J12" s="52">
        <v>370</v>
      </c>
      <c r="K12" s="52">
        <v>234</v>
      </c>
      <c r="L12" s="52">
        <v>379</v>
      </c>
      <c r="M12" s="52">
        <v>188</v>
      </c>
      <c r="N12" s="52">
        <v>300</v>
      </c>
      <c r="O12" s="52">
        <v>3</v>
      </c>
      <c r="P12" s="52">
        <v>215</v>
      </c>
      <c r="Q12" s="52">
        <v>179</v>
      </c>
      <c r="R12" s="52">
        <v>1850</v>
      </c>
    </row>
    <row r="13" spans="1:18" ht="18" customHeight="1">
      <c r="A13" s="40" t="s">
        <v>143</v>
      </c>
      <c r="B13" s="54">
        <v>243</v>
      </c>
      <c r="C13" s="54">
        <v>14</v>
      </c>
      <c r="D13" s="54">
        <v>4</v>
      </c>
      <c r="E13" s="54" t="s">
        <v>43</v>
      </c>
      <c r="F13" s="54">
        <v>1</v>
      </c>
      <c r="G13" s="54">
        <v>4</v>
      </c>
      <c r="H13" s="54" t="s">
        <v>43</v>
      </c>
      <c r="I13" s="54">
        <v>5</v>
      </c>
      <c r="J13" s="54">
        <v>15</v>
      </c>
      <c r="K13" s="54">
        <v>19</v>
      </c>
      <c r="L13" s="54">
        <v>19</v>
      </c>
      <c r="M13" s="54">
        <v>10</v>
      </c>
      <c r="N13" s="54">
        <v>13</v>
      </c>
      <c r="O13" s="54" t="s">
        <v>43</v>
      </c>
      <c r="P13" s="54">
        <v>7</v>
      </c>
      <c r="Q13" s="54">
        <v>9</v>
      </c>
      <c r="R13" s="54">
        <v>137</v>
      </c>
    </row>
    <row r="14" spans="1:18" ht="12.75" customHeight="1">
      <c r="A14" s="94" t="s">
        <v>142</v>
      </c>
      <c r="B14" s="54">
        <v>322</v>
      </c>
      <c r="C14" s="54">
        <v>22</v>
      </c>
      <c r="D14" s="54">
        <v>3</v>
      </c>
      <c r="E14" s="54" t="s">
        <v>43</v>
      </c>
      <c r="F14" s="54">
        <v>2</v>
      </c>
      <c r="G14" s="54">
        <v>5</v>
      </c>
      <c r="H14" s="54" t="s">
        <v>43</v>
      </c>
      <c r="I14" s="54">
        <v>12</v>
      </c>
      <c r="J14" s="54">
        <v>35</v>
      </c>
      <c r="K14" s="54">
        <v>23</v>
      </c>
      <c r="L14" s="54">
        <v>33</v>
      </c>
      <c r="M14" s="54">
        <v>17</v>
      </c>
      <c r="N14" s="54">
        <v>19</v>
      </c>
      <c r="O14" s="54" t="s">
        <v>43</v>
      </c>
      <c r="P14" s="54">
        <v>10</v>
      </c>
      <c r="Q14" s="54">
        <v>14</v>
      </c>
      <c r="R14" s="54">
        <v>149</v>
      </c>
    </row>
    <row r="15" spans="1:18" ht="12.75" customHeight="1">
      <c r="A15" s="94" t="s">
        <v>141</v>
      </c>
      <c r="B15" s="54">
        <v>369</v>
      </c>
      <c r="C15" s="54">
        <v>24</v>
      </c>
      <c r="D15" s="54">
        <v>7</v>
      </c>
      <c r="E15" s="54" t="s">
        <v>43</v>
      </c>
      <c r="F15" s="54">
        <v>3</v>
      </c>
      <c r="G15" s="54">
        <v>8</v>
      </c>
      <c r="H15" s="54" t="s">
        <v>43</v>
      </c>
      <c r="I15" s="54">
        <v>6</v>
      </c>
      <c r="J15" s="54">
        <v>49</v>
      </c>
      <c r="K15" s="54">
        <v>17</v>
      </c>
      <c r="L15" s="54">
        <v>32</v>
      </c>
      <c r="M15" s="54">
        <v>13</v>
      </c>
      <c r="N15" s="54">
        <v>22</v>
      </c>
      <c r="O15" s="54">
        <v>1</v>
      </c>
      <c r="P15" s="54">
        <v>18</v>
      </c>
      <c r="Q15" s="54">
        <v>14</v>
      </c>
      <c r="R15" s="54">
        <v>179</v>
      </c>
    </row>
    <row r="16" spans="1:18" ht="12.75" customHeight="1">
      <c r="A16" s="94" t="s">
        <v>140</v>
      </c>
      <c r="B16" s="54">
        <v>364</v>
      </c>
      <c r="C16" s="54">
        <v>25</v>
      </c>
      <c r="D16" s="54">
        <v>10</v>
      </c>
      <c r="E16" s="54" t="s">
        <v>43</v>
      </c>
      <c r="F16" s="54">
        <v>1</v>
      </c>
      <c r="G16" s="54">
        <v>5</v>
      </c>
      <c r="H16" s="54" t="s">
        <v>43</v>
      </c>
      <c r="I16" s="54">
        <v>9</v>
      </c>
      <c r="J16" s="54">
        <v>45</v>
      </c>
      <c r="K16" s="54">
        <v>17</v>
      </c>
      <c r="L16" s="54">
        <v>36</v>
      </c>
      <c r="M16" s="54">
        <v>20</v>
      </c>
      <c r="N16" s="54">
        <v>31</v>
      </c>
      <c r="O16" s="54" t="s">
        <v>43</v>
      </c>
      <c r="P16" s="54">
        <v>13</v>
      </c>
      <c r="Q16" s="54">
        <v>11</v>
      </c>
      <c r="R16" s="54">
        <v>166</v>
      </c>
    </row>
    <row r="17" spans="1:18" ht="12.75" customHeight="1">
      <c r="A17" s="94" t="s">
        <v>139</v>
      </c>
      <c r="B17" s="54">
        <v>315</v>
      </c>
      <c r="C17" s="54">
        <v>28</v>
      </c>
      <c r="D17" s="54">
        <v>6</v>
      </c>
      <c r="E17" s="54">
        <v>4</v>
      </c>
      <c r="F17" s="54">
        <v>1</v>
      </c>
      <c r="G17" s="54">
        <v>6</v>
      </c>
      <c r="H17" s="54" t="s">
        <v>43</v>
      </c>
      <c r="I17" s="54">
        <v>11</v>
      </c>
      <c r="J17" s="54">
        <v>20</v>
      </c>
      <c r="K17" s="54">
        <v>21</v>
      </c>
      <c r="L17" s="54">
        <v>25</v>
      </c>
      <c r="M17" s="54">
        <v>16</v>
      </c>
      <c r="N17" s="54">
        <v>23</v>
      </c>
      <c r="O17" s="54">
        <v>1</v>
      </c>
      <c r="P17" s="54">
        <v>20</v>
      </c>
      <c r="Q17" s="54">
        <v>14</v>
      </c>
      <c r="R17" s="54">
        <v>147</v>
      </c>
    </row>
    <row r="18" spans="1:18" ht="12.75" customHeight="1">
      <c r="A18" s="94" t="s">
        <v>138</v>
      </c>
      <c r="B18" s="54">
        <v>370</v>
      </c>
      <c r="C18" s="54">
        <v>21</v>
      </c>
      <c r="D18" s="54">
        <v>4</v>
      </c>
      <c r="E18" s="54" t="s">
        <v>43</v>
      </c>
      <c r="F18" s="54">
        <v>1</v>
      </c>
      <c r="G18" s="54">
        <v>8</v>
      </c>
      <c r="H18" s="54">
        <v>1</v>
      </c>
      <c r="I18" s="54">
        <v>7</v>
      </c>
      <c r="J18" s="54">
        <v>47</v>
      </c>
      <c r="K18" s="54">
        <v>20</v>
      </c>
      <c r="L18" s="54">
        <v>36</v>
      </c>
      <c r="M18" s="54">
        <v>21</v>
      </c>
      <c r="N18" s="54">
        <v>30</v>
      </c>
      <c r="O18" s="54" t="s">
        <v>43</v>
      </c>
      <c r="P18" s="54">
        <v>25</v>
      </c>
      <c r="Q18" s="54">
        <v>18</v>
      </c>
      <c r="R18" s="54">
        <v>152</v>
      </c>
    </row>
    <row r="19" spans="1:18" ht="12.75" customHeight="1">
      <c r="A19" s="94" t="s">
        <v>137</v>
      </c>
      <c r="B19" s="54">
        <v>375</v>
      </c>
      <c r="C19" s="54">
        <v>25</v>
      </c>
      <c r="D19" s="54">
        <v>4</v>
      </c>
      <c r="E19" s="54">
        <v>1</v>
      </c>
      <c r="F19" s="54">
        <v>4</v>
      </c>
      <c r="G19" s="54">
        <v>9</v>
      </c>
      <c r="H19" s="54" t="s">
        <v>43</v>
      </c>
      <c r="I19" s="54">
        <v>7</v>
      </c>
      <c r="J19" s="54">
        <v>44</v>
      </c>
      <c r="K19" s="54">
        <v>22</v>
      </c>
      <c r="L19" s="54">
        <v>35</v>
      </c>
      <c r="M19" s="54">
        <v>17</v>
      </c>
      <c r="N19" s="54">
        <v>27</v>
      </c>
      <c r="O19" s="54" t="s">
        <v>43</v>
      </c>
      <c r="P19" s="54">
        <v>28</v>
      </c>
      <c r="Q19" s="54">
        <v>14</v>
      </c>
      <c r="R19" s="54">
        <v>163</v>
      </c>
    </row>
    <row r="20" spans="1:18" ht="12.75" customHeight="1">
      <c r="A20" s="94" t="s">
        <v>136</v>
      </c>
      <c r="B20" s="54">
        <v>405</v>
      </c>
      <c r="C20" s="54">
        <v>31</v>
      </c>
      <c r="D20" s="54">
        <v>5</v>
      </c>
      <c r="E20" s="54" t="s">
        <v>43</v>
      </c>
      <c r="F20" s="54">
        <v>11</v>
      </c>
      <c r="G20" s="54">
        <v>7</v>
      </c>
      <c r="H20" s="54" t="s">
        <v>43</v>
      </c>
      <c r="I20" s="54">
        <v>8</v>
      </c>
      <c r="J20" s="54">
        <v>42</v>
      </c>
      <c r="K20" s="54">
        <v>21</v>
      </c>
      <c r="L20" s="54">
        <v>41</v>
      </c>
      <c r="M20" s="54">
        <v>23</v>
      </c>
      <c r="N20" s="54">
        <v>27</v>
      </c>
      <c r="O20" s="54" t="s">
        <v>43</v>
      </c>
      <c r="P20" s="54">
        <v>24</v>
      </c>
      <c r="Q20" s="54">
        <v>18</v>
      </c>
      <c r="R20" s="54">
        <v>178</v>
      </c>
    </row>
    <row r="21" spans="1:18" ht="12.75" customHeight="1">
      <c r="A21" s="94" t="s">
        <v>135</v>
      </c>
      <c r="B21" s="54">
        <v>269</v>
      </c>
      <c r="C21" s="54">
        <v>15</v>
      </c>
      <c r="D21" s="54">
        <v>7</v>
      </c>
      <c r="E21" s="54" t="s">
        <v>43</v>
      </c>
      <c r="F21" s="54" t="s">
        <v>43</v>
      </c>
      <c r="G21" s="54">
        <v>3</v>
      </c>
      <c r="H21" s="54" t="s">
        <v>43</v>
      </c>
      <c r="I21" s="54">
        <v>5</v>
      </c>
      <c r="J21" s="54">
        <v>17</v>
      </c>
      <c r="K21" s="54">
        <v>17</v>
      </c>
      <c r="L21" s="54">
        <v>28</v>
      </c>
      <c r="M21" s="54">
        <v>16</v>
      </c>
      <c r="N21" s="54">
        <v>28</v>
      </c>
      <c r="O21" s="54" t="s">
        <v>43</v>
      </c>
      <c r="P21" s="54">
        <v>11</v>
      </c>
      <c r="Q21" s="54">
        <v>14</v>
      </c>
      <c r="R21" s="54">
        <v>123</v>
      </c>
    </row>
    <row r="22" spans="1:18" ht="12.75" customHeight="1">
      <c r="A22" s="107" t="s">
        <v>164</v>
      </c>
      <c r="B22" s="54">
        <v>302</v>
      </c>
      <c r="C22" s="54">
        <v>24</v>
      </c>
      <c r="D22" s="54">
        <v>5</v>
      </c>
      <c r="E22" s="54">
        <v>1</v>
      </c>
      <c r="F22" s="54">
        <v>1</v>
      </c>
      <c r="G22" s="54">
        <v>4</v>
      </c>
      <c r="H22" s="54" t="s">
        <v>43</v>
      </c>
      <c r="I22" s="54">
        <v>13</v>
      </c>
      <c r="J22" s="54">
        <v>14</v>
      </c>
      <c r="K22" s="54">
        <v>15</v>
      </c>
      <c r="L22" s="54">
        <v>31</v>
      </c>
      <c r="M22" s="54">
        <v>9</v>
      </c>
      <c r="N22" s="54">
        <v>29</v>
      </c>
      <c r="O22" s="54" t="s">
        <v>43</v>
      </c>
      <c r="P22" s="54">
        <v>13</v>
      </c>
      <c r="Q22" s="54">
        <v>18</v>
      </c>
      <c r="R22" s="54">
        <v>149</v>
      </c>
    </row>
    <row r="23" spans="1:18" ht="12.75" customHeight="1">
      <c r="A23" s="93" t="s">
        <v>133</v>
      </c>
      <c r="B23" s="54">
        <v>335</v>
      </c>
      <c r="C23" s="54">
        <v>23</v>
      </c>
      <c r="D23" s="54">
        <v>2</v>
      </c>
      <c r="E23" s="54" t="s">
        <v>43</v>
      </c>
      <c r="F23" s="54" t="s">
        <v>43</v>
      </c>
      <c r="G23" s="54">
        <v>9</v>
      </c>
      <c r="H23" s="54">
        <v>1</v>
      </c>
      <c r="I23" s="54">
        <v>11</v>
      </c>
      <c r="J23" s="54">
        <v>22</v>
      </c>
      <c r="K23" s="54">
        <v>18</v>
      </c>
      <c r="L23" s="54">
        <v>29</v>
      </c>
      <c r="M23" s="54">
        <v>17</v>
      </c>
      <c r="N23" s="54">
        <v>25</v>
      </c>
      <c r="O23" s="54">
        <v>1</v>
      </c>
      <c r="P23" s="54">
        <v>19</v>
      </c>
      <c r="Q23" s="54">
        <v>20</v>
      </c>
      <c r="R23" s="54">
        <v>161</v>
      </c>
    </row>
    <row r="24" spans="1:18" ht="12.75" customHeight="1">
      <c r="A24" s="93" t="s">
        <v>132</v>
      </c>
      <c r="B24" s="92">
        <v>327</v>
      </c>
      <c r="C24" s="54">
        <v>26</v>
      </c>
      <c r="D24" s="54">
        <v>5</v>
      </c>
      <c r="E24" s="54">
        <v>1</v>
      </c>
      <c r="F24" s="54">
        <v>3</v>
      </c>
      <c r="G24" s="54">
        <v>11</v>
      </c>
      <c r="H24" s="54" t="s">
        <v>43</v>
      </c>
      <c r="I24" s="54">
        <v>6</v>
      </c>
      <c r="J24" s="54">
        <v>20</v>
      </c>
      <c r="K24" s="54">
        <v>24</v>
      </c>
      <c r="L24" s="54">
        <v>34</v>
      </c>
      <c r="M24" s="54">
        <v>9</v>
      </c>
      <c r="N24" s="54">
        <v>26</v>
      </c>
      <c r="O24" s="54" t="s">
        <v>43</v>
      </c>
      <c r="P24" s="54">
        <v>27</v>
      </c>
      <c r="Q24" s="54">
        <v>15</v>
      </c>
      <c r="R24" s="54">
        <v>146</v>
      </c>
    </row>
    <row r="25" spans="1:18" s="9" customFormat="1" ht="6" customHeight="1" thickBot="1">
      <c r="A25" s="91"/>
      <c r="B25" s="90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 ht="6" customHeight="1">
      <c r="A26" s="106"/>
      <c r="B26" s="105"/>
      <c r="C26" s="105"/>
      <c r="D26" s="105"/>
      <c r="E26" s="105"/>
      <c r="F26" s="105"/>
      <c r="G26" s="105"/>
      <c r="H26" s="104"/>
      <c r="I26" s="105"/>
      <c r="J26" s="104"/>
      <c r="K26" s="104"/>
      <c r="L26" s="104"/>
      <c r="M26" s="104"/>
      <c r="N26" s="104"/>
      <c r="O26" s="104"/>
      <c r="P26" s="104"/>
      <c r="Q26" s="104"/>
      <c r="R26" s="104"/>
    </row>
    <row r="27" ht="11.25">
      <c r="A27" t="s">
        <v>186</v>
      </c>
    </row>
  </sheetData>
  <sheetProtection/>
  <mergeCells count="13">
    <mergeCell ref="R5:R6"/>
    <mergeCell ref="Q4:R4"/>
    <mergeCell ref="O5:O6"/>
    <mergeCell ref="K5:K6"/>
    <mergeCell ref="L5:L6"/>
    <mergeCell ref="M5:M6"/>
    <mergeCell ref="N5:N6"/>
    <mergeCell ref="P5:P6"/>
    <mergeCell ref="Q5:Q6"/>
    <mergeCell ref="A5:A6"/>
    <mergeCell ref="B5:B6"/>
    <mergeCell ref="C5:I5"/>
    <mergeCell ref="J5:J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4" sqref="A24"/>
    </sheetView>
  </sheetViews>
  <sheetFormatPr defaultColWidth="9.00390625" defaultRowHeight="12"/>
  <cols>
    <col min="1" max="1" width="12.875" style="0" customWidth="1"/>
    <col min="2" max="7" width="10.875" style="0" customWidth="1"/>
    <col min="8" max="8" width="12.00390625" style="0" customWidth="1"/>
    <col min="9" max="18" width="10.875" style="0" customWidth="1"/>
  </cols>
  <sheetData>
    <row r="1" ht="14.25">
      <c r="A1" s="1" t="s">
        <v>0</v>
      </c>
    </row>
    <row r="3" ht="14.25">
      <c r="A3" s="1" t="s">
        <v>185</v>
      </c>
    </row>
    <row r="4" spans="17:18" ht="12" thickBot="1">
      <c r="Q4" s="428" t="s">
        <v>184</v>
      </c>
      <c r="R4" s="421"/>
    </row>
    <row r="5" spans="1:18" ht="13.5" customHeight="1">
      <c r="A5" s="387" t="s">
        <v>9</v>
      </c>
      <c r="B5" s="423" t="s">
        <v>183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5"/>
      <c r="Q5" s="426" t="s">
        <v>182</v>
      </c>
      <c r="R5" s="427"/>
    </row>
    <row r="6" spans="1:18" ht="22.5">
      <c r="A6" s="358"/>
      <c r="B6" s="2" t="s">
        <v>181</v>
      </c>
      <c r="C6" s="2" t="s">
        <v>180</v>
      </c>
      <c r="D6" s="2" t="s">
        <v>179</v>
      </c>
      <c r="E6" s="2" t="s">
        <v>178</v>
      </c>
      <c r="F6" s="2" t="s">
        <v>177</v>
      </c>
      <c r="G6" s="2" t="s">
        <v>176</v>
      </c>
      <c r="H6" s="81" t="s">
        <v>175</v>
      </c>
      <c r="I6" s="22" t="s">
        <v>174</v>
      </c>
      <c r="J6" s="22" t="s">
        <v>173</v>
      </c>
      <c r="K6" s="57" t="s">
        <v>172</v>
      </c>
      <c r="L6" s="57" t="s">
        <v>171</v>
      </c>
      <c r="M6" s="57" t="s">
        <v>170</v>
      </c>
      <c r="N6" s="57" t="s">
        <v>169</v>
      </c>
      <c r="O6" s="102" t="s">
        <v>168</v>
      </c>
      <c r="P6" s="57" t="s">
        <v>167</v>
      </c>
      <c r="Q6" s="57" t="s">
        <v>166</v>
      </c>
      <c r="R6" s="24" t="s">
        <v>165</v>
      </c>
    </row>
    <row r="7" spans="1:16" ht="6" customHeight="1">
      <c r="A7" s="79"/>
      <c r="I7" s="9"/>
      <c r="J7" s="9"/>
      <c r="K7" s="9"/>
      <c r="L7" s="9"/>
      <c r="M7" s="9"/>
      <c r="N7" s="9"/>
      <c r="O7" s="9"/>
      <c r="P7" s="9"/>
    </row>
    <row r="8" spans="1:18" ht="12.75" customHeight="1">
      <c r="A8" s="38" t="s">
        <v>144</v>
      </c>
      <c r="B8" s="101">
        <v>81345</v>
      </c>
      <c r="C8" s="101">
        <v>11879</v>
      </c>
      <c r="D8" s="101">
        <v>6961</v>
      </c>
      <c r="E8" s="101">
        <v>4698</v>
      </c>
      <c r="F8" s="101">
        <v>2251</v>
      </c>
      <c r="G8" s="101">
        <v>2920</v>
      </c>
      <c r="H8" s="101">
        <v>3909</v>
      </c>
      <c r="I8" s="54">
        <v>2469</v>
      </c>
      <c r="J8" s="54">
        <v>1266</v>
      </c>
      <c r="K8" s="54">
        <v>324</v>
      </c>
      <c r="L8" s="54">
        <v>171</v>
      </c>
      <c r="M8" s="54">
        <v>10944</v>
      </c>
      <c r="N8" s="54">
        <v>26053</v>
      </c>
      <c r="O8" s="54">
        <v>4282</v>
      </c>
      <c r="P8" s="54">
        <v>3218</v>
      </c>
      <c r="Q8" s="101">
        <v>21712</v>
      </c>
      <c r="R8" s="101">
        <v>4158</v>
      </c>
    </row>
    <row r="9" spans="1:18" ht="12.75" customHeight="1">
      <c r="A9" s="38">
        <v>20</v>
      </c>
      <c r="B9" s="101">
        <v>80873</v>
      </c>
      <c r="C9" s="101">
        <v>10984</v>
      </c>
      <c r="D9" s="101">
        <v>7038</v>
      </c>
      <c r="E9" s="101">
        <v>4873</v>
      </c>
      <c r="F9" s="101">
        <v>1145</v>
      </c>
      <c r="G9" s="101">
        <v>2017</v>
      </c>
      <c r="H9" s="101">
        <v>2454</v>
      </c>
      <c r="I9" s="54">
        <v>2231</v>
      </c>
      <c r="J9" s="54">
        <v>1151</v>
      </c>
      <c r="K9" s="54">
        <v>350</v>
      </c>
      <c r="L9" s="54">
        <v>132</v>
      </c>
      <c r="M9" s="54">
        <v>10978</v>
      </c>
      <c r="N9" s="54">
        <v>28843</v>
      </c>
      <c r="O9" s="54">
        <v>4193</v>
      </c>
      <c r="P9" s="54">
        <v>4484</v>
      </c>
      <c r="Q9" s="101">
        <v>21545</v>
      </c>
      <c r="R9" s="101">
        <v>4661</v>
      </c>
    </row>
    <row r="10" spans="1:18" ht="12.75" customHeight="1">
      <c r="A10" s="38">
        <v>21</v>
      </c>
      <c r="B10" s="101">
        <v>75777</v>
      </c>
      <c r="C10" s="101">
        <v>10157</v>
      </c>
      <c r="D10" s="101">
        <v>7140</v>
      </c>
      <c r="E10" s="101">
        <v>3886</v>
      </c>
      <c r="F10" s="101">
        <v>1340</v>
      </c>
      <c r="G10" s="101">
        <v>1709</v>
      </c>
      <c r="H10" s="101">
        <v>2213</v>
      </c>
      <c r="I10" s="54">
        <v>2180</v>
      </c>
      <c r="J10" s="54">
        <v>1375</v>
      </c>
      <c r="K10" s="54">
        <v>292</v>
      </c>
      <c r="L10" s="54">
        <v>92</v>
      </c>
      <c r="M10" s="54">
        <v>11459</v>
      </c>
      <c r="N10" s="54">
        <v>23981</v>
      </c>
      <c r="O10" s="54">
        <v>2732</v>
      </c>
      <c r="P10" s="54">
        <v>7221</v>
      </c>
      <c r="Q10" s="101">
        <v>23009</v>
      </c>
      <c r="R10" s="101">
        <v>4374</v>
      </c>
    </row>
    <row r="11" spans="1:18" ht="12.75" customHeight="1">
      <c r="A11" s="38">
        <v>22</v>
      </c>
      <c r="B11" s="54">
        <v>72097</v>
      </c>
      <c r="C11" s="54">
        <v>7904</v>
      </c>
      <c r="D11" s="54">
        <v>7075</v>
      </c>
      <c r="E11" s="54">
        <v>3472</v>
      </c>
      <c r="F11" s="54">
        <v>907</v>
      </c>
      <c r="G11" s="54">
        <v>1229</v>
      </c>
      <c r="H11" s="54">
        <v>2119</v>
      </c>
      <c r="I11" s="54">
        <v>2335</v>
      </c>
      <c r="J11" s="54">
        <v>1494</v>
      </c>
      <c r="K11" s="54">
        <v>651</v>
      </c>
      <c r="L11" s="54">
        <v>177</v>
      </c>
      <c r="M11" s="54">
        <v>6700</v>
      </c>
      <c r="N11" s="54">
        <v>31730</v>
      </c>
      <c r="O11" s="54">
        <v>2169</v>
      </c>
      <c r="P11" s="54">
        <v>4135</v>
      </c>
      <c r="Q11" s="101">
        <v>22667</v>
      </c>
      <c r="R11" s="101">
        <v>3571</v>
      </c>
    </row>
    <row r="12" spans="1:18" s="26" customFormat="1" ht="12.75" customHeight="1">
      <c r="A12" s="96">
        <v>23</v>
      </c>
      <c r="B12" s="52">
        <v>75572</v>
      </c>
      <c r="C12" s="52">
        <v>8330</v>
      </c>
      <c r="D12" s="52">
        <v>6999</v>
      </c>
      <c r="E12" s="52">
        <v>3132</v>
      </c>
      <c r="F12" s="52">
        <v>1051</v>
      </c>
      <c r="G12" s="52">
        <v>2261</v>
      </c>
      <c r="H12" s="52">
        <v>2167</v>
      </c>
      <c r="I12" s="52">
        <v>2557</v>
      </c>
      <c r="J12" s="52">
        <v>1740</v>
      </c>
      <c r="K12" s="52">
        <v>462</v>
      </c>
      <c r="L12" s="52">
        <v>176</v>
      </c>
      <c r="M12" s="52">
        <v>6944</v>
      </c>
      <c r="N12" s="52">
        <v>26651</v>
      </c>
      <c r="O12" s="52">
        <v>1675</v>
      </c>
      <c r="P12" s="52">
        <v>11427</v>
      </c>
      <c r="Q12" s="52">
        <v>22569</v>
      </c>
      <c r="R12" s="100">
        <v>3698</v>
      </c>
    </row>
    <row r="13" spans="1:18" ht="18" customHeight="1">
      <c r="A13" s="40" t="s">
        <v>143</v>
      </c>
      <c r="B13" s="54">
        <v>3333</v>
      </c>
      <c r="C13" s="54">
        <v>332</v>
      </c>
      <c r="D13" s="54">
        <v>425</v>
      </c>
      <c r="E13" s="54">
        <v>152</v>
      </c>
      <c r="F13" s="54">
        <v>20</v>
      </c>
      <c r="G13" s="54">
        <v>190</v>
      </c>
      <c r="H13" s="54">
        <v>72</v>
      </c>
      <c r="I13" s="54">
        <v>140</v>
      </c>
      <c r="J13" s="54">
        <v>75</v>
      </c>
      <c r="K13" s="54">
        <v>17</v>
      </c>
      <c r="L13" s="54" t="s">
        <v>98</v>
      </c>
      <c r="M13" s="54">
        <v>543</v>
      </c>
      <c r="N13" s="54">
        <v>1070</v>
      </c>
      <c r="O13" s="54">
        <v>119</v>
      </c>
      <c r="P13" s="54">
        <v>178</v>
      </c>
      <c r="Q13" s="99">
        <v>620</v>
      </c>
      <c r="R13" s="99">
        <v>360</v>
      </c>
    </row>
    <row r="14" spans="1:18" ht="12.75" customHeight="1">
      <c r="A14" s="94" t="s">
        <v>142</v>
      </c>
      <c r="B14" s="54">
        <v>5641</v>
      </c>
      <c r="C14" s="54">
        <v>599</v>
      </c>
      <c r="D14" s="54">
        <v>808</v>
      </c>
      <c r="E14" s="54">
        <v>206</v>
      </c>
      <c r="F14" s="54" t="s">
        <v>98</v>
      </c>
      <c r="G14" s="54">
        <v>120</v>
      </c>
      <c r="H14" s="54">
        <v>173</v>
      </c>
      <c r="I14" s="54">
        <v>264</v>
      </c>
      <c r="J14" s="54">
        <v>185</v>
      </c>
      <c r="K14" s="54">
        <v>149</v>
      </c>
      <c r="L14" s="54">
        <v>120</v>
      </c>
      <c r="M14" s="54">
        <v>487</v>
      </c>
      <c r="N14" s="54">
        <v>2381</v>
      </c>
      <c r="O14" s="54">
        <v>89</v>
      </c>
      <c r="P14" s="54">
        <v>60</v>
      </c>
      <c r="Q14" s="99">
        <v>2057</v>
      </c>
      <c r="R14" s="99">
        <v>279</v>
      </c>
    </row>
    <row r="15" spans="1:18" ht="12.75" customHeight="1">
      <c r="A15" s="94" t="s">
        <v>141</v>
      </c>
      <c r="B15" s="54">
        <v>8072</v>
      </c>
      <c r="C15" s="54">
        <v>436</v>
      </c>
      <c r="D15" s="54">
        <v>564</v>
      </c>
      <c r="E15" s="54">
        <v>229</v>
      </c>
      <c r="F15" s="54">
        <v>32</v>
      </c>
      <c r="G15" s="54">
        <v>140</v>
      </c>
      <c r="H15" s="54">
        <v>226</v>
      </c>
      <c r="I15" s="54">
        <v>234</v>
      </c>
      <c r="J15" s="54">
        <v>140</v>
      </c>
      <c r="K15" s="54">
        <v>23</v>
      </c>
      <c r="L15" s="54" t="s">
        <v>98</v>
      </c>
      <c r="M15" s="54">
        <v>535</v>
      </c>
      <c r="N15" s="54">
        <v>2075</v>
      </c>
      <c r="O15" s="54">
        <v>108</v>
      </c>
      <c r="P15" s="54">
        <v>3330</v>
      </c>
      <c r="Q15" s="99">
        <v>2243</v>
      </c>
      <c r="R15" s="99">
        <v>338</v>
      </c>
    </row>
    <row r="16" spans="1:18" ht="12.75" customHeight="1">
      <c r="A16" s="94" t="s">
        <v>140</v>
      </c>
      <c r="B16" s="54">
        <v>7252</v>
      </c>
      <c r="C16" s="54">
        <v>666</v>
      </c>
      <c r="D16" s="54">
        <v>510</v>
      </c>
      <c r="E16" s="54">
        <v>360</v>
      </c>
      <c r="F16" s="54">
        <v>62</v>
      </c>
      <c r="G16" s="54">
        <v>357</v>
      </c>
      <c r="H16" s="54">
        <v>108</v>
      </c>
      <c r="I16" s="54">
        <v>218</v>
      </c>
      <c r="J16" s="54">
        <v>304</v>
      </c>
      <c r="K16" s="54">
        <v>34</v>
      </c>
      <c r="L16" s="54" t="s">
        <v>98</v>
      </c>
      <c r="M16" s="54">
        <v>633</v>
      </c>
      <c r="N16" s="54">
        <v>3384</v>
      </c>
      <c r="O16" s="54">
        <v>136</v>
      </c>
      <c r="P16" s="54">
        <v>480</v>
      </c>
      <c r="Q16" s="99">
        <v>1296</v>
      </c>
      <c r="R16" s="99">
        <v>346</v>
      </c>
    </row>
    <row r="17" spans="1:18" ht="12.75" customHeight="1">
      <c r="A17" s="94" t="s">
        <v>139</v>
      </c>
      <c r="B17" s="54">
        <v>3483</v>
      </c>
      <c r="C17" s="54">
        <v>408</v>
      </c>
      <c r="D17" s="54">
        <v>579</v>
      </c>
      <c r="E17" s="54">
        <v>224</v>
      </c>
      <c r="F17" s="54">
        <v>108</v>
      </c>
      <c r="G17" s="54">
        <v>90</v>
      </c>
      <c r="H17" s="54">
        <v>232</v>
      </c>
      <c r="I17" s="54">
        <v>84</v>
      </c>
      <c r="J17" s="54">
        <v>15</v>
      </c>
      <c r="K17" s="54">
        <v>13</v>
      </c>
      <c r="L17" s="54" t="s">
        <v>98</v>
      </c>
      <c r="M17" s="54">
        <v>548</v>
      </c>
      <c r="N17" s="54">
        <v>1054</v>
      </c>
      <c r="O17" s="54">
        <v>128</v>
      </c>
      <c r="P17" s="54" t="s">
        <v>98</v>
      </c>
      <c r="Q17" s="99">
        <v>1368</v>
      </c>
      <c r="R17" s="99">
        <v>319</v>
      </c>
    </row>
    <row r="18" spans="1:18" ht="12.75" customHeight="1">
      <c r="A18" s="94" t="s">
        <v>138</v>
      </c>
      <c r="B18" s="54">
        <v>6535</v>
      </c>
      <c r="C18" s="54">
        <v>966</v>
      </c>
      <c r="D18" s="54">
        <v>569</v>
      </c>
      <c r="E18" s="54">
        <v>270</v>
      </c>
      <c r="F18" s="54">
        <v>88</v>
      </c>
      <c r="G18" s="54">
        <v>132</v>
      </c>
      <c r="H18" s="54">
        <v>161</v>
      </c>
      <c r="I18" s="54">
        <v>103</v>
      </c>
      <c r="J18" s="54">
        <v>57</v>
      </c>
      <c r="K18" s="54">
        <v>27</v>
      </c>
      <c r="L18" s="54" t="s">
        <v>98</v>
      </c>
      <c r="M18" s="54">
        <v>591</v>
      </c>
      <c r="N18" s="54">
        <v>1664</v>
      </c>
      <c r="O18" s="54">
        <v>137</v>
      </c>
      <c r="P18" s="54">
        <v>1770</v>
      </c>
      <c r="Q18" s="99">
        <v>1748</v>
      </c>
      <c r="R18" s="99">
        <v>441</v>
      </c>
    </row>
    <row r="19" spans="1:18" ht="12.75" customHeight="1">
      <c r="A19" s="94" t="s">
        <v>137</v>
      </c>
      <c r="B19" s="54">
        <v>8244</v>
      </c>
      <c r="C19" s="54">
        <v>939</v>
      </c>
      <c r="D19" s="54">
        <v>573</v>
      </c>
      <c r="E19" s="54">
        <v>259</v>
      </c>
      <c r="F19" s="54">
        <v>290</v>
      </c>
      <c r="G19" s="54">
        <v>150</v>
      </c>
      <c r="H19" s="54">
        <v>198</v>
      </c>
      <c r="I19" s="54">
        <v>350</v>
      </c>
      <c r="J19" s="54">
        <v>257</v>
      </c>
      <c r="K19" s="54">
        <v>22</v>
      </c>
      <c r="L19" s="54" t="s">
        <v>98</v>
      </c>
      <c r="M19" s="54">
        <v>687</v>
      </c>
      <c r="N19" s="54">
        <v>3480</v>
      </c>
      <c r="O19" s="54">
        <v>169</v>
      </c>
      <c r="P19" s="54">
        <v>870</v>
      </c>
      <c r="Q19" s="99">
        <v>2705</v>
      </c>
      <c r="R19" s="99">
        <v>346</v>
      </c>
    </row>
    <row r="20" spans="1:18" ht="12.75" customHeight="1">
      <c r="A20" s="94" t="s">
        <v>136</v>
      </c>
      <c r="B20" s="54">
        <v>6806</v>
      </c>
      <c r="C20" s="54">
        <v>1092</v>
      </c>
      <c r="D20" s="54">
        <v>495</v>
      </c>
      <c r="E20" s="54">
        <v>277</v>
      </c>
      <c r="F20" s="54">
        <v>57</v>
      </c>
      <c r="G20" s="54">
        <v>132</v>
      </c>
      <c r="H20" s="54">
        <v>232</v>
      </c>
      <c r="I20" s="54">
        <v>218</v>
      </c>
      <c r="J20" s="54">
        <v>97</v>
      </c>
      <c r="K20" s="54">
        <v>17</v>
      </c>
      <c r="L20" s="54" t="s">
        <v>98</v>
      </c>
      <c r="M20" s="54">
        <v>555</v>
      </c>
      <c r="N20" s="54">
        <v>2786</v>
      </c>
      <c r="O20" s="54">
        <v>186</v>
      </c>
      <c r="P20" s="54">
        <v>662</v>
      </c>
      <c r="Q20" s="99">
        <v>2914</v>
      </c>
      <c r="R20" s="99">
        <v>342</v>
      </c>
    </row>
    <row r="21" spans="1:18" ht="12.75" customHeight="1">
      <c r="A21" s="94" t="s">
        <v>135</v>
      </c>
      <c r="B21" s="54">
        <v>8016</v>
      </c>
      <c r="C21" s="54">
        <v>686</v>
      </c>
      <c r="D21" s="54">
        <v>701</v>
      </c>
      <c r="E21" s="54">
        <v>263</v>
      </c>
      <c r="F21" s="54">
        <v>170</v>
      </c>
      <c r="G21" s="54">
        <v>305</v>
      </c>
      <c r="H21" s="54">
        <v>264</v>
      </c>
      <c r="I21" s="54">
        <v>194</v>
      </c>
      <c r="J21" s="54">
        <v>123</v>
      </c>
      <c r="K21" s="54">
        <v>53</v>
      </c>
      <c r="L21" s="54">
        <v>56</v>
      </c>
      <c r="M21" s="54">
        <v>526</v>
      </c>
      <c r="N21" s="54">
        <v>2942</v>
      </c>
      <c r="O21" s="54">
        <v>166</v>
      </c>
      <c r="P21" s="54">
        <v>1567</v>
      </c>
      <c r="Q21" s="99">
        <v>2471</v>
      </c>
      <c r="R21" s="99">
        <v>236</v>
      </c>
    </row>
    <row r="22" spans="1:18" ht="12.75" customHeight="1">
      <c r="A22" s="75" t="s">
        <v>164</v>
      </c>
      <c r="B22" s="54">
        <v>6512</v>
      </c>
      <c r="C22" s="54">
        <v>713</v>
      </c>
      <c r="D22" s="54">
        <v>536</v>
      </c>
      <c r="E22" s="54">
        <v>292</v>
      </c>
      <c r="F22" s="54">
        <v>142</v>
      </c>
      <c r="G22" s="54">
        <v>203</v>
      </c>
      <c r="H22" s="54">
        <v>217</v>
      </c>
      <c r="I22" s="54">
        <v>286</v>
      </c>
      <c r="J22" s="54">
        <v>173</v>
      </c>
      <c r="K22" s="54">
        <v>44</v>
      </c>
      <c r="L22" s="54" t="s">
        <v>98</v>
      </c>
      <c r="M22" s="54">
        <v>584</v>
      </c>
      <c r="N22" s="54">
        <v>2010</v>
      </c>
      <c r="O22" s="54">
        <v>132</v>
      </c>
      <c r="P22" s="54">
        <v>1180</v>
      </c>
      <c r="Q22" s="99">
        <v>1341</v>
      </c>
      <c r="R22" s="99">
        <v>219</v>
      </c>
    </row>
    <row r="23" spans="1:18" ht="12.75" customHeight="1">
      <c r="A23" s="93" t="s">
        <v>133</v>
      </c>
      <c r="B23" s="54">
        <v>5655</v>
      </c>
      <c r="C23" s="54">
        <v>900</v>
      </c>
      <c r="D23" s="54">
        <v>712</v>
      </c>
      <c r="E23" s="54">
        <v>187</v>
      </c>
      <c r="F23" s="54">
        <v>62</v>
      </c>
      <c r="G23" s="54">
        <v>198</v>
      </c>
      <c r="H23" s="54">
        <v>198</v>
      </c>
      <c r="I23" s="54">
        <v>202</v>
      </c>
      <c r="J23" s="54">
        <v>137</v>
      </c>
      <c r="K23" s="54">
        <v>9</v>
      </c>
      <c r="L23" s="54" t="s">
        <v>98</v>
      </c>
      <c r="M23" s="54">
        <v>638</v>
      </c>
      <c r="N23" s="54">
        <v>1555</v>
      </c>
      <c r="O23" s="54">
        <v>167</v>
      </c>
      <c r="P23" s="54">
        <v>690</v>
      </c>
      <c r="Q23" s="99">
        <v>1870</v>
      </c>
      <c r="R23" s="99">
        <v>225</v>
      </c>
    </row>
    <row r="24" spans="1:18" ht="12.75" customHeight="1">
      <c r="A24" s="93" t="s">
        <v>132</v>
      </c>
      <c r="B24" s="54">
        <v>6023</v>
      </c>
      <c r="C24" s="54">
        <v>593</v>
      </c>
      <c r="D24" s="54">
        <v>527</v>
      </c>
      <c r="E24" s="54">
        <v>413</v>
      </c>
      <c r="F24" s="54">
        <v>20</v>
      </c>
      <c r="G24" s="54">
        <v>244</v>
      </c>
      <c r="H24" s="54">
        <v>86</v>
      </c>
      <c r="I24" s="54">
        <v>264</v>
      </c>
      <c r="J24" s="54">
        <v>177</v>
      </c>
      <c r="K24" s="54">
        <v>54</v>
      </c>
      <c r="L24" s="54" t="s">
        <v>98</v>
      </c>
      <c r="M24" s="54">
        <v>617</v>
      </c>
      <c r="N24" s="54">
        <v>2250</v>
      </c>
      <c r="O24" s="54">
        <v>138</v>
      </c>
      <c r="P24" s="54">
        <v>640</v>
      </c>
      <c r="Q24" s="99">
        <v>1936</v>
      </c>
      <c r="R24" s="99">
        <v>247</v>
      </c>
    </row>
    <row r="25" spans="1:18" s="9" customFormat="1" ht="6" customHeight="1" thickBot="1">
      <c r="A25" s="91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ht="6" customHeight="1"/>
    <row r="27" ht="11.25">
      <c r="A27" t="s">
        <v>163</v>
      </c>
    </row>
  </sheetData>
  <sheetProtection/>
  <mergeCells count="4">
    <mergeCell ref="A5:A6"/>
    <mergeCell ref="B5:P5"/>
    <mergeCell ref="Q5:R5"/>
    <mergeCell ref="Q4:R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F27" sqref="F27"/>
    </sheetView>
  </sheetViews>
  <sheetFormatPr defaultColWidth="9.00390625" defaultRowHeight="12"/>
  <cols>
    <col min="1" max="1" width="1.875" style="0" customWidth="1"/>
    <col min="2" max="2" width="10.875" style="0" customWidth="1"/>
    <col min="3" max="14" width="9.375" style="0" customWidth="1"/>
  </cols>
  <sheetData>
    <row r="1" spans="1:2" ht="14.25">
      <c r="A1" s="1" t="s">
        <v>0</v>
      </c>
      <c r="B1" s="1"/>
    </row>
    <row r="2" ht="14.25" customHeight="1"/>
    <row r="3" ht="14.25" customHeight="1">
      <c r="A3" s="1" t="s">
        <v>125</v>
      </c>
    </row>
    <row r="4" ht="15" thickBot="1">
      <c r="B4" s="1"/>
    </row>
    <row r="5" spans="1:14" ht="12.75" customHeight="1">
      <c r="A5" s="369" t="s">
        <v>9</v>
      </c>
      <c r="B5" s="370"/>
      <c r="C5" s="366" t="s">
        <v>124</v>
      </c>
      <c r="D5" s="366" t="s">
        <v>109</v>
      </c>
      <c r="E5" s="365" t="s">
        <v>85</v>
      </c>
      <c r="F5" s="365"/>
      <c r="G5" s="365"/>
      <c r="H5" s="365"/>
      <c r="I5" s="365"/>
      <c r="J5" s="365"/>
      <c r="K5" s="365"/>
      <c r="L5" s="365"/>
      <c r="M5" s="365"/>
      <c r="N5" s="353" t="s">
        <v>38</v>
      </c>
    </row>
    <row r="6" spans="1:14" ht="12.75" customHeight="1">
      <c r="A6" s="371"/>
      <c r="B6" s="372"/>
      <c r="C6" s="357"/>
      <c r="D6" s="357"/>
      <c r="E6" s="356" t="s">
        <v>83</v>
      </c>
      <c r="F6" s="355" t="s">
        <v>10</v>
      </c>
      <c r="G6" s="358"/>
      <c r="H6" s="355" t="s">
        <v>123</v>
      </c>
      <c r="I6" s="368"/>
      <c r="J6" s="368"/>
      <c r="K6" s="368"/>
      <c r="L6" s="368"/>
      <c r="M6" s="358"/>
      <c r="N6" s="354"/>
    </row>
    <row r="7" spans="1:14" ht="12.75" customHeight="1">
      <c r="A7" s="373"/>
      <c r="B7" s="374"/>
      <c r="C7" s="367"/>
      <c r="D7" s="367"/>
      <c r="E7" s="357"/>
      <c r="F7" s="2" t="s">
        <v>7</v>
      </c>
      <c r="G7" s="2" t="s">
        <v>8</v>
      </c>
      <c r="H7" s="2" t="s">
        <v>76</v>
      </c>
      <c r="I7" s="2" t="s">
        <v>75</v>
      </c>
      <c r="J7" s="2" t="s">
        <v>74</v>
      </c>
      <c r="K7" s="2" t="s">
        <v>73</v>
      </c>
      <c r="L7" s="2" t="s">
        <v>122</v>
      </c>
      <c r="M7" s="3" t="s">
        <v>121</v>
      </c>
      <c r="N7" s="355"/>
    </row>
    <row r="8" spans="1:2" ht="6" customHeight="1">
      <c r="A8" s="9"/>
      <c r="B8" s="11"/>
    </row>
    <row r="9" spans="1:14" ht="12.75" customHeight="1">
      <c r="A9" s="359" t="s">
        <v>21</v>
      </c>
      <c r="B9" s="360"/>
      <c r="C9" s="4">
        <v>122</v>
      </c>
      <c r="D9" s="4">
        <v>1847</v>
      </c>
      <c r="E9" s="4">
        <v>53541</v>
      </c>
      <c r="F9" s="4">
        <v>27390</v>
      </c>
      <c r="G9" s="4">
        <v>26151</v>
      </c>
      <c r="H9" s="4">
        <v>8893</v>
      </c>
      <c r="I9" s="4">
        <v>8860</v>
      </c>
      <c r="J9" s="4">
        <v>8992</v>
      </c>
      <c r="K9" s="4">
        <v>9015</v>
      </c>
      <c r="L9" s="4">
        <v>8802</v>
      </c>
      <c r="M9" s="4">
        <v>8979</v>
      </c>
      <c r="N9" s="4">
        <v>2646</v>
      </c>
    </row>
    <row r="10" spans="1:14" ht="12.75" customHeight="1">
      <c r="A10" s="361" t="s">
        <v>72</v>
      </c>
      <c r="B10" s="362"/>
      <c r="C10" s="4">
        <v>123</v>
      </c>
      <c r="D10" s="4">
        <v>1870</v>
      </c>
      <c r="E10" s="4">
        <v>53745</v>
      </c>
      <c r="F10" s="4">
        <v>27472</v>
      </c>
      <c r="G10" s="4">
        <v>26273</v>
      </c>
      <c r="H10" s="4">
        <v>8953</v>
      </c>
      <c r="I10" s="4">
        <v>8958</v>
      </c>
      <c r="J10" s="4">
        <v>8934</v>
      </c>
      <c r="K10" s="4">
        <v>9029</v>
      </c>
      <c r="L10" s="4">
        <v>9047</v>
      </c>
      <c r="M10" s="4">
        <v>8824</v>
      </c>
      <c r="N10" s="4">
        <v>2690</v>
      </c>
    </row>
    <row r="11" spans="1:14" ht="12.75" customHeight="1">
      <c r="A11" s="361" t="s">
        <v>71</v>
      </c>
      <c r="B11" s="362"/>
      <c r="C11" s="4">
        <v>123</v>
      </c>
      <c r="D11" s="4">
        <v>1882</v>
      </c>
      <c r="E11" s="4">
        <v>53726</v>
      </c>
      <c r="F11" s="4">
        <v>27328</v>
      </c>
      <c r="G11" s="4">
        <v>26398</v>
      </c>
      <c r="H11" s="4">
        <v>8585</v>
      </c>
      <c r="I11" s="4">
        <v>9034</v>
      </c>
      <c r="J11" s="4">
        <v>8996</v>
      </c>
      <c r="K11" s="4">
        <v>8993</v>
      </c>
      <c r="L11" s="4">
        <v>9050</v>
      </c>
      <c r="M11" s="4">
        <v>9068</v>
      </c>
      <c r="N11" s="4">
        <v>2709</v>
      </c>
    </row>
    <row r="12" spans="1:14" ht="12.75" customHeight="1">
      <c r="A12" s="361" t="s">
        <v>70</v>
      </c>
      <c r="B12" s="362"/>
      <c r="C12" s="6">
        <v>120</v>
      </c>
      <c r="D12" s="6">
        <v>1884</v>
      </c>
      <c r="E12" s="6">
        <v>53486</v>
      </c>
      <c r="F12" s="6">
        <v>27254</v>
      </c>
      <c r="G12" s="6">
        <v>26232</v>
      </c>
      <c r="H12" s="6">
        <v>8674</v>
      </c>
      <c r="I12" s="6">
        <v>8610</v>
      </c>
      <c r="J12" s="6">
        <v>9053</v>
      </c>
      <c r="K12" s="6">
        <v>9043</v>
      </c>
      <c r="L12" s="6">
        <v>8996</v>
      </c>
      <c r="M12" s="6">
        <v>9110</v>
      </c>
      <c r="N12" s="6">
        <v>2712</v>
      </c>
    </row>
    <row r="13" spans="1:14" s="26" customFormat="1" ht="12.75" customHeight="1">
      <c r="A13" s="363" t="s">
        <v>69</v>
      </c>
      <c r="B13" s="375"/>
      <c r="C13" s="5">
        <v>119</v>
      </c>
      <c r="D13" s="5">
        <v>1890</v>
      </c>
      <c r="E13" s="5">
        <v>52641</v>
      </c>
      <c r="F13" s="5">
        <v>26904</v>
      </c>
      <c r="G13" s="5">
        <v>25737</v>
      </c>
      <c r="H13" s="5">
        <v>8278</v>
      </c>
      <c r="I13" s="5">
        <v>8659</v>
      </c>
      <c r="J13" s="5">
        <v>8596</v>
      </c>
      <c r="K13" s="5">
        <v>9048</v>
      </c>
      <c r="L13" s="5">
        <v>9033</v>
      </c>
      <c r="M13" s="5">
        <v>9027</v>
      </c>
      <c r="N13" s="5">
        <v>2724</v>
      </c>
    </row>
    <row r="14" spans="1:14" ht="18" customHeight="1">
      <c r="A14" s="14"/>
      <c r="B14" s="15" t="s">
        <v>68</v>
      </c>
      <c r="C14" s="6">
        <v>19</v>
      </c>
      <c r="D14" s="6">
        <v>346</v>
      </c>
      <c r="E14" s="6">
        <v>9341</v>
      </c>
      <c r="F14" s="6">
        <v>4860</v>
      </c>
      <c r="G14" s="6">
        <v>4481</v>
      </c>
      <c r="H14" s="6">
        <v>1546</v>
      </c>
      <c r="I14" s="6">
        <v>1523</v>
      </c>
      <c r="J14" s="6">
        <v>1534</v>
      </c>
      <c r="K14" s="6">
        <v>1600</v>
      </c>
      <c r="L14" s="6">
        <v>1557</v>
      </c>
      <c r="M14" s="6">
        <v>1581</v>
      </c>
      <c r="N14" s="6">
        <v>477</v>
      </c>
    </row>
    <row r="15" spans="1:14" ht="12.75" customHeight="1">
      <c r="A15" s="14"/>
      <c r="B15" s="15" t="s">
        <v>67</v>
      </c>
      <c r="C15" s="6">
        <v>23</v>
      </c>
      <c r="D15" s="6">
        <v>339</v>
      </c>
      <c r="E15" s="6">
        <v>9180</v>
      </c>
      <c r="F15" s="6">
        <v>4776</v>
      </c>
      <c r="G15" s="6">
        <v>4504</v>
      </c>
      <c r="H15" s="6">
        <v>1424</v>
      </c>
      <c r="I15" s="6">
        <v>1517</v>
      </c>
      <c r="J15" s="6">
        <v>1464</v>
      </c>
      <c r="K15" s="6">
        <v>1581</v>
      </c>
      <c r="L15" s="6">
        <v>1623</v>
      </c>
      <c r="M15" s="6">
        <v>1571</v>
      </c>
      <c r="N15" s="6">
        <v>506</v>
      </c>
    </row>
    <row r="16" spans="1:14" ht="12.75" customHeight="1">
      <c r="A16" s="14"/>
      <c r="B16" s="15" t="s">
        <v>66</v>
      </c>
      <c r="C16" s="6">
        <v>17</v>
      </c>
      <c r="D16" s="6">
        <v>323</v>
      </c>
      <c r="E16" s="6">
        <v>9654</v>
      </c>
      <c r="F16" s="6">
        <v>4930</v>
      </c>
      <c r="G16" s="6">
        <v>4724</v>
      </c>
      <c r="H16" s="6">
        <v>1545</v>
      </c>
      <c r="I16" s="6">
        <v>1635</v>
      </c>
      <c r="J16" s="6">
        <v>1583</v>
      </c>
      <c r="K16" s="6">
        <v>1616</v>
      </c>
      <c r="L16" s="6">
        <v>1630</v>
      </c>
      <c r="M16" s="6">
        <v>1645</v>
      </c>
      <c r="N16" s="6">
        <v>462</v>
      </c>
    </row>
    <row r="17" spans="1:14" ht="18" customHeight="1">
      <c r="A17" s="14"/>
      <c r="B17" s="15" t="s">
        <v>65</v>
      </c>
      <c r="C17" s="6">
        <v>21</v>
      </c>
      <c r="D17" s="6">
        <v>259</v>
      </c>
      <c r="E17" s="6">
        <v>6856</v>
      </c>
      <c r="F17" s="6">
        <v>3532</v>
      </c>
      <c r="G17" s="6">
        <v>3324</v>
      </c>
      <c r="H17" s="6">
        <v>1053</v>
      </c>
      <c r="I17" s="6">
        <v>1101</v>
      </c>
      <c r="J17" s="6">
        <v>1130</v>
      </c>
      <c r="K17" s="6">
        <v>1193</v>
      </c>
      <c r="L17" s="6">
        <v>1208</v>
      </c>
      <c r="M17" s="6">
        <v>1171</v>
      </c>
      <c r="N17" s="6">
        <v>379</v>
      </c>
    </row>
    <row r="18" spans="1:14" ht="12.75" customHeight="1">
      <c r="A18" s="14"/>
      <c r="B18" s="15" t="s">
        <v>64</v>
      </c>
      <c r="C18" s="6">
        <v>16</v>
      </c>
      <c r="D18" s="6">
        <v>285</v>
      </c>
      <c r="E18" s="6">
        <v>8290</v>
      </c>
      <c r="F18" s="6">
        <v>4187</v>
      </c>
      <c r="G18" s="6">
        <v>4103</v>
      </c>
      <c r="H18" s="6">
        <v>1283</v>
      </c>
      <c r="I18" s="6">
        <v>1384</v>
      </c>
      <c r="J18" s="6">
        <v>1376</v>
      </c>
      <c r="K18" s="6">
        <v>1455</v>
      </c>
      <c r="L18" s="6">
        <v>1372</v>
      </c>
      <c r="M18" s="6">
        <v>1420</v>
      </c>
      <c r="N18" s="6">
        <v>402</v>
      </c>
    </row>
    <row r="19" spans="1:14" ht="12.75" customHeight="1">
      <c r="A19" s="14"/>
      <c r="B19" s="15" t="s">
        <v>63</v>
      </c>
      <c r="C19" s="6">
        <v>23</v>
      </c>
      <c r="D19" s="6">
        <v>338</v>
      </c>
      <c r="E19" s="6">
        <v>9320</v>
      </c>
      <c r="F19" s="6">
        <v>4719</v>
      </c>
      <c r="G19" s="6">
        <v>4601</v>
      </c>
      <c r="H19" s="6">
        <v>1427</v>
      </c>
      <c r="I19" s="6">
        <v>1499</v>
      </c>
      <c r="J19" s="6">
        <v>1509</v>
      </c>
      <c r="K19" s="6">
        <v>1603</v>
      </c>
      <c r="L19" s="6">
        <v>1643</v>
      </c>
      <c r="M19" s="6">
        <v>1639</v>
      </c>
      <c r="N19" s="6">
        <v>498</v>
      </c>
    </row>
    <row r="20" spans="1:14" ht="6" customHeight="1" thickBot="1">
      <c r="A20" s="10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ht="6" customHeight="1"/>
    <row r="22" spans="1:13" ht="11.25">
      <c r="A22" t="s">
        <v>6</v>
      </c>
      <c r="E22" s="84"/>
      <c r="F22" s="84"/>
      <c r="G22" s="84"/>
      <c r="H22" s="84"/>
      <c r="I22" s="84"/>
      <c r="J22" s="84"/>
      <c r="K22" s="84"/>
      <c r="L22" s="84"/>
      <c r="M22" s="84"/>
    </row>
  </sheetData>
  <sheetProtection/>
  <mergeCells count="13">
    <mergeCell ref="E5:M5"/>
    <mergeCell ref="C5:C7"/>
    <mergeCell ref="D5:D7"/>
    <mergeCell ref="H6:M6"/>
    <mergeCell ref="A10:B10"/>
    <mergeCell ref="A11:B11"/>
    <mergeCell ref="A12:B12"/>
    <mergeCell ref="A13:B13"/>
    <mergeCell ref="N5:N7"/>
    <mergeCell ref="A5:B7"/>
    <mergeCell ref="E6:E7"/>
    <mergeCell ref="F6:G6"/>
    <mergeCell ref="A9:B9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2" sqref="M12"/>
    </sheetView>
  </sheetViews>
  <sheetFormatPr defaultColWidth="9.00390625" defaultRowHeight="12"/>
  <cols>
    <col min="1" max="1" width="12.875" style="0" customWidth="1"/>
    <col min="2" max="9" width="10.875" style="0" customWidth="1"/>
    <col min="10" max="11" width="12.875" style="0" customWidth="1"/>
  </cols>
  <sheetData>
    <row r="1" ht="14.25">
      <c r="A1" s="1" t="s">
        <v>0</v>
      </c>
    </row>
    <row r="3" ht="14.25">
      <c r="A3" s="1" t="s">
        <v>162</v>
      </c>
    </row>
    <row r="4" ht="12" thickBot="1">
      <c r="K4" t="s">
        <v>157</v>
      </c>
    </row>
    <row r="5" spans="1:11" ht="11.25" customHeight="1">
      <c r="A5" s="387" t="s">
        <v>9</v>
      </c>
      <c r="B5" s="387" t="s">
        <v>83</v>
      </c>
      <c r="C5" s="366" t="s">
        <v>156</v>
      </c>
      <c r="D5" s="366"/>
      <c r="E5" s="366"/>
      <c r="F5" s="366"/>
      <c r="G5" s="366"/>
      <c r="H5" s="366"/>
      <c r="I5" s="366"/>
      <c r="J5" s="405" t="s">
        <v>161</v>
      </c>
      <c r="K5" s="402" t="s">
        <v>160</v>
      </c>
    </row>
    <row r="6" spans="1:11" ht="11.25" customHeight="1">
      <c r="A6" s="358"/>
      <c r="B6" s="358"/>
      <c r="C6" s="2" t="s">
        <v>33</v>
      </c>
      <c r="D6" s="2" t="s">
        <v>150</v>
      </c>
      <c r="E6" s="2" t="s">
        <v>149</v>
      </c>
      <c r="F6" s="2" t="s">
        <v>148</v>
      </c>
      <c r="G6" s="2" t="s">
        <v>147</v>
      </c>
      <c r="H6" s="2" t="s">
        <v>146</v>
      </c>
      <c r="I6" s="2" t="s">
        <v>145</v>
      </c>
      <c r="J6" s="357"/>
      <c r="K6" s="391"/>
    </row>
    <row r="7" ht="6" customHeight="1">
      <c r="A7" s="79"/>
    </row>
    <row r="8" spans="1:11" ht="12.75" customHeight="1">
      <c r="A8" s="38" t="s">
        <v>144</v>
      </c>
      <c r="B8" s="54">
        <v>732</v>
      </c>
      <c r="C8" s="54">
        <v>196</v>
      </c>
      <c r="D8" s="54">
        <v>88</v>
      </c>
      <c r="E8" s="54">
        <v>7</v>
      </c>
      <c r="F8" s="54">
        <v>27</v>
      </c>
      <c r="G8" s="54">
        <v>11</v>
      </c>
      <c r="H8" s="54">
        <v>1</v>
      </c>
      <c r="I8" s="54">
        <v>62</v>
      </c>
      <c r="J8" s="54">
        <v>251</v>
      </c>
      <c r="K8" s="54">
        <v>285</v>
      </c>
    </row>
    <row r="9" spans="1:11" ht="12.75" customHeight="1">
      <c r="A9" s="38">
        <v>20</v>
      </c>
      <c r="B9" s="54">
        <v>717</v>
      </c>
      <c r="C9" s="54">
        <v>180</v>
      </c>
      <c r="D9" s="54">
        <v>80</v>
      </c>
      <c r="E9" s="54">
        <v>2</v>
      </c>
      <c r="F9" s="54">
        <v>19</v>
      </c>
      <c r="G9" s="54">
        <v>19</v>
      </c>
      <c r="H9" s="54" t="s">
        <v>43</v>
      </c>
      <c r="I9" s="54">
        <v>60</v>
      </c>
      <c r="J9" s="54">
        <v>255</v>
      </c>
      <c r="K9" s="54">
        <v>282</v>
      </c>
    </row>
    <row r="10" spans="1:11" ht="12.75" customHeight="1">
      <c r="A10" s="38">
        <v>21</v>
      </c>
      <c r="B10" s="54">
        <v>774</v>
      </c>
      <c r="C10" s="54">
        <v>191</v>
      </c>
      <c r="D10" s="54">
        <v>68</v>
      </c>
      <c r="E10" s="54">
        <v>3</v>
      </c>
      <c r="F10" s="54">
        <v>29</v>
      </c>
      <c r="G10" s="54">
        <v>18</v>
      </c>
      <c r="H10" s="54">
        <v>1</v>
      </c>
      <c r="I10" s="54">
        <v>72</v>
      </c>
      <c r="J10" s="54">
        <v>308</v>
      </c>
      <c r="K10" s="54">
        <v>275</v>
      </c>
    </row>
    <row r="11" spans="1:11" ht="12.75" customHeight="1">
      <c r="A11" s="38">
        <v>22</v>
      </c>
      <c r="B11" s="54">
        <v>819</v>
      </c>
      <c r="C11" s="54">
        <v>200</v>
      </c>
      <c r="D11" s="54">
        <v>81</v>
      </c>
      <c r="E11" s="54">
        <v>5</v>
      </c>
      <c r="F11" s="54">
        <v>27</v>
      </c>
      <c r="G11" s="54">
        <v>21</v>
      </c>
      <c r="H11" s="54">
        <v>1</v>
      </c>
      <c r="I11" s="54">
        <v>65</v>
      </c>
      <c r="J11" s="54">
        <v>333</v>
      </c>
      <c r="K11" s="54">
        <v>286</v>
      </c>
    </row>
    <row r="12" spans="1:11" s="26" customFormat="1" ht="12.75" customHeight="1">
      <c r="A12" s="96">
        <v>23</v>
      </c>
      <c r="B12" s="52">
        <v>852</v>
      </c>
      <c r="C12" s="52">
        <v>228</v>
      </c>
      <c r="D12" s="52">
        <v>92</v>
      </c>
      <c r="E12" s="52">
        <v>5</v>
      </c>
      <c r="F12" s="52">
        <v>35</v>
      </c>
      <c r="G12" s="52">
        <v>13</v>
      </c>
      <c r="H12" s="52" t="s">
        <v>43</v>
      </c>
      <c r="I12" s="52">
        <v>83</v>
      </c>
      <c r="J12" s="52">
        <v>313</v>
      </c>
      <c r="K12" s="52">
        <v>311</v>
      </c>
    </row>
    <row r="13" spans="1:11" ht="18" customHeight="1">
      <c r="A13" s="40" t="s">
        <v>143</v>
      </c>
      <c r="B13" s="92">
        <v>68</v>
      </c>
      <c r="C13" s="54">
        <v>16</v>
      </c>
      <c r="D13" s="54">
        <v>5</v>
      </c>
      <c r="E13" s="54" t="s">
        <v>43</v>
      </c>
      <c r="F13" s="54">
        <v>7</v>
      </c>
      <c r="G13" s="54" t="s">
        <v>43</v>
      </c>
      <c r="H13" s="54" t="s">
        <v>43</v>
      </c>
      <c r="I13" s="54">
        <v>4</v>
      </c>
      <c r="J13" s="54">
        <v>32</v>
      </c>
      <c r="K13" s="54">
        <v>20</v>
      </c>
    </row>
    <row r="14" spans="1:11" ht="12.75" customHeight="1">
      <c r="A14" s="94" t="s">
        <v>142</v>
      </c>
      <c r="B14" s="92">
        <v>65</v>
      </c>
      <c r="C14" s="54">
        <v>16</v>
      </c>
      <c r="D14" s="54">
        <v>5</v>
      </c>
      <c r="E14" s="54">
        <v>1</v>
      </c>
      <c r="F14" s="54">
        <v>4</v>
      </c>
      <c r="G14" s="54">
        <v>1</v>
      </c>
      <c r="H14" s="54" t="s">
        <v>43</v>
      </c>
      <c r="I14" s="54">
        <v>5</v>
      </c>
      <c r="J14" s="54">
        <v>26</v>
      </c>
      <c r="K14" s="54">
        <v>23</v>
      </c>
    </row>
    <row r="15" spans="1:11" ht="12.75" customHeight="1">
      <c r="A15" s="94" t="s">
        <v>141</v>
      </c>
      <c r="B15" s="92">
        <v>66</v>
      </c>
      <c r="C15" s="54">
        <v>12</v>
      </c>
      <c r="D15" s="54">
        <v>6</v>
      </c>
      <c r="E15" s="54" t="s">
        <v>43</v>
      </c>
      <c r="F15" s="54">
        <v>4</v>
      </c>
      <c r="G15" s="54">
        <v>1</v>
      </c>
      <c r="H15" s="54" t="s">
        <v>43</v>
      </c>
      <c r="I15" s="54">
        <v>1</v>
      </c>
      <c r="J15" s="54">
        <v>26</v>
      </c>
      <c r="K15" s="54">
        <v>28</v>
      </c>
    </row>
    <row r="16" spans="1:11" ht="12.75" customHeight="1">
      <c r="A16" s="94" t="s">
        <v>140</v>
      </c>
      <c r="B16" s="92">
        <v>80</v>
      </c>
      <c r="C16" s="54">
        <v>25</v>
      </c>
      <c r="D16" s="54">
        <v>12</v>
      </c>
      <c r="E16" s="54">
        <v>2</v>
      </c>
      <c r="F16" s="54">
        <v>4</v>
      </c>
      <c r="G16" s="54" t="s">
        <v>43</v>
      </c>
      <c r="H16" s="54" t="s">
        <v>43</v>
      </c>
      <c r="I16" s="54">
        <v>7</v>
      </c>
      <c r="J16" s="54">
        <v>29</v>
      </c>
      <c r="K16" s="54">
        <v>26</v>
      </c>
    </row>
    <row r="17" spans="1:11" ht="12.75" customHeight="1">
      <c r="A17" s="94" t="s">
        <v>139</v>
      </c>
      <c r="B17" s="92">
        <v>70</v>
      </c>
      <c r="C17" s="54">
        <v>22</v>
      </c>
      <c r="D17" s="54">
        <v>12</v>
      </c>
      <c r="E17" s="54">
        <v>1</v>
      </c>
      <c r="F17" s="54">
        <v>4</v>
      </c>
      <c r="G17" s="54">
        <v>1</v>
      </c>
      <c r="H17" s="54" t="s">
        <v>43</v>
      </c>
      <c r="I17" s="54">
        <v>4</v>
      </c>
      <c r="J17" s="54">
        <v>26</v>
      </c>
      <c r="K17" s="54">
        <v>22</v>
      </c>
    </row>
    <row r="18" spans="1:11" ht="12.75" customHeight="1">
      <c r="A18" s="94" t="s">
        <v>138</v>
      </c>
      <c r="B18" s="92">
        <v>75</v>
      </c>
      <c r="C18" s="54">
        <v>24</v>
      </c>
      <c r="D18" s="54">
        <v>10</v>
      </c>
      <c r="E18" s="54" t="s">
        <v>43</v>
      </c>
      <c r="F18" s="54">
        <v>3</v>
      </c>
      <c r="G18" s="54">
        <v>5</v>
      </c>
      <c r="H18" s="54" t="s">
        <v>43</v>
      </c>
      <c r="I18" s="54">
        <v>6</v>
      </c>
      <c r="J18" s="54">
        <v>26</v>
      </c>
      <c r="K18" s="54">
        <v>25</v>
      </c>
    </row>
    <row r="19" spans="1:11" ht="12.75" customHeight="1">
      <c r="A19" s="94" t="s">
        <v>137</v>
      </c>
      <c r="B19" s="92">
        <v>95</v>
      </c>
      <c r="C19" s="54">
        <v>28</v>
      </c>
      <c r="D19" s="54">
        <v>8</v>
      </c>
      <c r="E19" s="54" t="s">
        <v>43</v>
      </c>
      <c r="F19" s="54">
        <v>2</v>
      </c>
      <c r="G19" s="54">
        <v>2</v>
      </c>
      <c r="H19" s="54" t="s">
        <v>43</v>
      </c>
      <c r="I19" s="54">
        <v>16</v>
      </c>
      <c r="J19" s="54">
        <v>37</v>
      </c>
      <c r="K19" s="54">
        <v>30</v>
      </c>
    </row>
    <row r="20" spans="1:11" ht="12.75" customHeight="1">
      <c r="A20" s="94" t="s">
        <v>136</v>
      </c>
      <c r="B20" s="92">
        <v>73</v>
      </c>
      <c r="C20" s="54">
        <v>20</v>
      </c>
      <c r="D20" s="54">
        <v>4</v>
      </c>
      <c r="E20" s="54" t="s">
        <v>43</v>
      </c>
      <c r="F20" s="54">
        <v>1</v>
      </c>
      <c r="G20" s="54">
        <v>1</v>
      </c>
      <c r="H20" s="54" t="s">
        <v>43</v>
      </c>
      <c r="I20" s="54">
        <v>14</v>
      </c>
      <c r="J20" s="54">
        <v>27</v>
      </c>
      <c r="K20" s="54">
        <v>26</v>
      </c>
    </row>
    <row r="21" spans="1:11" ht="12.75" customHeight="1">
      <c r="A21" s="94" t="s">
        <v>135</v>
      </c>
      <c r="B21" s="92">
        <v>55</v>
      </c>
      <c r="C21" s="54">
        <v>14</v>
      </c>
      <c r="D21" s="54">
        <v>7</v>
      </c>
      <c r="E21" s="54" t="s">
        <v>43</v>
      </c>
      <c r="F21" s="54" t="s">
        <v>43</v>
      </c>
      <c r="G21" s="54">
        <v>1</v>
      </c>
      <c r="H21" s="54" t="s">
        <v>43</v>
      </c>
      <c r="I21" s="54">
        <v>6</v>
      </c>
      <c r="J21" s="54">
        <v>19</v>
      </c>
      <c r="K21" s="54">
        <v>22</v>
      </c>
    </row>
    <row r="22" spans="1:11" ht="12.75" customHeight="1">
      <c r="A22" s="75" t="s">
        <v>134</v>
      </c>
      <c r="B22" s="92">
        <v>65</v>
      </c>
      <c r="C22" s="54">
        <v>17</v>
      </c>
      <c r="D22" s="54">
        <v>11</v>
      </c>
      <c r="E22" s="54">
        <v>1</v>
      </c>
      <c r="F22" s="54">
        <v>1</v>
      </c>
      <c r="G22" s="54">
        <v>1</v>
      </c>
      <c r="H22" s="54" t="s">
        <v>43</v>
      </c>
      <c r="I22" s="54">
        <v>3</v>
      </c>
      <c r="J22" s="54">
        <v>21</v>
      </c>
      <c r="K22" s="54">
        <v>27</v>
      </c>
    </row>
    <row r="23" spans="1:11" ht="12.75" customHeight="1">
      <c r="A23" s="93" t="s">
        <v>133</v>
      </c>
      <c r="B23" s="92">
        <v>64</v>
      </c>
      <c r="C23" s="54">
        <v>18</v>
      </c>
      <c r="D23" s="54">
        <v>8</v>
      </c>
      <c r="E23" s="54" t="s">
        <v>43</v>
      </c>
      <c r="F23" s="54">
        <v>3</v>
      </c>
      <c r="G23" s="54" t="s">
        <v>43</v>
      </c>
      <c r="H23" s="54" t="s">
        <v>43</v>
      </c>
      <c r="I23" s="54">
        <v>7</v>
      </c>
      <c r="J23" s="54">
        <v>23</v>
      </c>
      <c r="K23" s="54">
        <v>23</v>
      </c>
    </row>
    <row r="24" spans="1:11" ht="12.75" customHeight="1">
      <c r="A24" s="93" t="s">
        <v>132</v>
      </c>
      <c r="B24" s="92">
        <v>76</v>
      </c>
      <c r="C24" s="54">
        <v>16</v>
      </c>
      <c r="D24" s="54">
        <v>4</v>
      </c>
      <c r="E24" s="54" t="s">
        <v>43</v>
      </c>
      <c r="F24" s="54">
        <v>2</v>
      </c>
      <c r="G24" s="54" t="s">
        <v>43</v>
      </c>
      <c r="H24" s="54" t="s">
        <v>43</v>
      </c>
      <c r="I24" s="54">
        <v>10</v>
      </c>
      <c r="J24" s="54">
        <v>21</v>
      </c>
      <c r="K24" s="54">
        <v>39</v>
      </c>
    </row>
    <row r="25" spans="1:11" s="9" customFormat="1" ht="6" customHeight="1" thickBot="1">
      <c r="A25" s="91"/>
      <c r="B25" s="90"/>
      <c r="C25" s="56"/>
      <c r="D25" s="56"/>
      <c r="E25" s="56"/>
      <c r="F25" s="56"/>
      <c r="G25" s="56"/>
      <c r="H25" s="56"/>
      <c r="I25" s="56"/>
      <c r="J25" s="56"/>
      <c r="K25" s="56"/>
    </row>
    <row r="26" ht="6" customHeight="1"/>
    <row r="27" ht="11.25">
      <c r="A27" t="s">
        <v>159</v>
      </c>
    </row>
  </sheetData>
  <sheetProtection/>
  <mergeCells count="5">
    <mergeCell ref="K5:K6"/>
    <mergeCell ref="A5:A6"/>
    <mergeCell ref="B5:B6"/>
    <mergeCell ref="C5:I5"/>
    <mergeCell ref="J5:J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3" sqref="G23"/>
    </sheetView>
  </sheetViews>
  <sheetFormatPr defaultColWidth="9.00390625" defaultRowHeight="12"/>
  <cols>
    <col min="1" max="1" width="12.875" style="0" customWidth="1"/>
    <col min="2" max="10" width="10.875" style="0" customWidth="1"/>
    <col min="11" max="14" width="12.875" style="0" customWidth="1"/>
  </cols>
  <sheetData>
    <row r="1" ht="14.25">
      <c r="A1" s="1" t="s">
        <v>0</v>
      </c>
    </row>
    <row r="3" ht="14.25">
      <c r="A3" s="1" t="s">
        <v>158</v>
      </c>
    </row>
    <row r="4" ht="12" thickBot="1">
      <c r="N4" t="s">
        <v>157</v>
      </c>
    </row>
    <row r="5" spans="1:14" ht="12.75" customHeight="1">
      <c r="A5" s="387" t="s">
        <v>9</v>
      </c>
      <c r="B5" s="387" t="s">
        <v>83</v>
      </c>
      <c r="C5" s="366" t="s">
        <v>156</v>
      </c>
      <c r="D5" s="366"/>
      <c r="E5" s="366"/>
      <c r="F5" s="366"/>
      <c r="G5" s="366"/>
      <c r="H5" s="366"/>
      <c r="I5" s="366"/>
      <c r="J5" s="404" t="s">
        <v>155</v>
      </c>
      <c r="K5" s="405" t="s">
        <v>154</v>
      </c>
      <c r="L5" s="402" t="s">
        <v>153</v>
      </c>
      <c r="M5" s="402" t="s">
        <v>152</v>
      </c>
      <c r="N5" s="402" t="s">
        <v>151</v>
      </c>
    </row>
    <row r="6" spans="1:14" ht="13.5" customHeight="1">
      <c r="A6" s="358"/>
      <c r="B6" s="358"/>
      <c r="C6" s="2" t="s">
        <v>33</v>
      </c>
      <c r="D6" s="2" t="s">
        <v>150</v>
      </c>
      <c r="E6" s="2" t="s">
        <v>149</v>
      </c>
      <c r="F6" s="2" t="s">
        <v>148</v>
      </c>
      <c r="G6" s="2" t="s">
        <v>147</v>
      </c>
      <c r="H6" s="2" t="s">
        <v>146</v>
      </c>
      <c r="I6" s="2" t="s">
        <v>145</v>
      </c>
      <c r="J6" s="357"/>
      <c r="K6" s="357"/>
      <c r="L6" s="391"/>
      <c r="M6" s="391"/>
      <c r="N6" s="391"/>
    </row>
    <row r="7" spans="1:14" ht="6" customHeight="1">
      <c r="A7" s="59"/>
      <c r="B7" s="61"/>
      <c r="C7" s="60"/>
      <c r="D7" s="60"/>
      <c r="E7" s="60"/>
      <c r="F7" s="60"/>
      <c r="G7" s="60"/>
      <c r="H7" s="60"/>
      <c r="I7" s="60"/>
      <c r="J7" s="60"/>
      <c r="K7" s="98"/>
      <c r="L7" s="98"/>
      <c r="M7" s="98"/>
      <c r="N7" s="60"/>
    </row>
    <row r="8" spans="1:14" ht="12.75" customHeight="1">
      <c r="A8" s="38" t="s">
        <v>144</v>
      </c>
      <c r="B8" s="92">
        <v>867</v>
      </c>
      <c r="C8" s="54">
        <v>102</v>
      </c>
      <c r="D8" s="54">
        <v>44</v>
      </c>
      <c r="E8" s="54">
        <v>9</v>
      </c>
      <c r="F8" s="54">
        <v>17</v>
      </c>
      <c r="G8" s="54">
        <v>23</v>
      </c>
      <c r="H8" s="54">
        <v>9</v>
      </c>
      <c r="I8" s="54" t="s">
        <v>43</v>
      </c>
      <c r="J8" s="54">
        <v>186</v>
      </c>
      <c r="K8" s="54">
        <v>161</v>
      </c>
      <c r="L8" s="54">
        <v>98</v>
      </c>
      <c r="M8" s="54">
        <v>213</v>
      </c>
      <c r="N8" s="54">
        <v>107</v>
      </c>
    </row>
    <row r="9" spans="1:14" s="97" customFormat="1" ht="12.75" customHeight="1">
      <c r="A9" s="38">
        <v>20</v>
      </c>
      <c r="B9" s="92">
        <v>1551</v>
      </c>
      <c r="C9" s="54">
        <v>183</v>
      </c>
      <c r="D9" s="54">
        <v>94</v>
      </c>
      <c r="E9" s="54">
        <v>14</v>
      </c>
      <c r="F9" s="54">
        <v>30</v>
      </c>
      <c r="G9" s="54">
        <v>6</v>
      </c>
      <c r="H9" s="54">
        <v>19</v>
      </c>
      <c r="I9" s="54">
        <v>20</v>
      </c>
      <c r="J9" s="54">
        <v>367</v>
      </c>
      <c r="K9" s="54">
        <v>303</v>
      </c>
      <c r="L9" s="54">
        <v>198</v>
      </c>
      <c r="M9" s="54">
        <v>299</v>
      </c>
      <c r="N9" s="54">
        <v>201</v>
      </c>
    </row>
    <row r="10" spans="1:14" s="97" customFormat="1" ht="12.75" customHeight="1">
      <c r="A10" s="38">
        <v>21</v>
      </c>
      <c r="B10" s="92">
        <v>1686</v>
      </c>
      <c r="C10" s="54">
        <v>186</v>
      </c>
      <c r="D10" s="54">
        <v>108</v>
      </c>
      <c r="E10" s="54">
        <v>7</v>
      </c>
      <c r="F10" s="54">
        <v>30</v>
      </c>
      <c r="G10" s="54">
        <v>10</v>
      </c>
      <c r="H10" s="54">
        <v>6</v>
      </c>
      <c r="I10" s="54">
        <v>25</v>
      </c>
      <c r="J10" s="54">
        <v>413</v>
      </c>
      <c r="K10" s="54">
        <v>349</v>
      </c>
      <c r="L10" s="54">
        <v>165</v>
      </c>
      <c r="M10" s="54">
        <v>325</v>
      </c>
      <c r="N10" s="54">
        <v>248</v>
      </c>
    </row>
    <row r="11" spans="1:14" s="97" customFormat="1" ht="12.75" customHeight="1">
      <c r="A11" s="38">
        <v>22</v>
      </c>
      <c r="B11" s="92">
        <v>1740</v>
      </c>
      <c r="C11" s="54">
        <v>221</v>
      </c>
      <c r="D11" s="54">
        <v>134</v>
      </c>
      <c r="E11" s="54">
        <v>4</v>
      </c>
      <c r="F11" s="54">
        <v>38</v>
      </c>
      <c r="G11" s="54">
        <v>19</v>
      </c>
      <c r="H11" s="54">
        <v>2</v>
      </c>
      <c r="I11" s="54">
        <v>24</v>
      </c>
      <c r="J11" s="54">
        <v>398</v>
      </c>
      <c r="K11" s="54">
        <v>402</v>
      </c>
      <c r="L11" s="54">
        <v>169</v>
      </c>
      <c r="M11" s="54">
        <v>345</v>
      </c>
      <c r="N11" s="54">
        <v>205</v>
      </c>
    </row>
    <row r="12" spans="1:14" s="26" customFormat="1" ht="12.75" customHeight="1">
      <c r="A12" s="96">
        <v>23</v>
      </c>
      <c r="B12" s="95">
        <v>1877</v>
      </c>
      <c r="C12" s="52">
        <v>254</v>
      </c>
      <c r="D12" s="52">
        <v>138</v>
      </c>
      <c r="E12" s="52">
        <v>12</v>
      </c>
      <c r="F12" s="52">
        <v>58</v>
      </c>
      <c r="G12" s="52">
        <v>15</v>
      </c>
      <c r="H12" s="52">
        <v>5</v>
      </c>
      <c r="I12" s="52">
        <v>26</v>
      </c>
      <c r="J12" s="52">
        <v>431</v>
      </c>
      <c r="K12" s="52">
        <v>444</v>
      </c>
      <c r="L12" s="52">
        <v>169</v>
      </c>
      <c r="M12" s="52">
        <v>339</v>
      </c>
      <c r="N12" s="52">
        <v>240</v>
      </c>
    </row>
    <row r="13" spans="1:14" ht="18" customHeight="1">
      <c r="A13" s="40" t="s">
        <v>143</v>
      </c>
      <c r="B13" s="92">
        <v>142</v>
      </c>
      <c r="C13" s="54">
        <v>18</v>
      </c>
      <c r="D13" s="54">
        <v>8</v>
      </c>
      <c r="E13" s="54" t="s">
        <v>43</v>
      </c>
      <c r="F13" s="54">
        <v>6</v>
      </c>
      <c r="G13" s="54" t="s">
        <v>43</v>
      </c>
      <c r="H13" s="54">
        <v>1</v>
      </c>
      <c r="I13" s="54">
        <v>3</v>
      </c>
      <c r="J13" s="54">
        <v>24</v>
      </c>
      <c r="K13" s="54">
        <v>41</v>
      </c>
      <c r="L13" s="54">
        <v>8</v>
      </c>
      <c r="M13" s="54">
        <v>29</v>
      </c>
      <c r="N13" s="54">
        <v>22</v>
      </c>
    </row>
    <row r="14" spans="1:14" ht="12.75" customHeight="1">
      <c r="A14" s="94" t="s">
        <v>142</v>
      </c>
      <c r="B14" s="92">
        <v>148</v>
      </c>
      <c r="C14" s="54">
        <v>21</v>
      </c>
      <c r="D14" s="54">
        <v>12</v>
      </c>
      <c r="E14" s="54">
        <v>1</v>
      </c>
      <c r="F14" s="54">
        <v>1</v>
      </c>
      <c r="G14" s="54">
        <v>1</v>
      </c>
      <c r="H14" s="54">
        <v>1</v>
      </c>
      <c r="I14" s="54">
        <v>5</v>
      </c>
      <c r="J14" s="54">
        <v>42</v>
      </c>
      <c r="K14" s="54">
        <v>34</v>
      </c>
      <c r="L14" s="54">
        <v>13</v>
      </c>
      <c r="M14" s="54">
        <v>28</v>
      </c>
      <c r="N14" s="54">
        <v>10</v>
      </c>
    </row>
    <row r="15" spans="1:14" ht="12.75" customHeight="1">
      <c r="A15" s="94" t="s">
        <v>141</v>
      </c>
      <c r="B15" s="92">
        <v>154</v>
      </c>
      <c r="C15" s="54">
        <v>20</v>
      </c>
      <c r="D15" s="54">
        <v>9</v>
      </c>
      <c r="E15" s="54" t="s">
        <v>43</v>
      </c>
      <c r="F15" s="54">
        <v>8</v>
      </c>
      <c r="G15" s="54">
        <v>1</v>
      </c>
      <c r="H15" s="54">
        <v>1</v>
      </c>
      <c r="I15" s="54">
        <v>1</v>
      </c>
      <c r="J15" s="54">
        <v>39</v>
      </c>
      <c r="K15" s="54">
        <v>32</v>
      </c>
      <c r="L15" s="54">
        <v>13</v>
      </c>
      <c r="M15" s="54">
        <v>24</v>
      </c>
      <c r="N15" s="54">
        <v>26</v>
      </c>
    </row>
    <row r="16" spans="1:14" ht="12.75" customHeight="1">
      <c r="A16" s="94" t="s">
        <v>140</v>
      </c>
      <c r="B16" s="92">
        <v>169</v>
      </c>
      <c r="C16" s="54">
        <v>27</v>
      </c>
      <c r="D16" s="54">
        <v>16</v>
      </c>
      <c r="E16" s="54" t="s">
        <v>43</v>
      </c>
      <c r="F16" s="54">
        <v>7</v>
      </c>
      <c r="G16" s="54" t="s">
        <v>43</v>
      </c>
      <c r="H16" s="54" t="s">
        <v>43</v>
      </c>
      <c r="I16" s="54">
        <v>4</v>
      </c>
      <c r="J16" s="54">
        <v>39</v>
      </c>
      <c r="K16" s="54">
        <v>38</v>
      </c>
      <c r="L16" s="54">
        <v>18</v>
      </c>
      <c r="M16" s="54">
        <v>32</v>
      </c>
      <c r="N16" s="54">
        <v>15</v>
      </c>
    </row>
    <row r="17" spans="1:14" ht="12.75" customHeight="1">
      <c r="A17" s="94" t="s">
        <v>139</v>
      </c>
      <c r="B17" s="92">
        <v>155</v>
      </c>
      <c r="C17" s="54">
        <v>25</v>
      </c>
      <c r="D17" s="54">
        <v>11</v>
      </c>
      <c r="E17" s="54">
        <v>4</v>
      </c>
      <c r="F17" s="54">
        <v>3</v>
      </c>
      <c r="G17" s="54">
        <v>2</v>
      </c>
      <c r="H17" s="54" t="s">
        <v>43</v>
      </c>
      <c r="I17" s="54">
        <v>5</v>
      </c>
      <c r="J17" s="54">
        <v>33</v>
      </c>
      <c r="K17" s="54">
        <v>38</v>
      </c>
      <c r="L17" s="54">
        <v>14</v>
      </c>
      <c r="M17" s="54">
        <v>30</v>
      </c>
      <c r="N17" s="54">
        <v>15</v>
      </c>
    </row>
    <row r="18" spans="1:14" ht="12.75" customHeight="1">
      <c r="A18" s="94" t="s">
        <v>138</v>
      </c>
      <c r="B18" s="92">
        <v>160</v>
      </c>
      <c r="C18" s="54">
        <v>16</v>
      </c>
      <c r="D18" s="54">
        <v>10</v>
      </c>
      <c r="E18" s="54" t="s">
        <v>43</v>
      </c>
      <c r="F18" s="54">
        <v>3</v>
      </c>
      <c r="G18" s="54">
        <v>1</v>
      </c>
      <c r="H18" s="54">
        <v>2</v>
      </c>
      <c r="I18" s="54" t="s">
        <v>43</v>
      </c>
      <c r="J18" s="54">
        <v>33</v>
      </c>
      <c r="K18" s="54">
        <v>40</v>
      </c>
      <c r="L18" s="54">
        <v>19</v>
      </c>
      <c r="M18" s="54">
        <v>28</v>
      </c>
      <c r="N18" s="54">
        <v>24</v>
      </c>
    </row>
    <row r="19" spans="1:14" ht="12.75" customHeight="1">
      <c r="A19" s="94" t="s">
        <v>137</v>
      </c>
      <c r="B19" s="92">
        <v>161</v>
      </c>
      <c r="C19" s="54">
        <v>20</v>
      </c>
      <c r="D19" s="54">
        <v>12</v>
      </c>
      <c r="E19" s="54" t="s">
        <v>43</v>
      </c>
      <c r="F19" s="54">
        <v>4</v>
      </c>
      <c r="G19" s="54">
        <v>3</v>
      </c>
      <c r="H19" s="54" t="s">
        <v>43</v>
      </c>
      <c r="I19" s="54">
        <v>1</v>
      </c>
      <c r="J19" s="54">
        <v>40</v>
      </c>
      <c r="K19" s="54">
        <v>36</v>
      </c>
      <c r="L19" s="54">
        <v>18</v>
      </c>
      <c r="M19" s="54">
        <v>23</v>
      </c>
      <c r="N19" s="54">
        <v>24</v>
      </c>
    </row>
    <row r="20" spans="1:14" ht="12.75" customHeight="1">
      <c r="A20" s="94" t="s">
        <v>136</v>
      </c>
      <c r="B20" s="92">
        <v>165</v>
      </c>
      <c r="C20" s="54">
        <v>20</v>
      </c>
      <c r="D20" s="54">
        <v>12</v>
      </c>
      <c r="E20" s="54" t="s">
        <v>43</v>
      </c>
      <c r="F20" s="54">
        <v>5</v>
      </c>
      <c r="G20" s="54">
        <v>3</v>
      </c>
      <c r="H20" s="54" t="s">
        <v>43</v>
      </c>
      <c r="I20" s="54" t="s">
        <v>43</v>
      </c>
      <c r="J20" s="54">
        <v>37</v>
      </c>
      <c r="K20" s="54">
        <v>41</v>
      </c>
      <c r="L20" s="54">
        <v>14</v>
      </c>
      <c r="M20" s="54">
        <v>32</v>
      </c>
      <c r="N20" s="54">
        <v>21</v>
      </c>
    </row>
    <row r="21" spans="1:14" ht="12.75" customHeight="1">
      <c r="A21" s="94" t="s">
        <v>135</v>
      </c>
      <c r="B21" s="92">
        <v>167</v>
      </c>
      <c r="C21" s="54">
        <v>24</v>
      </c>
      <c r="D21" s="54">
        <v>13</v>
      </c>
      <c r="E21" s="54" t="s">
        <v>43</v>
      </c>
      <c r="F21" s="54">
        <v>9</v>
      </c>
      <c r="G21" s="54">
        <v>1</v>
      </c>
      <c r="H21" s="54" t="s">
        <v>43</v>
      </c>
      <c r="I21" s="54">
        <v>1</v>
      </c>
      <c r="J21" s="54">
        <v>44</v>
      </c>
      <c r="K21" s="54">
        <v>35</v>
      </c>
      <c r="L21" s="54">
        <v>14</v>
      </c>
      <c r="M21" s="54">
        <v>30</v>
      </c>
      <c r="N21" s="54">
        <v>20</v>
      </c>
    </row>
    <row r="22" spans="1:14" ht="12.75" customHeight="1">
      <c r="A22" s="75" t="s">
        <v>134</v>
      </c>
      <c r="B22" s="92">
        <v>152</v>
      </c>
      <c r="C22" s="54">
        <v>17</v>
      </c>
      <c r="D22" s="54">
        <v>9</v>
      </c>
      <c r="E22" s="54">
        <v>2</v>
      </c>
      <c r="F22" s="54" t="s">
        <v>43</v>
      </c>
      <c r="G22" s="54">
        <v>2</v>
      </c>
      <c r="H22" s="54" t="s">
        <v>43</v>
      </c>
      <c r="I22" s="54">
        <v>4</v>
      </c>
      <c r="J22" s="54">
        <v>34</v>
      </c>
      <c r="K22" s="54">
        <v>29</v>
      </c>
      <c r="L22" s="54">
        <v>17</v>
      </c>
      <c r="M22" s="54">
        <v>31</v>
      </c>
      <c r="N22" s="54">
        <v>24</v>
      </c>
    </row>
    <row r="23" spans="1:14" ht="12.75" customHeight="1">
      <c r="A23" s="93" t="s">
        <v>133</v>
      </c>
      <c r="B23" s="92">
        <v>136</v>
      </c>
      <c r="C23" s="54">
        <v>20</v>
      </c>
      <c r="D23" s="54">
        <v>15</v>
      </c>
      <c r="E23" s="54">
        <v>1</v>
      </c>
      <c r="F23" s="54">
        <v>4</v>
      </c>
      <c r="G23" s="54" t="s">
        <v>43</v>
      </c>
      <c r="H23" s="54" t="s">
        <v>43</v>
      </c>
      <c r="I23" s="54" t="s">
        <v>43</v>
      </c>
      <c r="J23" s="54">
        <v>26</v>
      </c>
      <c r="K23" s="54">
        <v>37</v>
      </c>
      <c r="L23" s="54">
        <v>10</v>
      </c>
      <c r="M23" s="54">
        <v>24</v>
      </c>
      <c r="N23" s="54">
        <v>19</v>
      </c>
    </row>
    <row r="24" spans="1:14" ht="12.75" customHeight="1">
      <c r="A24" s="93" t="s">
        <v>132</v>
      </c>
      <c r="B24" s="92">
        <v>168</v>
      </c>
      <c r="C24" s="54">
        <v>26</v>
      </c>
      <c r="D24" s="54">
        <v>11</v>
      </c>
      <c r="E24" s="54">
        <v>4</v>
      </c>
      <c r="F24" s="54">
        <v>8</v>
      </c>
      <c r="G24" s="54">
        <v>1</v>
      </c>
      <c r="H24" s="54" t="s">
        <v>43</v>
      </c>
      <c r="I24" s="54">
        <v>2</v>
      </c>
      <c r="J24" s="54">
        <v>40</v>
      </c>
      <c r="K24" s="54">
        <v>43</v>
      </c>
      <c r="L24" s="54">
        <v>11</v>
      </c>
      <c r="M24" s="54">
        <v>28</v>
      </c>
      <c r="N24" s="54">
        <v>20</v>
      </c>
    </row>
    <row r="25" spans="1:14" s="9" customFormat="1" ht="6" customHeight="1" thickBot="1">
      <c r="A25" s="91"/>
      <c r="B25" s="90"/>
      <c r="C25" s="56"/>
      <c r="D25" s="56"/>
      <c r="E25" s="56"/>
      <c r="F25" s="56"/>
      <c r="G25" s="89"/>
      <c r="H25" s="89"/>
      <c r="I25" s="89"/>
      <c r="J25" s="56"/>
      <c r="K25" s="56"/>
      <c r="L25" s="56"/>
      <c r="M25" s="56"/>
      <c r="N25" s="56"/>
    </row>
    <row r="26" ht="6" customHeight="1"/>
    <row r="27" ht="11.25">
      <c r="A27" t="s">
        <v>131</v>
      </c>
    </row>
  </sheetData>
  <sheetProtection/>
  <mergeCells count="8">
    <mergeCell ref="N5:N6"/>
    <mergeCell ref="A5:A6"/>
    <mergeCell ref="B5:B6"/>
    <mergeCell ref="C5:I5"/>
    <mergeCell ref="K5:K6"/>
    <mergeCell ref="J5:J6"/>
    <mergeCell ref="L5:L6"/>
    <mergeCell ref="M5:M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zoomScalePageLayoutView="0" workbookViewId="0" topLeftCell="A1">
      <selection activeCell="I15" sqref="I15"/>
    </sheetView>
  </sheetViews>
  <sheetFormatPr defaultColWidth="9.00390625" defaultRowHeight="12"/>
  <cols>
    <col min="1" max="1" width="12.875" style="0" customWidth="1"/>
    <col min="2" max="6" width="13.875" style="0" customWidth="1"/>
  </cols>
  <sheetData>
    <row r="1" ht="14.25">
      <c r="A1" s="1" t="s">
        <v>0</v>
      </c>
    </row>
    <row r="3" ht="14.25">
      <c r="A3" s="1" t="s">
        <v>544</v>
      </c>
    </row>
    <row r="4" ht="12" thickBot="1">
      <c r="F4" s="181" t="s">
        <v>157</v>
      </c>
    </row>
    <row r="5" spans="1:6" ht="11.25" customHeight="1">
      <c r="A5" s="387" t="s">
        <v>9</v>
      </c>
      <c r="B5" s="387" t="s">
        <v>83</v>
      </c>
      <c r="C5" s="404" t="s">
        <v>543</v>
      </c>
      <c r="D5" s="405" t="s">
        <v>542</v>
      </c>
      <c r="E5" s="405" t="s">
        <v>541</v>
      </c>
      <c r="F5" s="402" t="s">
        <v>151</v>
      </c>
    </row>
    <row r="6" spans="1:6" ht="11.25" customHeight="1">
      <c r="A6" s="358"/>
      <c r="B6" s="358"/>
      <c r="C6" s="357"/>
      <c r="D6" s="357"/>
      <c r="E6" s="357"/>
      <c r="F6" s="391"/>
    </row>
    <row r="7" spans="1:6" ht="6" customHeight="1">
      <c r="A7" s="21"/>
      <c r="B7" s="20"/>
      <c r="C7" s="20"/>
      <c r="D7" s="291"/>
      <c r="E7" s="291"/>
      <c r="F7" s="20"/>
    </row>
    <row r="8" spans="1:6" ht="12.75" customHeight="1">
      <c r="A8" s="38" t="s">
        <v>144</v>
      </c>
      <c r="B8" s="54">
        <v>3208</v>
      </c>
      <c r="C8" s="54">
        <v>159</v>
      </c>
      <c r="D8" s="54">
        <v>690</v>
      </c>
      <c r="E8" s="54">
        <v>585</v>
      </c>
      <c r="F8" s="54">
        <v>1774</v>
      </c>
    </row>
    <row r="9" spans="1:6" s="97" customFormat="1" ht="12.75" customHeight="1">
      <c r="A9" s="38">
        <v>20</v>
      </c>
      <c r="B9" s="92">
        <v>3509</v>
      </c>
      <c r="C9" s="54">
        <v>199</v>
      </c>
      <c r="D9" s="54">
        <v>604</v>
      </c>
      <c r="E9" s="54">
        <v>525</v>
      </c>
      <c r="F9" s="54">
        <v>2181</v>
      </c>
    </row>
    <row r="10" spans="1:6" s="65" customFormat="1" ht="12.75" customHeight="1">
      <c r="A10" s="290">
        <v>21</v>
      </c>
      <c r="B10" s="92">
        <v>3665</v>
      </c>
      <c r="C10" s="54">
        <v>205</v>
      </c>
      <c r="D10" s="54">
        <v>613</v>
      </c>
      <c r="E10" s="54">
        <v>516</v>
      </c>
      <c r="F10" s="54">
        <v>2331</v>
      </c>
    </row>
    <row r="11" spans="1:6" s="65" customFormat="1" ht="12.75" customHeight="1">
      <c r="A11" s="38">
        <v>22</v>
      </c>
      <c r="B11" s="92">
        <v>3742</v>
      </c>
      <c r="C11" s="54">
        <v>201</v>
      </c>
      <c r="D11" s="54">
        <v>650</v>
      </c>
      <c r="E11" s="54">
        <v>473</v>
      </c>
      <c r="F11" s="54">
        <v>2418</v>
      </c>
    </row>
    <row r="12" spans="1:6" s="26" customFormat="1" ht="12.75" customHeight="1">
      <c r="A12" s="96">
        <v>23</v>
      </c>
      <c r="B12" s="95">
        <f>SUM(B13:B24)</f>
        <v>4037</v>
      </c>
      <c r="C12" s="52">
        <f>SUM(C13:C24)</f>
        <v>208</v>
      </c>
      <c r="D12" s="52">
        <f>SUM(D13:D24)</f>
        <v>658</v>
      </c>
      <c r="E12" s="52">
        <f>SUM(E13:E24)</f>
        <v>486</v>
      </c>
      <c r="F12" s="52">
        <f>SUM(F13:F24)</f>
        <v>2685</v>
      </c>
    </row>
    <row r="13" spans="1:7" ht="18" customHeight="1">
      <c r="A13" s="40" t="s">
        <v>143</v>
      </c>
      <c r="B13" s="92">
        <f aca="true" t="shared" si="0" ref="B13:B24">SUM(C13:F13)</f>
        <v>294</v>
      </c>
      <c r="C13" s="54">
        <v>13</v>
      </c>
      <c r="D13" s="54">
        <v>59</v>
      </c>
      <c r="E13" s="54">
        <v>39</v>
      </c>
      <c r="F13" s="54">
        <v>183</v>
      </c>
      <c r="G13" s="54"/>
    </row>
    <row r="14" spans="1:7" ht="12.75" customHeight="1">
      <c r="A14" s="94" t="s">
        <v>142</v>
      </c>
      <c r="B14" s="92">
        <f t="shared" si="0"/>
        <v>357</v>
      </c>
      <c r="C14" s="54">
        <v>14</v>
      </c>
      <c r="D14" s="54">
        <v>61</v>
      </c>
      <c r="E14" s="54">
        <v>43</v>
      </c>
      <c r="F14" s="54">
        <v>239</v>
      </c>
      <c r="G14" s="54"/>
    </row>
    <row r="15" spans="1:7" ht="12.75" customHeight="1">
      <c r="A15" s="94" t="s">
        <v>141</v>
      </c>
      <c r="B15" s="92">
        <f t="shared" si="0"/>
        <v>373</v>
      </c>
      <c r="C15" s="54">
        <v>14</v>
      </c>
      <c r="D15" s="54">
        <v>62</v>
      </c>
      <c r="E15" s="54">
        <v>38</v>
      </c>
      <c r="F15" s="54">
        <v>259</v>
      </c>
      <c r="G15" s="54"/>
    </row>
    <row r="16" spans="1:7" ht="12.75" customHeight="1">
      <c r="A16" s="94" t="s">
        <v>140</v>
      </c>
      <c r="B16" s="92">
        <f t="shared" si="0"/>
        <v>366</v>
      </c>
      <c r="C16" s="54">
        <v>17</v>
      </c>
      <c r="D16" s="54">
        <v>62</v>
      </c>
      <c r="E16" s="54">
        <v>42</v>
      </c>
      <c r="F16" s="54">
        <v>245</v>
      </c>
      <c r="G16" s="54"/>
    </row>
    <row r="17" spans="1:7" ht="12.75" customHeight="1">
      <c r="A17" s="94" t="s">
        <v>139</v>
      </c>
      <c r="B17" s="92">
        <f t="shared" si="0"/>
        <v>269</v>
      </c>
      <c r="C17" s="54">
        <v>13</v>
      </c>
      <c r="D17" s="54">
        <v>54</v>
      </c>
      <c r="E17" s="54">
        <v>40</v>
      </c>
      <c r="F17" s="54">
        <v>162</v>
      </c>
      <c r="G17" s="54"/>
    </row>
    <row r="18" spans="1:7" ht="12.75" customHeight="1">
      <c r="A18" s="94" t="s">
        <v>138</v>
      </c>
      <c r="B18" s="92">
        <f t="shared" si="0"/>
        <v>291</v>
      </c>
      <c r="C18" s="54">
        <v>17</v>
      </c>
      <c r="D18" s="54">
        <v>58</v>
      </c>
      <c r="E18" s="54">
        <v>37</v>
      </c>
      <c r="F18" s="54">
        <v>179</v>
      </c>
      <c r="G18" s="54"/>
    </row>
    <row r="19" spans="1:7" ht="12.75" customHeight="1">
      <c r="A19" s="94" t="s">
        <v>137</v>
      </c>
      <c r="B19" s="92">
        <f t="shared" si="0"/>
        <v>345</v>
      </c>
      <c r="C19" s="54">
        <v>27</v>
      </c>
      <c r="D19" s="54">
        <v>53</v>
      </c>
      <c r="E19" s="54">
        <v>48</v>
      </c>
      <c r="F19" s="54">
        <v>217</v>
      </c>
      <c r="G19" s="54"/>
    </row>
    <row r="20" spans="1:7" ht="12.75" customHeight="1">
      <c r="A20" s="94" t="s">
        <v>136</v>
      </c>
      <c r="B20" s="92">
        <f t="shared" si="0"/>
        <v>350</v>
      </c>
      <c r="C20" s="54">
        <v>24</v>
      </c>
      <c r="D20" s="54">
        <v>56</v>
      </c>
      <c r="E20" s="54">
        <v>35</v>
      </c>
      <c r="F20" s="54">
        <v>235</v>
      </c>
      <c r="G20" s="54"/>
    </row>
    <row r="21" spans="1:7" ht="12.75" customHeight="1">
      <c r="A21" s="94" t="s">
        <v>135</v>
      </c>
      <c r="B21" s="92">
        <f t="shared" si="0"/>
        <v>324</v>
      </c>
      <c r="C21" s="54">
        <v>21</v>
      </c>
      <c r="D21" s="54">
        <v>47</v>
      </c>
      <c r="E21" s="54">
        <v>39</v>
      </c>
      <c r="F21" s="54">
        <v>217</v>
      </c>
      <c r="G21" s="54"/>
    </row>
    <row r="22" spans="1:7" ht="12.75" customHeight="1">
      <c r="A22" s="75" t="s">
        <v>134</v>
      </c>
      <c r="B22" s="92">
        <f t="shared" si="0"/>
        <v>356</v>
      </c>
      <c r="C22" s="54">
        <v>14</v>
      </c>
      <c r="D22" s="54">
        <v>47</v>
      </c>
      <c r="E22" s="54">
        <v>41</v>
      </c>
      <c r="F22" s="54">
        <v>254</v>
      </c>
      <c r="G22" s="54"/>
    </row>
    <row r="23" spans="1:7" ht="12.75" customHeight="1">
      <c r="A23" s="93" t="s">
        <v>133</v>
      </c>
      <c r="B23" s="92">
        <f t="shared" si="0"/>
        <v>344</v>
      </c>
      <c r="C23" s="54">
        <v>15</v>
      </c>
      <c r="D23" s="54">
        <v>48</v>
      </c>
      <c r="E23" s="54">
        <v>43</v>
      </c>
      <c r="F23" s="54">
        <v>238</v>
      </c>
      <c r="G23" s="54"/>
    </row>
    <row r="24" spans="1:7" ht="12.75" customHeight="1">
      <c r="A24" s="93" t="s">
        <v>132</v>
      </c>
      <c r="B24" s="92">
        <f t="shared" si="0"/>
        <v>368</v>
      </c>
      <c r="C24" s="54">
        <v>19</v>
      </c>
      <c r="D24" s="54">
        <v>51</v>
      </c>
      <c r="E24" s="54">
        <v>41</v>
      </c>
      <c r="F24" s="54">
        <v>257</v>
      </c>
      <c r="G24" s="54"/>
    </row>
    <row r="25" spans="1:6" s="9" customFormat="1" ht="6" customHeight="1" thickBot="1">
      <c r="A25" s="91"/>
      <c r="B25" s="90"/>
      <c r="C25" s="56"/>
      <c r="D25" s="56"/>
      <c r="E25" s="56"/>
      <c r="F25" s="56"/>
    </row>
    <row r="26" ht="14.25" customHeight="1">
      <c r="A26" t="s">
        <v>159</v>
      </c>
    </row>
  </sheetData>
  <sheetProtection/>
  <mergeCells count="6">
    <mergeCell ref="F5:F6"/>
    <mergeCell ref="A5:A6"/>
    <mergeCell ref="B5:B6"/>
    <mergeCell ref="D5:D6"/>
    <mergeCell ref="C5:C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N14" sqref="N14"/>
    </sheetView>
  </sheetViews>
  <sheetFormatPr defaultColWidth="9.00390625" defaultRowHeight="12"/>
  <cols>
    <col min="1" max="1" width="3.125" style="152" customWidth="1"/>
    <col min="2" max="2" width="12.875" style="152" customWidth="1"/>
    <col min="3" max="3" width="12.875" style="189" customWidth="1"/>
    <col min="4" max="4" width="12.875" style="185" customWidth="1"/>
    <col min="5" max="9" width="12.875" style="152" customWidth="1"/>
    <col min="10" max="11" width="9.375" style="152" customWidth="1"/>
    <col min="12" max="12" width="11.00390625" style="152" bestFit="1" customWidth="1"/>
    <col min="13" max="16384" width="9.375" style="152" customWidth="1"/>
  </cols>
  <sheetData>
    <row r="1" spans="1:2" ht="14.25">
      <c r="A1" s="220" t="s">
        <v>0</v>
      </c>
      <c r="B1" s="220"/>
    </row>
    <row r="2" spans="1:2" ht="14.25">
      <c r="A2" s="220"/>
      <c r="B2" s="220"/>
    </row>
    <row r="3" spans="1:6" ht="14.25">
      <c r="A3" s="220" t="s">
        <v>540</v>
      </c>
      <c r="F3" s="289"/>
    </row>
    <row r="4" ht="15" thickBot="1">
      <c r="B4" s="220"/>
    </row>
    <row r="5" spans="1:9" ht="14.25" customHeight="1">
      <c r="A5" s="431" t="s">
        <v>9</v>
      </c>
      <c r="B5" s="432"/>
      <c r="C5" s="427" t="s">
        <v>539</v>
      </c>
      <c r="D5" s="427"/>
      <c r="E5" s="437"/>
      <c r="F5" s="427" t="s">
        <v>538</v>
      </c>
      <c r="G5" s="427"/>
      <c r="H5" s="427"/>
      <c r="I5" s="427"/>
    </row>
    <row r="6" spans="1:9" s="185" customFormat="1" ht="14.25" customHeight="1">
      <c r="A6" s="433"/>
      <c r="B6" s="434"/>
      <c r="C6" s="440" t="s">
        <v>537</v>
      </c>
      <c r="D6" s="442" t="s">
        <v>536</v>
      </c>
      <c r="E6" s="442" t="s">
        <v>535</v>
      </c>
      <c r="F6" s="442" t="s">
        <v>534</v>
      </c>
      <c r="G6" s="438" t="s">
        <v>533</v>
      </c>
      <c r="H6" s="439"/>
      <c r="I6" s="439"/>
    </row>
    <row r="7" spans="1:9" s="185" customFormat="1" ht="14.25" customHeight="1">
      <c r="A7" s="435"/>
      <c r="B7" s="436"/>
      <c r="C7" s="441"/>
      <c r="D7" s="443"/>
      <c r="E7" s="443"/>
      <c r="F7" s="443"/>
      <c r="G7" s="241" t="s">
        <v>276</v>
      </c>
      <c r="H7" s="242" t="s">
        <v>532</v>
      </c>
      <c r="I7" s="288" t="s">
        <v>531</v>
      </c>
    </row>
    <row r="8" spans="1:9" s="251" customFormat="1" ht="17.25" customHeight="1">
      <c r="A8" s="429" t="s">
        <v>107</v>
      </c>
      <c r="B8" s="430"/>
      <c r="C8" s="287">
        <v>44924</v>
      </c>
      <c r="D8" s="287">
        <v>1173183</v>
      </c>
      <c r="E8" s="287">
        <v>96944</v>
      </c>
      <c r="F8" s="287">
        <v>528358</v>
      </c>
      <c r="G8" s="287">
        <v>1033812</v>
      </c>
      <c r="H8" s="287">
        <v>628242</v>
      </c>
      <c r="I8" s="287">
        <v>405570</v>
      </c>
    </row>
    <row r="9" spans="1:9" ht="17.25" customHeight="1">
      <c r="A9" s="261"/>
      <c r="B9" s="233" t="s">
        <v>530</v>
      </c>
      <c r="C9" s="277">
        <v>735</v>
      </c>
      <c r="D9" s="280">
        <v>36176</v>
      </c>
      <c r="E9" s="280">
        <v>2745</v>
      </c>
      <c r="F9" s="275" t="s">
        <v>43</v>
      </c>
      <c r="G9" s="275" t="s">
        <v>43</v>
      </c>
      <c r="H9" s="275" t="s">
        <v>43</v>
      </c>
      <c r="I9" s="275" t="s">
        <v>43</v>
      </c>
    </row>
    <row r="10" spans="1:9" ht="11.25">
      <c r="A10" s="261"/>
      <c r="B10" s="286" t="s">
        <v>529</v>
      </c>
      <c r="C10" s="277">
        <v>627</v>
      </c>
      <c r="D10" s="276">
        <v>21423</v>
      </c>
      <c r="E10" s="276">
        <v>2043</v>
      </c>
      <c r="F10" s="281">
        <v>17971</v>
      </c>
      <c r="G10" s="280">
        <v>43471</v>
      </c>
      <c r="H10" s="279">
        <v>25232</v>
      </c>
      <c r="I10" s="279">
        <v>18239</v>
      </c>
    </row>
    <row r="11" spans="1:9" ht="11.25">
      <c r="A11" s="261"/>
      <c r="B11" s="286" t="s">
        <v>528</v>
      </c>
      <c r="C11" s="277">
        <v>590</v>
      </c>
      <c r="D11" s="276">
        <v>32864</v>
      </c>
      <c r="E11" s="276">
        <v>3556</v>
      </c>
      <c r="F11" s="275" t="s">
        <v>43</v>
      </c>
      <c r="G11" s="275" t="s">
        <v>43</v>
      </c>
      <c r="H11" s="275" t="s">
        <v>43</v>
      </c>
      <c r="I11" s="275" t="s">
        <v>43</v>
      </c>
    </row>
    <row r="12" spans="1:12" ht="11.25">
      <c r="A12" s="261"/>
      <c r="B12" s="286" t="s">
        <v>527</v>
      </c>
      <c r="C12" s="277">
        <v>770</v>
      </c>
      <c r="D12" s="280">
        <v>24954</v>
      </c>
      <c r="E12" s="280">
        <v>1901</v>
      </c>
      <c r="F12" s="275" t="s">
        <v>43</v>
      </c>
      <c r="G12" s="275" t="s">
        <v>43</v>
      </c>
      <c r="H12" s="275" t="s">
        <v>43</v>
      </c>
      <c r="I12" s="275" t="s">
        <v>43</v>
      </c>
      <c r="L12" s="262"/>
    </row>
    <row r="13" spans="1:9" ht="11.25" customHeight="1">
      <c r="A13" s="261"/>
      <c r="B13" s="286" t="s">
        <v>526</v>
      </c>
      <c r="C13" s="277">
        <v>572</v>
      </c>
      <c r="D13" s="280">
        <v>14358</v>
      </c>
      <c r="E13" s="280">
        <v>1340</v>
      </c>
      <c r="F13" s="275" t="s">
        <v>43</v>
      </c>
      <c r="G13" s="275" t="s">
        <v>43</v>
      </c>
      <c r="H13" s="275" t="s">
        <v>43</v>
      </c>
      <c r="I13" s="275" t="s">
        <v>43</v>
      </c>
    </row>
    <row r="14" spans="1:9" ht="11.25" customHeight="1">
      <c r="A14" s="261"/>
      <c r="B14" s="233" t="s">
        <v>525</v>
      </c>
      <c r="C14" s="277">
        <v>896</v>
      </c>
      <c r="D14" s="276">
        <v>19371</v>
      </c>
      <c r="E14" s="276">
        <v>1878</v>
      </c>
      <c r="F14" s="275" t="s">
        <v>43</v>
      </c>
      <c r="G14" s="275" t="s">
        <v>43</v>
      </c>
      <c r="H14" s="275" t="s">
        <v>43</v>
      </c>
      <c r="I14" s="275" t="s">
        <v>43</v>
      </c>
    </row>
    <row r="15" spans="1:9" ht="11.25">
      <c r="A15" s="261"/>
      <c r="B15" s="286" t="s">
        <v>524</v>
      </c>
      <c r="C15" s="277">
        <v>843</v>
      </c>
      <c r="D15" s="276">
        <v>12027</v>
      </c>
      <c r="E15" s="276">
        <v>1136</v>
      </c>
      <c r="F15" s="275" t="s">
        <v>43</v>
      </c>
      <c r="G15" s="275" t="s">
        <v>43</v>
      </c>
      <c r="H15" s="275" t="s">
        <v>43</v>
      </c>
      <c r="I15" s="275" t="s">
        <v>43</v>
      </c>
    </row>
    <row r="16" spans="1:9" ht="11.25">
      <c r="A16" s="261"/>
      <c r="B16" s="286" t="s">
        <v>523</v>
      </c>
      <c r="C16" s="277">
        <v>320</v>
      </c>
      <c r="D16" s="280">
        <v>15305</v>
      </c>
      <c r="E16" s="280">
        <v>1426</v>
      </c>
      <c r="F16" s="275" t="s">
        <v>43</v>
      </c>
      <c r="G16" s="275" t="s">
        <v>43</v>
      </c>
      <c r="H16" s="275" t="s">
        <v>43</v>
      </c>
      <c r="I16" s="275" t="s">
        <v>43</v>
      </c>
    </row>
    <row r="17" spans="1:9" ht="11.25">
      <c r="A17" s="255"/>
      <c r="B17" s="278" t="s">
        <v>522</v>
      </c>
      <c r="C17" s="277">
        <v>985</v>
      </c>
      <c r="D17" s="280">
        <v>16616</v>
      </c>
      <c r="E17" s="280">
        <v>1436</v>
      </c>
      <c r="F17" s="275" t="s">
        <v>43</v>
      </c>
      <c r="G17" s="275" t="s">
        <v>43</v>
      </c>
      <c r="H17" s="275" t="s">
        <v>43</v>
      </c>
      <c r="I17" s="275" t="s">
        <v>43</v>
      </c>
    </row>
    <row r="18" spans="1:9" ht="6" customHeight="1">
      <c r="A18" s="255"/>
      <c r="B18" s="278"/>
      <c r="C18" s="285"/>
      <c r="D18" s="280"/>
      <c r="E18" s="280"/>
      <c r="F18" s="280"/>
      <c r="G18" s="280"/>
      <c r="H18" s="275"/>
      <c r="I18" s="275"/>
    </row>
    <row r="19" spans="1:9" ht="11.25" customHeight="1">
      <c r="A19" s="255"/>
      <c r="B19" s="278" t="s">
        <v>425</v>
      </c>
      <c r="C19" s="277">
        <v>10778</v>
      </c>
      <c r="D19" s="276">
        <v>48568</v>
      </c>
      <c r="E19" s="276">
        <v>3464</v>
      </c>
      <c r="F19" s="281">
        <v>21310</v>
      </c>
      <c r="G19" s="280">
        <v>100058</v>
      </c>
      <c r="H19" s="279">
        <v>66178</v>
      </c>
      <c r="I19" s="279">
        <v>33880</v>
      </c>
    </row>
    <row r="20" spans="1:9" ht="11.25" customHeight="1">
      <c r="A20" s="255"/>
      <c r="B20" s="231" t="s">
        <v>521</v>
      </c>
      <c r="C20" s="277">
        <v>1967</v>
      </c>
      <c r="D20" s="276">
        <v>44447</v>
      </c>
      <c r="E20" s="276">
        <v>3172</v>
      </c>
      <c r="F20" s="275" t="s">
        <v>43</v>
      </c>
      <c r="G20" s="275" t="s">
        <v>43</v>
      </c>
      <c r="H20" s="275" t="s">
        <v>43</v>
      </c>
      <c r="I20" s="275" t="s">
        <v>43</v>
      </c>
    </row>
    <row r="21" spans="1:9" ht="11.25">
      <c r="A21" s="255"/>
      <c r="B21" s="278" t="s">
        <v>520</v>
      </c>
      <c r="C21" s="277">
        <v>466</v>
      </c>
      <c r="D21" s="280">
        <v>12288</v>
      </c>
      <c r="E21" s="280">
        <v>1317</v>
      </c>
      <c r="F21" s="275" t="s">
        <v>43</v>
      </c>
      <c r="G21" s="275" t="s">
        <v>43</v>
      </c>
      <c r="H21" s="275" t="s">
        <v>43</v>
      </c>
      <c r="I21" s="275" t="s">
        <v>43</v>
      </c>
    </row>
    <row r="22" spans="1:9" ht="11.25">
      <c r="A22" s="255"/>
      <c r="B22" s="278" t="s">
        <v>519</v>
      </c>
      <c r="C22" s="277">
        <v>752</v>
      </c>
      <c r="D22" s="280">
        <v>30170</v>
      </c>
      <c r="E22" s="280">
        <v>2530</v>
      </c>
      <c r="F22" s="281">
        <v>28087</v>
      </c>
      <c r="G22" s="280">
        <v>60203</v>
      </c>
      <c r="H22" s="279">
        <v>36005</v>
      </c>
      <c r="I22" s="279">
        <v>24198</v>
      </c>
    </row>
    <row r="23" spans="1:9" ht="11.25">
      <c r="A23" s="255"/>
      <c r="B23" s="278" t="s">
        <v>518</v>
      </c>
      <c r="C23" s="277">
        <v>412</v>
      </c>
      <c r="D23" s="276">
        <v>25460</v>
      </c>
      <c r="E23" s="276">
        <v>1875</v>
      </c>
      <c r="F23" s="275" t="s">
        <v>517</v>
      </c>
      <c r="G23" s="275" t="s">
        <v>517</v>
      </c>
      <c r="H23" s="275" t="s">
        <v>517</v>
      </c>
      <c r="I23" s="275" t="s">
        <v>517</v>
      </c>
    </row>
    <row r="24" spans="1:9" ht="11.25">
      <c r="A24" s="255"/>
      <c r="B24" s="278" t="s">
        <v>516</v>
      </c>
      <c r="C24" s="277">
        <v>521</v>
      </c>
      <c r="D24" s="276">
        <v>16890</v>
      </c>
      <c r="E24" s="276">
        <v>1015</v>
      </c>
      <c r="F24" s="281">
        <v>25486</v>
      </c>
      <c r="G24" s="280">
        <v>44496</v>
      </c>
      <c r="H24" s="279">
        <v>31544</v>
      </c>
      <c r="I24" s="279">
        <v>12952</v>
      </c>
    </row>
    <row r="25" spans="1:9" ht="11.25" customHeight="1">
      <c r="A25" s="255"/>
      <c r="B25" s="231" t="s">
        <v>515</v>
      </c>
      <c r="C25" s="277">
        <v>776</v>
      </c>
      <c r="D25" s="280">
        <v>20969</v>
      </c>
      <c r="E25" s="280">
        <v>1751</v>
      </c>
      <c r="F25" s="275" t="s">
        <v>43</v>
      </c>
      <c r="G25" s="275" t="s">
        <v>43</v>
      </c>
      <c r="H25" s="275" t="s">
        <v>43</v>
      </c>
      <c r="I25" s="275" t="s">
        <v>43</v>
      </c>
    </row>
    <row r="26" spans="1:9" ht="11.25">
      <c r="A26" s="255"/>
      <c r="B26" s="278" t="s">
        <v>514</v>
      </c>
      <c r="C26" s="277">
        <v>502</v>
      </c>
      <c r="D26" s="280">
        <v>15272</v>
      </c>
      <c r="E26" s="280">
        <v>1321</v>
      </c>
      <c r="F26" s="281">
        <v>26114</v>
      </c>
      <c r="G26" s="280">
        <v>24257</v>
      </c>
      <c r="H26" s="279">
        <v>15673</v>
      </c>
      <c r="I26" s="279">
        <v>8584</v>
      </c>
    </row>
    <row r="27" spans="1:9" ht="11.25">
      <c r="A27" s="255"/>
      <c r="B27" s="278" t="s">
        <v>513</v>
      </c>
      <c r="C27" s="277">
        <v>1269</v>
      </c>
      <c r="D27" s="276">
        <v>20000</v>
      </c>
      <c r="E27" s="276">
        <v>1626</v>
      </c>
      <c r="F27" s="281">
        <v>23430</v>
      </c>
      <c r="G27" s="280">
        <v>52339</v>
      </c>
      <c r="H27" s="279">
        <v>36653</v>
      </c>
      <c r="I27" s="279">
        <v>15686</v>
      </c>
    </row>
    <row r="28" spans="1:9" ht="11.25">
      <c r="A28" s="255"/>
      <c r="B28" s="278" t="s">
        <v>512</v>
      </c>
      <c r="C28" s="277">
        <v>1072</v>
      </c>
      <c r="D28" s="276">
        <v>32479</v>
      </c>
      <c r="E28" s="276">
        <v>2437</v>
      </c>
      <c r="F28" s="275" t="s">
        <v>43</v>
      </c>
      <c r="G28" s="275" t="s">
        <v>43</v>
      </c>
      <c r="H28" s="275" t="s">
        <v>43</v>
      </c>
      <c r="I28" s="275" t="s">
        <v>43</v>
      </c>
    </row>
    <row r="29" spans="1:9" ht="6" customHeight="1">
      <c r="A29" s="255"/>
      <c r="B29" s="278"/>
      <c r="C29" s="285"/>
      <c r="D29" s="276"/>
      <c r="E29" s="276"/>
      <c r="F29" s="280"/>
      <c r="G29" s="280"/>
      <c r="H29" s="280"/>
      <c r="I29" s="280"/>
    </row>
    <row r="30" spans="1:9" ht="11.25">
      <c r="A30" s="255"/>
      <c r="B30" s="278" t="s">
        <v>511</v>
      </c>
      <c r="C30" s="277">
        <v>1139</v>
      </c>
      <c r="D30" s="280">
        <v>45980</v>
      </c>
      <c r="E30" s="280">
        <v>3642</v>
      </c>
      <c r="F30" s="275" t="s">
        <v>43</v>
      </c>
      <c r="G30" s="275" t="s">
        <v>43</v>
      </c>
      <c r="H30" s="275" t="s">
        <v>43</v>
      </c>
      <c r="I30" s="275" t="s">
        <v>43</v>
      </c>
    </row>
    <row r="31" spans="1:9" ht="11.25" customHeight="1">
      <c r="A31" s="255"/>
      <c r="B31" s="231" t="s">
        <v>510</v>
      </c>
      <c r="C31" s="277">
        <v>756</v>
      </c>
      <c r="D31" s="280">
        <v>39040</v>
      </c>
      <c r="E31" s="280">
        <v>2957</v>
      </c>
      <c r="F31" s="275" t="s">
        <v>43</v>
      </c>
      <c r="G31" s="275" t="s">
        <v>43</v>
      </c>
      <c r="H31" s="275" t="s">
        <v>43</v>
      </c>
      <c r="I31" s="275" t="s">
        <v>43</v>
      </c>
    </row>
    <row r="32" spans="1:9" ht="11.25">
      <c r="A32" s="255"/>
      <c r="B32" s="278" t="s">
        <v>509</v>
      </c>
      <c r="C32" s="277">
        <v>925</v>
      </c>
      <c r="D32" s="276">
        <v>37392</v>
      </c>
      <c r="E32" s="276">
        <v>2934</v>
      </c>
      <c r="F32" s="275" t="s">
        <v>43</v>
      </c>
      <c r="G32" s="275" t="s">
        <v>43</v>
      </c>
      <c r="H32" s="275" t="s">
        <v>43</v>
      </c>
      <c r="I32" s="275" t="s">
        <v>43</v>
      </c>
    </row>
    <row r="33" spans="1:9" ht="11.25">
      <c r="A33" s="255"/>
      <c r="B33" s="278" t="s">
        <v>508</v>
      </c>
      <c r="C33" s="277">
        <v>340</v>
      </c>
      <c r="D33" s="276">
        <v>30474</v>
      </c>
      <c r="E33" s="276">
        <v>2103</v>
      </c>
      <c r="F33" s="275" t="s">
        <v>43</v>
      </c>
      <c r="G33" s="275" t="s">
        <v>43</v>
      </c>
      <c r="H33" s="275" t="s">
        <v>43</v>
      </c>
      <c r="I33" s="275" t="s">
        <v>43</v>
      </c>
    </row>
    <row r="34" spans="1:9" ht="11.25">
      <c r="A34" s="255"/>
      <c r="B34" s="278" t="s">
        <v>507</v>
      </c>
      <c r="C34" s="277">
        <v>421</v>
      </c>
      <c r="D34" s="280">
        <v>16021</v>
      </c>
      <c r="E34" s="280">
        <v>1320</v>
      </c>
      <c r="F34" s="281">
        <v>25784</v>
      </c>
      <c r="G34" s="280">
        <v>34424</v>
      </c>
      <c r="H34" s="279">
        <v>25321</v>
      </c>
      <c r="I34" s="279">
        <v>9103</v>
      </c>
    </row>
    <row r="35" spans="1:9" ht="11.25">
      <c r="A35" s="255"/>
      <c r="B35" s="278" t="s">
        <v>506</v>
      </c>
      <c r="C35" s="277">
        <v>868</v>
      </c>
      <c r="D35" s="280">
        <v>13622</v>
      </c>
      <c r="E35" s="280">
        <v>1423</v>
      </c>
      <c r="F35" s="281">
        <v>24058</v>
      </c>
      <c r="G35" s="280">
        <v>44142</v>
      </c>
      <c r="H35" s="279">
        <v>26540</v>
      </c>
      <c r="I35" s="279">
        <v>17602</v>
      </c>
    </row>
    <row r="36" spans="1:9" ht="11.25" customHeight="1">
      <c r="A36" s="255"/>
      <c r="B36" s="231" t="s">
        <v>505</v>
      </c>
      <c r="C36" s="277">
        <v>1546</v>
      </c>
      <c r="D36" s="276">
        <v>16323</v>
      </c>
      <c r="E36" s="276">
        <v>1467</v>
      </c>
      <c r="F36" s="281">
        <v>25633</v>
      </c>
      <c r="G36" s="280">
        <v>28988</v>
      </c>
      <c r="H36" s="279">
        <v>18478</v>
      </c>
      <c r="I36" s="279">
        <v>10510</v>
      </c>
    </row>
    <row r="37" spans="1:9" ht="11.25">
      <c r="A37" s="255"/>
      <c r="B37" s="278" t="s">
        <v>421</v>
      </c>
      <c r="C37" s="277">
        <v>305</v>
      </c>
      <c r="D37" s="276">
        <v>14303</v>
      </c>
      <c r="E37" s="276">
        <v>1094</v>
      </c>
      <c r="F37" s="281">
        <v>24359</v>
      </c>
      <c r="G37" s="280">
        <v>42003</v>
      </c>
      <c r="H37" s="279">
        <v>19861</v>
      </c>
      <c r="I37" s="279">
        <v>22142</v>
      </c>
    </row>
    <row r="38" spans="1:9" ht="11.25">
      <c r="A38" s="255"/>
      <c r="B38" s="278" t="s">
        <v>504</v>
      </c>
      <c r="C38" s="277">
        <v>292</v>
      </c>
      <c r="D38" s="280">
        <v>17560</v>
      </c>
      <c r="E38" s="280">
        <v>1418</v>
      </c>
      <c r="F38" s="281">
        <v>18724</v>
      </c>
      <c r="G38" s="280">
        <v>53407</v>
      </c>
      <c r="H38" s="279">
        <v>31014</v>
      </c>
      <c r="I38" s="279">
        <v>22393</v>
      </c>
    </row>
    <row r="39" spans="1:9" ht="6" customHeight="1">
      <c r="A39" s="255"/>
      <c r="B39" s="278"/>
      <c r="C39" s="282"/>
      <c r="D39" s="280"/>
      <c r="E39" s="280"/>
      <c r="F39" s="280"/>
      <c r="G39" s="280"/>
      <c r="H39" s="275"/>
      <c r="I39" s="275"/>
    </row>
    <row r="40" spans="1:9" ht="11.25">
      <c r="A40" s="255"/>
      <c r="B40" s="278" t="s">
        <v>420</v>
      </c>
      <c r="C40" s="277">
        <v>697</v>
      </c>
      <c r="D40" s="280">
        <v>42621</v>
      </c>
      <c r="E40" s="280">
        <v>3665</v>
      </c>
      <c r="F40" s="275" t="s">
        <v>43</v>
      </c>
      <c r="G40" s="275" t="s">
        <v>43</v>
      </c>
      <c r="H40" s="275" t="s">
        <v>43</v>
      </c>
      <c r="I40" s="275" t="s">
        <v>43</v>
      </c>
    </row>
    <row r="41" spans="1:9" ht="11.25">
      <c r="A41" s="255"/>
      <c r="B41" s="278" t="s">
        <v>503</v>
      </c>
      <c r="C41" s="277">
        <v>228</v>
      </c>
      <c r="D41" s="280">
        <v>8753</v>
      </c>
      <c r="E41" s="280">
        <v>1042</v>
      </c>
      <c r="F41" s="281">
        <v>16976</v>
      </c>
      <c r="G41" s="280">
        <v>11488</v>
      </c>
      <c r="H41" s="279">
        <v>5480</v>
      </c>
      <c r="I41" s="279">
        <v>6008</v>
      </c>
    </row>
    <row r="42" spans="1:9" s="221" customFormat="1" ht="11.25" customHeight="1">
      <c r="A42" s="224"/>
      <c r="B42" s="231" t="s">
        <v>502</v>
      </c>
      <c r="C42" s="277">
        <v>342</v>
      </c>
      <c r="D42" s="280">
        <v>17311</v>
      </c>
      <c r="E42" s="280">
        <v>1893</v>
      </c>
      <c r="F42" s="275" t="s">
        <v>43</v>
      </c>
      <c r="G42" s="275" t="s">
        <v>43</v>
      </c>
      <c r="H42" s="275" t="s">
        <v>43</v>
      </c>
      <c r="I42" s="275" t="s">
        <v>43</v>
      </c>
    </row>
    <row r="43" spans="1:9" ht="11.25">
      <c r="A43" s="255"/>
      <c r="B43" s="284" t="s">
        <v>501</v>
      </c>
      <c r="C43" s="277">
        <v>434</v>
      </c>
      <c r="D43" s="280">
        <v>11302</v>
      </c>
      <c r="E43" s="280">
        <v>1179</v>
      </c>
      <c r="F43" s="275" t="s">
        <v>43</v>
      </c>
      <c r="G43" s="275" t="s">
        <v>43</v>
      </c>
      <c r="H43" s="275" t="s">
        <v>43</v>
      </c>
      <c r="I43" s="275" t="s">
        <v>43</v>
      </c>
    </row>
    <row r="44" spans="1:9" ht="11.25">
      <c r="A44" s="255"/>
      <c r="B44" s="278" t="s">
        <v>500</v>
      </c>
      <c r="C44" s="277">
        <v>850</v>
      </c>
      <c r="D44" s="280">
        <v>23716</v>
      </c>
      <c r="E44" s="280">
        <v>2026</v>
      </c>
      <c r="F44" s="281">
        <v>24673</v>
      </c>
      <c r="G44" s="280">
        <v>27181</v>
      </c>
      <c r="H44" s="279">
        <v>18483</v>
      </c>
      <c r="I44" s="279">
        <v>8698</v>
      </c>
    </row>
    <row r="45" spans="1:9" ht="11.25">
      <c r="A45" s="255"/>
      <c r="B45" s="278" t="s">
        <v>499</v>
      </c>
      <c r="C45" s="277">
        <v>371</v>
      </c>
      <c r="D45" s="276">
        <v>30579</v>
      </c>
      <c r="E45" s="276">
        <v>2318</v>
      </c>
      <c r="F45" s="281">
        <v>23934</v>
      </c>
      <c r="G45" s="280">
        <v>93937</v>
      </c>
      <c r="H45" s="279">
        <v>58017</v>
      </c>
      <c r="I45" s="279">
        <v>35920</v>
      </c>
    </row>
    <row r="46" spans="1:9" ht="11.25">
      <c r="A46" s="255"/>
      <c r="B46" s="278" t="s">
        <v>498</v>
      </c>
      <c r="C46" s="277">
        <v>188</v>
      </c>
      <c r="D46" s="276">
        <v>21426</v>
      </c>
      <c r="E46" s="276">
        <v>1715</v>
      </c>
      <c r="F46" s="281">
        <v>26627</v>
      </c>
      <c r="G46" s="280">
        <v>39923</v>
      </c>
      <c r="H46" s="279">
        <v>20455</v>
      </c>
      <c r="I46" s="279">
        <v>19468</v>
      </c>
    </row>
    <row r="47" spans="1:9" ht="11.25" customHeight="1">
      <c r="A47" s="255"/>
      <c r="B47" s="231" t="s">
        <v>497</v>
      </c>
      <c r="C47" s="277">
        <v>532</v>
      </c>
      <c r="D47" s="280">
        <v>28355</v>
      </c>
      <c r="E47" s="280">
        <v>2530</v>
      </c>
      <c r="F47" s="281">
        <v>24756</v>
      </c>
      <c r="G47" s="280">
        <v>51491</v>
      </c>
      <c r="H47" s="283">
        <v>26050</v>
      </c>
      <c r="I47" s="283">
        <v>25441</v>
      </c>
    </row>
    <row r="48" spans="1:9" ht="6" customHeight="1">
      <c r="A48" s="255"/>
      <c r="B48" s="231"/>
      <c r="C48" s="282"/>
      <c r="D48" s="280"/>
      <c r="E48" s="280"/>
      <c r="F48" s="280"/>
      <c r="G48" s="280"/>
      <c r="H48" s="275"/>
      <c r="I48" s="275"/>
    </row>
    <row r="49" spans="1:9" ht="11.25">
      <c r="A49" s="255"/>
      <c r="B49" s="278" t="s">
        <v>496</v>
      </c>
      <c r="C49" s="277">
        <v>741</v>
      </c>
      <c r="D49" s="280">
        <v>35979</v>
      </c>
      <c r="E49" s="280">
        <v>2947</v>
      </c>
      <c r="F49" s="281">
        <v>33504</v>
      </c>
      <c r="G49" s="280">
        <v>48984</v>
      </c>
      <c r="H49" s="279">
        <v>26365</v>
      </c>
      <c r="I49" s="279">
        <v>22619</v>
      </c>
    </row>
    <row r="50" spans="1:9" ht="11.25">
      <c r="A50" s="255"/>
      <c r="B50" s="278" t="s">
        <v>495</v>
      </c>
      <c r="C50" s="277">
        <v>572</v>
      </c>
      <c r="D50" s="276">
        <v>13336</v>
      </c>
      <c r="E50" s="276">
        <v>1659</v>
      </c>
      <c r="F50" s="275" t="s">
        <v>43</v>
      </c>
      <c r="G50" s="275" t="s">
        <v>43</v>
      </c>
      <c r="H50" s="275" t="s">
        <v>43</v>
      </c>
      <c r="I50" s="275" t="s">
        <v>43</v>
      </c>
    </row>
    <row r="51" spans="1:9" ht="11.25">
      <c r="A51" s="255"/>
      <c r="B51" s="278" t="s">
        <v>494</v>
      </c>
      <c r="C51" s="277">
        <v>746</v>
      </c>
      <c r="D51" s="276">
        <v>22170</v>
      </c>
      <c r="E51" s="276">
        <v>1596</v>
      </c>
      <c r="F51" s="275" t="s">
        <v>43</v>
      </c>
      <c r="G51" s="275" t="s">
        <v>43</v>
      </c>
      <c r="H51" s="275" t="s">
        <v>43</v>
      </c>
      <c r="I51" s="275" t="s">
        <v>43</v>
      </c>
    </row>
    <row r="52" spans="1:9" ht="11.25">
      <c r="A52" s="255"/>
      <c r="B52" s="278" t="s">
        <v>493</v>
      </c>
      <c r="C52" s="277">
        <v>448</v>
      </c>
      <c r="D52" s="280">
        <v>18375</v>
      </c>
      <c r="E52" s="280">
        <v>1942</v>
      </c>
      <c r="F52" s="281">
        <v>19358</v>
      </c>
      <c r="G52" s="280">
        <v>24446</v>
      </c>
      <c r="H52" s="279">
        <v>17103</v>
      </c>
      <c r="I52" s="279">
        <v>7343</v>
      </c>
    </row>
    <row r="53" spans="1:9" ht="11.25" customHeight="1">
      <c r="A53" s="255"/>
      <c r="B53" s="231" t="s">
        <v>492</v>
      </c>
      <c r="C53" s="277">
        <v>1816</v>
      </c>
      <c r="D53" s="280">
        <v>37737</v>
      </c>
      <c r="E53" s="280">
        <v>3392</v>
      </c>
      <c r="F53" s="275" t="s">
        <v>43</v>
      </c>
      <c r="G53" s="275" t="s">
        <v>43</v>
      </c>
      <c r="H53" s="275" t="s">
        <v>43</v>
      </c>
      <c r="I53" s="275" t="s">
        <v>43</v>
      </c>
    </row>
    <row r="54" spans="1:9" ht="6" customHeight="1">
      <c r="A54" s="255"/>
      <c r="B54" s="231"/>
      <c r="C54" s="282"/>
      <c r="D54" s="280"/>
      <c r="E54" s="280"/>
      <c r="F54" s="280"/>
      <c r="G54" s="280"/>
      <c r="H54" s="280"/>
      <c r="I54" s="280"/>
    </row>
    <row r="55" spans="1:9" ht="11.25">
      <c r="A55" s="255"/>
      <c r="B55" s="278" t="s">
        <v>491</v>
      </c>
      <c r="C55" s="277">
        <v>535</v>
      </c>
      <c r="D55" s="276">
        <v>37158</v>
      </c>
      <c r="E55" s="276">
        <v>3206</v>
      </c>
      <c r="F55" s="275" t="s">
        <v>43</v>
      </c>
      <c r="G55" s="275" t="s">
        <v>43</v>
      </c>
      <c r="H55" s="275" t="s">
        <v>43</v>
      </c>
      <c r="I55" s="275" t="s">
        <v>43</v>
      </c>
    </row>
    <row r="56" spans="1:9" ht="11.25">
      <c r="A56" s="255"/>
      <c r="B56" s="278" t="s">
        <v>490</v>
      </c>
      <c r="C56" s="277">
        <v>2187</v>
      </c>
      <c r="D56" s="276">
        <v>30500</v>
      </c>
      <c r="E56" s="276">
        <v>2136</v>
      </c>
      <c r="F56" s="281">
        <v>24002</v>
      </c>
      <c r="G56" s="280">
        <v>92089</v>
      </c>
      <c r="H56" s="279">
        <v>53843</v>
      </c>
      <c r="I56" s="279">
        <v>38246</v>
      </c>
    </row>
    <row r="57" spans="1:9" ht="11.25">
      <c r="A57" s="255"/>
      <c r="B57" s="278" t="s">
        <v>489</v>
      </c>
      <c r="C57" s="277">
        <v>567</v>
      </c>
      <c r="D57" s="276">
        <v>14944</v>
      </c>
      <c r="E57" s="276">
        <v>1272</v>
      </c>
      <c r="F57" s="281">
        <v>22001</v>
      </c>
      <c r="G57" s="280">
        <v>39080</v>
      </c>
      <c r="H57" s="279">
        <v>22496</v>
      </c>
      <c r="I57" s="279">
        <v>16584</v>
      </c>
    </row>
    <row r="58" spans="1:9" ht="11.25">
      <c r="A58" s="255"/>
      <c r="B58" s="278" t="s">
        <v>488</v>
      </c>
      <c r="C58" s="277">
        <v>1030</v>
      </c>
      <c r="D58" s="276">
        <v>24504</v>
      </c>
      <c r="E58" s="276">
        <v>2205</v>
      </c>
      <c r="F58" s="281">
        <v>51571</v>
      </c>
      <c r="G58" s="280">
        <v>77405</v>
      </c>
      <c r="H58" s="279">
        <v>47451</v>
      </c>
      <c r="I58" s="279">
        <v>29954</v>
      </c>
    </row>
    <row r="59" spans="1:9" s="221" customFormat="1" ht="11.25" customHeight="1">
      <c r="A59" s="224"/>
      <c r="B59" s="231" t="s">
        <v>487</v>
      </c>
      <c r="C59" s="277">
        <v>741</v>
      </c>
      <c r="D59" s="276">
        <v>22244</v>
      </c>
      <c r="E59" s="276">
        <v>1920</v>
      </c>
      <c r="F59" s="275" t="s">
        <v>43</v>
      </c>
      <c r="G59" s="275" t="s">
        <v>43</v>
      </c>
      <c r="H59" s="275" t="s">
        <v>43</v>
      </c>
      <c r="I59" s="275" t="s">
        <v>43</v>
      </c>
    </row>
    <row r="60" spans="1:9" ht="11.25">
      <c r="A60" s="255"/>
      <c r="B60" s="278" t="s">
        <v>486</v>
      </c>
      <c r="C60" s="277">
        <v>454</v>
      </c>
      <c r="D60" s="276">
        <v>41821</v>
      </c>
      <c r="E60" s="276">
        <v>1974</v>
      </c>
      <c r="F60" s="275" t="s">
        <v>43</v>
      </c>
      <c r="G60" s="275" t="s">
        <v>43</v>
      </c>
      <c r="H60" s="275" t="s">
        <v>43</v>
      </c>
      <c r="I60" s="275" t="s">
        <v>43</v>
      </c>
    </row>
    <row r="61" spans="1:9" s="185" customFormat="1" ht="6" customHeight="1" thickBot="1">
      <c r="A61" s="274"/>
      <c r="B61" s="273"/>
      <c r="C61" s="272"/>
      <c r="D61" s="271"/>
      <c r="E61" s="271"/>
      <c r="F61" s="270"/>
      <c r="G61" s="270"/>
      <c r="H61" s="270"/>
      <c r="I61" s="270"/>
    </row>
    <row r="62" spans="1:9" ht="11.25">
      <c r="A62" s="152" t="s">
        <v>485</v>
      </c>
      <c r="B62" s="222"/>
      <c r="D62" s="185" t="s">
        <v>484</v>
      </c>
      <c r="E62" s="222"/>
      <c r="F62" s="222"/>
      <c r="G62" s="222"/>
      <c r="H62" s="222"/>
      <c r="I62" s="222"/>
    </row>
    <row r="63" ht="11.25">
      <c r="D63" s="185" t="s">
        <v>483</v>
      </c>
    </row>
  </sheetData>
  <sheetProtection/>
  <mergeCells count="9">
    <mergeCell ref="A8:B8"/>
    <mergeCell ref="A5:B7"/>
    <mergeCell ref="C5:E5"/>
    <mergeCell ref="F5:I5"/>
    <mergeCell ref="G6:I6"/>
    <mergeCell ref="C6:C7"/>
    <mergeCell ref="F6:F7"/>
    <mergeCell ref="D6:D7"/>
    <mergeCell ref="E6:E7"/>
  </mergeCells>
  <dataValidations count="1">
    <dataValidation allowBlank="1" showInputMessage="1" showErrorMessage="1" imeMode="halfAlpha" sqref="C9:C61"/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E20" sqref="E20"/>
    </sheetView>
  </sheetViews>
  <sheetFormatPr defaultColWidth="9.00390625" defaultRowHeight="12"/>
  <cols>
    <col min="1" max="1" width="20.875" style="0" customWidth="1"/>
    <col min="2" max="9" width="10.875" style="0" customWidth="1"/>
  </cols>
  <sheetData>
    <row r="1" ht="14.25">
      <c r="A1" s="1" t="s">
        <v>0</v>
      </c>
    </row>
    <row r="3" ht="14.25">
      <c r="A3" s="1" t="s">
        <v>482</v>
      </c>
    </row>
    <row r="4" ht="12" thickBot="1"/>
    <row r="5" spans="1:9" ht="13.5" customHeight="1">
      <c r="A5" s="387" t="s">
        <v>9</v>
      </c>
      <c r="B5" s="387" t="s">
        <v>481</v>
      </c>
      <c r="C5" s="401" t="s">
        <v>480</v>
      </c>
      <c r="D5" s="401" t="s">
        <v>479</v>
      </c>
      <c r="E5" s="365"/>
      <c r="F5" s="365"/>
      <c r="G5" s="365"/>
      <c r="H5" s="365"/>
      <c r="I5" s="365"/>
    </row>
    <row r="6" spans="1:9" ht="13.5" customHeight="1">
      <c r="A6" s="358"/>
      <c r="B6" s="358"/>
      <c r="C6" s="355"/>
      <c r="D6" s="2" t="s">
        <v>478</v>
      </c>
      <c r="E6" s="2" t="s">
        <v>477</v>
      </c>
      <c r="F6" s="2" t="s">
        <v>476</v>
      </c>
      <c r="G6" s="2" t="s">
        <v>475</v>
      </c>
      <c r="H6" s="2" t="s">
        <v>474</v>
      </c>
      <c r="I6" s="18" t="s">
        <v>473</v>
      </c>
    </row>
    <row r="7" spans="1:9" ht="6" customHeight="1">
      <c r="A7" s="79"/>
      <c r="B7" s="9"/>
      <c r="C7" s="9"/>
      <c r="D7" s="9"/>
      <c r="E7" s="9"/>
      <c r="F7" s="9"/>
      <c r="G7" s="9"/>
      <c r="H7" s="9"/>
      <c r="I7" s="9"/>
    </row>
    <row r="8" spans="1:9" s="12" customFormat="1" ht="13.5" customHeight="1">
      <c r="A8" s="38" t="s">
        <v>144</v>
      </c>
      <c r="B8" s="54">
        <v>18417</v>
      </c>
      <c r="C8" s="54">
        <v>1275</v>
      </c>
      <c r="D8" s="54">
        <v>365</v>
      </c>
      <c r="E8" s="54">
        <v>30</v>
      </c>
      <c r="F8" s="54">
        <v>402</v>
      </c>
      <c r="G8" s="54" t="s">
        <v>43</v>
      </c>
      <c r="H8" s="54">
        <v>478</v>
      </c>
      <c r="I8" s="54" t="s">
        <v>43</v>
      </c>
    </row>
    <row r="9" spans="1:9" s="12" customFormat="1" ht="13.5" customHeight="1">
      <c r="A9" s="38">
        <v>20</v>
      </c>
      <c r="B9" s="54">
        <v>16794</v>
      </c>
      <c r="C9" s="54">
        <v>1205</v>
      </c>
      <c r="D9" s="54">
        <v>356</v>
      </c>
      <c r="E9" s="54">
        <v>27</v>
      </c>
      <c r="F9" s="54">
        <v>352</v>
      </c>
      <c r="G9" s="54" t="s">
        <v>43</v>
      </c>
      <c r="H9" s="54">
        <v>470</v>
      </c>
      <c r="I9" s="54" t="s">
        <v>43</v>
      </c>
    </row>
    <row r="10" spans="1:9" s="12" customFormat="1" ht="13.5" customHeight="1">
      <c r="A10" s="38">
        <v>21</v>
      </c>
      <c r="B10" s="54">
        <v>15286</v>
      </c>
      <c r="C10" s="54">
        <v>1080</v>
      </c>
      <c r="D10" s="54">
        <v>332</v>
      </c>
      <c r="E10" s="54">
        <v>26</v>
      </c>
      <c r="F10" s="54">
        <v>348</v>
      </c>
      <c r="G10" s="54" t="s">
        <v>43</v>
      </c>
      <c r="H10" s="54">
        <v>374</v>
      </c>
      <c r="I10" s="54" t="s">
        <v>43</v>
      </c>
    </row>
    <row r="11" spans="1:9" s="269" customFormat="1" ht="13.5" customHeight="1">
      <c r="A11" s="38">
        <v>22</v>
      </c>
      <c r="B11" s="54">
        <v>16052</v>
      </c>
      <c r="C11" s="54">
        <v>1073</v>
      </c>
      <c r="D11" s="54">
        <v>347</v>
      </c>
      <c r="E11" s="54">
        <v>27</v>
      </c>
      <c r="F11" s="54">
        <v>387</v>
      </c>
      <c r="G11" s="54" t="s">
        <v>43</v>
      </c>
      <c r="H11" s="54">
        <v>312</v>
      </c>
      <c r="I11" s="54" t="s">
        <v>43</v>
      </c>
    </row>
    <row r="12" spans="1:9" s="147" customFormat="1" ht="13.5" customHeight="1">
      <c r="A12" s="96">
        <v>23</v>
      </c>
      <c r="B12" s="52">
        <v>12813</v>
      </c>
      <c r="C12" s="52">
        <v>953</v>
      </c>
      <c r="D12" s="52">
        <v>329</v>
      </c>
      <c r="E12" s="52">
        <v>23</v>
      </c>
      <c r="F12" s="52">
        <v>432</v>
      </c>
      <c r="G12" s="52" t="s">
        <v>43</v>
      </c>
      <c r="H12" s="52">
        <v>169</v>
      </c>
      <c r="I12" s="52" t="s">
        <v>43</v>
      </c>
    </row>
    <row r="13" spans="1:9" ht="6" customHeight="1" thickBot="1">
      <c r="A13" s="70"/>
      <c r="B13" s="56"/>
      <c r="C13" s="56"/>
      <c r="D13" s="56"/>
      <c r="E13" s="56"/>
      <c r="F13" s="56"/>
      <c r="G13" s="56"/>
      <c r="H13" s="56"/>
      <c r="I13" s="56"/>
    </row>
    <row r="14" ht="6" customHeight="1"/>
    <row r="15" ht="11.25">
      <c r="A15" t="s">
        <v>301</v>
      </c>
    </row>
  </sheetData>
  <sheetProtection/>
  <mergeCells count="4">
    <mergeCell ref="A5:A6"/>
    <mergeCell ref="B5:B6"/>
    <mergeCell ref="C5:C6"/>
    <mergeCell ref="D5:I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zoomScalePageLayoutView="0" workbookViewId="0" topLeftCell="A1">
      <pane xSplit="15405" topLeftCell="BC1" activePane="topLeft" state="split"/>
      <selection pane="topLeft" activeCell="G21" sqref="G21"/>
      <selection pane="topRight" activeCell="BC1" sqref="BC1"/>
    </sheetView>
  </sheetViews>
  <sheetFormatPr defaultColWidth="9.00390625" defaultRowHeight="12"/>
  <cols>
    <col min="1" max="15" width="12.875" style="0" customWidth="1"/>
  </cols>
  <sheetData>
    <row r="1" ht="14.25">
      <c r="A1" s="1" t="s">
        <v>0</v>
      </c>
    </row>
    <row r="3" s="152" customFormat="1" ht="14.25">
      <c r="A3" s="220" t="s">
        <v>472</v>
      </c>
    </row>
    <row r="4" s="152" customFormat="1" ht="12" thickBot="1"/>
    <row r="5" spans="1:15" s="152" customFormat="1" ht="11.25">
      <c r="A5" s="437" t="s">
        <v>9</v>
      </c>
      <c r="B5" s="426" t="s">
        <v>456</v>
      </c>
      <c r="C5" s="446"/>
      <c r="D5" s="446"/>
      <c r="E5" s="446"/>
      <c r="F5" s="446"/>
      <c r="G5" s="446"/>
      <c r="H5" s="446"/>
      <c r="I5" s="446"/>
      <c r="J5" s="446"/>
      <c r="K5" s="447"/>
      <c r="L5" s="445" t="s">
        <v>455</v>
      </c>
      <c r="M5" s="427"/>
      <c r="N5" s="427"/>
      <c r="O5" s="427"/>
    </row>
    <row r="6" spans="1:15" s="152" customFormat="1" ht="22.5">
      <c r="A6" s="444"/>
      <c r="B6" s="242" t="s">
        <v>446</v>
      </c>
      <c r="C6" s="268" t="s">
        <v>454</v>
      </c>
      <c r="D6" s="268" t="s">
        <v>471</v>
      </c>
      <c r="E6" s="268" t="s">
        <v>470</v>
      </c>
      <c r="F6" s="268" t="s">
        <v>453</v>
      </c>
      <c r="G6" s="268" t="s">
        <v>469</v>
      </c>
      <c r="H6" s="256" t="s">
        <v>459</v>
      </c>
      <c r="I6" s="268" t="s">
        <v>176</v>
      </c>
      <c r="J6" s="256" t="s">
        <v>468</v>
      </c>
      <c r="K6" s="260" t="s">
        <v>467</v>
      </c>
      <c r="L6" s="242" t="s">
        <v>446</v>
      </c>
      <c r="M6" s="260" t="s">
        <v>445</v>
      </c>
      <c r="N6" s="259" t="s">
        <v>458</v>
      </c>
      <c r="O6" s="260" t="s">
        <v>444</v>
      </c>
    </row>
    <row r="7" spans="1:15" s="152" customFormat="1" ht="6" customHeight="1">
      <c r="A7" s="254"/>
      <c r="N7" s="185"/>
      <c r="O7" s="185"/>
    </row>
    <row r="8" spans="1:15" s="152" customFormat="1" ht="13.5" customHeight="1">
      <c r="A8" s="38" t="s">
        <v>144</v>
      </c>
      <c r="B8" s="92">
        <v>6090</v>
      </c>
      <c r="C8" s="54">
        <v>401</v>
      </c>
      <c r="D8" s="54">
        <v>3628</v>
      </c>
      <c r="E8" s="54">
        <v>471</v>
      </c>
      <c r="F8" s="54">
        <v>46</v>
      </c>
      <c r="G8" s="54">
        <v>374</v>
      </c>
      <c r="H8" s="54">
        <v>600</v>
      </c>
      <c r="I8" s="54">
        <v>219</v>
      </c>
      <c r="J8" s="54">
        <v>79</v>
      </c>
      <c r="K8" s="54">
        <v>272</v>
      </c>
      <c r="L8" s="54">
        <v>42447</v>
      </c>
      <c r="M8" s="54">
        <v>22859</v>
      </c>
      <c r="N8" s="54">
        <v>13222</v>
      </c>
      <c r="O8" s="267">
        <v>6366</v>
      </c>
    </row>
    <row r="9" spans="1:15" s="152" customFormat="1" ht="13.5" customHeight="1">
      <c r="A9" s="38">
        <v>20</v>
      </c>
      <c r="B9" s="92">
        <v>6374</v>
      </c>
      <c r="C9" s="54">
        <v>356</v>
      </c>
      <c r="D9" s="54">
        <v>3802</v>
      </c>
      <c r="E9" s="54">
        <v>413</v>
      </c>
      <c r="F9" s="54">
        <v>65</v>
      </c>
      <c r="G9" s="54">
        <v>349</v>
      </c>
      <c r="H9" s="54">
        <v>716</v>
      </c>
      <c r="I9" s="54">
        <v>259</v>
      </c>
      <c r="J9" s="54">
        <v>150</v>
      </c>
      <c r="K9" s="54">
        <v>264</v>
      </c>
      <c r="L9" s="54">
        <v>39748</v>
      </c>
      <c r="M9" s="54">
        <v>21734</v>
      </c>
      <c r="N9" s="54">
        <v>12177</v>
      </c>
      <c r="O9" s="267">
        <v>5837</v>
      </c>
    </row>
    <row r="10" spans="1:15" s="187" customFormat="1" ht="13.5" customHeight="1">
      <c r="A10" s="253">
        <v>21</v>
      </c>
      <c r="B10" s="92">
        <v>6132</v>
      </c>
      <c r="C10" s="54">
        <v>360</v>
      </c>
      <c r="D10" s="54">
        <v>3655</v>
      </c>
      <c r="E10" s="54">
        <v>347</v>
      </c>
      <c r="F10" s="54">
        <v>42</v>
      </c>
      <c r="G10" s="54">
        <v>316</v>
      </c>
      <c r="H10" s="54">
        <v>592</v>
      </c>
      <c r="I10" s="54">
        <v>288</v>
      </c>
      <c r="J10" s="54">
        <v>181</v>
      </c>
      <c r="K10" s="54">
        <v>351</v>
      </c>
      <c r="L10" s="54">
        <v>42135</v>
      </c>
      <c r="M10" s="54">
        <v>22524</v>
      </c>
      <c r="N10" s="54">
        <v>12839</v>
      </c>
      <c r="O10" s="266">
        <v>6772</v>
      </c>
    </row>
    <row r="11" spans="1:15" s="187" customFormat="1" ht="13.5" customHeight="1">
      <c r="A11" s="253">
        <v>22</v>
      </c>
      <c r="B11" s="92">
        <v>6475</v>
      </c>
      <c r="C11" s="54">
        <v>411</v>
      </c>
      <c r="D11" s="54">
        <v>3885</v>
      </c>
      <c r="E11" s="54">
        <v>364</v>
      </c>
      <c r="F11" s="54">
        <v>49</v>
      </c>
      <c r="G11" s="54">
        <v>323</v>
      </c>
      <c r="H11" s="54">
        <v>664</v>
      </c>
      <c r="I11" s="54">
        <v>272</v>
      </c>
      <c r="J11" s="54">
        <v>177</v>
      </c>
      <c r="K11" s="54">
        <v>330</v>
      </c>
      <c r="L11" s="54">
        <v>44952</v>
      </c>
      <c r="M11" s="54">
        <v>22943</v>
      </c>
      <c r="N11" s="54">
        <v>14674</v>
      </c>
      <c r="O11" s="266">
        <v>7335</v>
      </c>
    </row>
    <row r="12" spans="1:15" s="251" customFormat="1" ht="13.5" customHeight="1">
      <c r="A12" s="252">
        <v>23</v>
      </c>
      <c r="B12" s="95">
        <v>6790</v>
      </c>
      <c r="C12" s="52">
        <v>428</v>
      </c>
      <c r="D12" s="52">
        <v>4128</v>
      </c>
      <c r="E12" s="52">
        <v>376</v>
      </c>
      <c r="F12" s="52">
        <v>76</v>
      </c>
      <c r="G12" s="52">
        <v>315</v>
      </c>
      <c r="H12" s="52">
        <v>761</v>
      </c>
      <c r="I12" s="52">
        <v>267</v>
      </c>
      <c r="J12" s="52">
        <v>140</v>
      </c>
      <c r="K12" s="52">
        <v>299</v>
      </c>
      <c r="L12" s="52">
        <v>45307</v>
      </c>
      <c r="M12" s="52">
        <v>24785</v>
      </c>
      <c r="N12" s="52">
        <v>13483</v>
      </c>
      <c r="O12" s="265">
        <v>7039</v>
      </c>
    </row>
    <row r="13" spans="1:15" s="248" customFormat="1" ht="6" customHeight="1" thickBot="1">
      <c r="A13" s="250"/>
      <c r="B13" s="24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64"/>
    </row>
    <row r="14" s="152" customFormat="1" ht="11.25">
      <c r="A14" s="247" t="s">
        <v>443</v>
      </c>
    </row>
    <row r="15" s="152" customFormat="1" ht="11.25">
      <c r="M15" s="262"/>
    </row>
    <row r="17" ht="11.25">
      <c r="E17" s="84"/>
    </row>
  </sheetData>
  <sheetProtection/>
  <mergeCells count="3">
    <mergeCell ref="A5:A6"/>
    <mergeCell ref="L5:O5"/>
    <mergeCell ref="B5:K5"/>
  </mergeCells>
  <printOptions horizontalCentered="1"/>
  <pageMargins left="0.5905511811023623" right="0.5905511811023623" top="0.5905511811023623" bottom="0.5905511811023623" header="0.31496062992125984" footer="0.7086614173228347"/>
  <pageSetup fitToHeight="1" fitToWidth="1"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SheetLayoutView="100" zoomScalePageLayoutView="0" workbookViewId="0" topLeftCell="A1">
      <pane xSplit="15405" topLeftCell="AH1" activePane="topLeft" state="split"/>
      <selection pane="topLeft" activeCell="D21" sqref="D21"/>
      <selection pane="topRight" activeCell="AH1" sqref="AH1"/>
    </sheetView>
  </sheetViews>
  <sheetFormatPr defaultColWidth="9.00390625" defaultRowHeight="12"/>
  <cols>
    <col min="1" max="15" width="12.875" style="0" customWidth="1"/>
  </cols>
  <sheetData>
    <row r="1" ht="14.25">
      <c r="A1" s="1" t="s">
        <v>0</v>
      </c>
    </row>
    <row r="3" ht="14.25">
      <c r="A3" s="1" t="s">
        <v>466</v>
      </c>
    </row>
    <row r="4" ht="12" thickBot="1">
      <c r="G4" t="s">
        <v>465</v>
      </c>
    </row>
    <row r="5" spans="1:14" ht="11.25" customHeight="1">
      <c r="A5" s="387" t="s">
        <v>9</v>
      </c>
      <c r="B5" s="401" t="s">
        <v>464</v>
      </c>
      <c r="C5" s="448"/>
      <c r="D5" s="448"/>
      <c r="E5" s="448"/>
      <c r="F5" s="448"/>
      <c r="G5" s="448"/>
      <c r="H5" s="449"/>
      <c r="I5" s="401" t="s">
        <v>463</v>
      </c>
      <c r="J5" s="365"/>
      <c r="K5" s="365"/>
      <c r="L5" s="387"/>
      <c r="M5" s="405" t="s">
        <v>462</v>
      </c>
      <c r="N5" s="402" t="s">
        <v>461</v>
      </c>
    </row>
    <row r="6" spans="1:14" ht="22.5" customHeight="1">
      <c r="A6" s="358"/>
      <c r="B6" s="2" t="s">
        <v>446</v>
      </c>
      <c r="C6" s="82" t="s">
        <v>454</v>
      </c>
      <c r="D6" s="82" t="s">
        <v>449</v>
      </c>
      <c r="E6" s="82" t="s">
        <v>176</v>
      </c>
      <c r="F6" s="82" t="s">
        <v>151</v>
      </c>
      <c r="G6" s="82" t="s">
        <v>460</v>
      </c>
      <c r="H6" s="263" t="s">
        <v>459</v>
      </c>
      <c r="I6" s="2" t="s">
        <v>446</v>
      </c>
      <c r="J6" s="58" t="s">
        <v>432</v>
      </c>
      <c r="K6" s="57" t="s">
        <v>444</v>
      </c>
      <c r="L6" s="57" t="s">
        <v>458</v>
      </c>
      <c r="M6" s="357"/>
      <c r="N6" s="391"/>
    </row>
    <row r="7" ht="6" customHeight="1">
      <c r="A7" s="79"/>
    </row>
    <row r="8" spans="1:14" s="152" customFormat="1" ht="13.5" customHeight="1">
      <c r="A8" s="38" t="s">
        <v>144</v>
      </c>
      <c r="B8" s="54">
        <v>1118</v>
      </c>
      <c r="C8" s="54">
        <v>100</v>
      </c>
      <c r="D8" s="54">
        <v>131</v>
      </c>
      <c r="E8" s="54">
        <v>399</v>
      </c>
      <c r="F8" s="54">
        <v>188</v>
      </c>
      <c r="G8" s="54">
        <v>227</v>
      </c>
      <c r="H8" s="54">
        <v>73</v>
      </c>
      <c r="I8" s="54">
        <v>26971</v>
      </c>
      <c r="J8" s="54">
        <v>17111</v>
      </c>
      <c r="K8" s="54">
        <v>2534</v>
      </c>
      <c r="L8" s="54">
        <v>7326</v>
      </c>
      <c r="M8" s="54">
        <v>16331</v>
      </c>
      <c r="N8" s="54">
        <v>8322</v>
      </c>
    </row>
    <row r="9" spans="1:14" s="152" customFormat="1" ht="13.5" customHeight="1">
      <c r="A9" s="38">
        <v>20</v>
      </c>
      <c r="B9" s="54">
        <v>1272</v>
      </c>
      <c r="C9" s="54">
        <v>122</v>
      </c>
      <c r="D9" s="54">
        <v>172</v>
      </c>
      <c r="E9" s="54">
        <v>408</v>
      </c>
      <c r="F9" s="54">
        <v>251</v>
      </c>
      <c r="G9" s="54">
        <v>226</v>
      </c>
      <c r="H9" s="54">
        <v>93</v>
      </c>
      <c r="I9" s="54">
        <v>27734</v>
      </c>
      <c r="J9" s="54">
        <v>19519</v>
      </c>
      <c r="K9" s="54">
        <v>1855</v>
      </c>
      <c r="L9" s="54">
        <v>6360</v>
      </c>
      <c r="M9" s="54">
        <v>16878</v>
      </c>
      <c r="N9" s="54">
        <v>7622</v>
      </c>
    </row>
    <row r="10" spans="1:14" s="187" customFormat="1" ht="13.5" customHeight="1">
      <c r="A10" s="253">
        <v>21</v>
      </c>
      <c r="B10" s="92">
        <v>1271</v>
      </c>
      <c r="C10" s="54">
        <v>139</v>
      </c>
      <c r="D10" s="54">
        <v>192</v>
      </c>
      <c r="E10" s="54">
        <v>437</v>
      </c>
      <c r="F10" s="54">
        <v>254</v>
      </c>
      <c r="G10" s="54">
        <v>181</v>
      </c>
      <c r="H10" s="54">
        <v>68</v>
      </c>
      <c r="I10" s="54">
        <v>33086</v>
      </c>
      <c r="J10" s="54">
        <v>20133</v>
      </c>
      <c r="K10" s="54">
        <v>1881</v>
      </c>
      <c r="L10" s="54">
        <v>11072</v>
      </c>
      <c r="M10" s="54">
        <v>17193</v>
      </c>
      <c r="N10" s="54">
        <v>7034</v>
      </c>
    </row>
    <row r="11" spans="1:14" s="187" customFormat="1" ht="13.5" customHeight="1">
      <c r="A11" s="253">
        <v>22</v>
      </c>
      <c r="B11" s="92">
        <v>1402</v>
      </c>
      <c r="C11" s="54">
        <v>254</v>
      </c>
      <c r="D11" s="54">
        <v>168</v>
      </c>
      <c r="E11" s="54">
        <v>432</v>
      </c>
      <c r="F11" s="54">
        <v>274</v>
      </c>
      <c r="G11" s="54">
        <v>214</v>
      </c>
      <c r="H11" s="54">
        <v>60</v>
      </c>
      <c r="I11" s="54">
        <v>30591</v>
      </c>
      <c r="J11" s="54">
        <v>18700</v>
      </c>
      <c r="K11" s="54">
        <v>2061</v>
      </c>
      <c r="L11" s="54">
        <v>9830</v>
      </c>
      <c r="M11" s="54">
        <v>16191</v>
      </c>
      <c r="N11" s="54">
        <v>7070</v>
      </c>
    </row>
    <row r="12" spans="1:14" s="251" customFormat="1" ht="13.5" customHeight="1">
      <c r="A12" s="252">
        <v>23</v>
      </c>
      <c r="B12" s="95">
        <v>1603</v>
      </c>
      <c r="C12" s="52">
        <v>299</v>
      </c>
      <c r="D12" s="52">
        <v>158</v>
      </c>
      <c r="E12" s="52">
        <v>442</v>
      </c>
      <c r="F12" s="52">
        <v>297</v>
      </c>
      <c r="G12" s="52">
        <v>248</v>
      </c>
      <c r="H12" s="52">
        <v>159</v>
      </c>
      <c r="I12" s="52">
        <v>30832</v>
      </c>
      <c r="J12" s="52">
        <v>18720</v>
      </c>
      <c r="K12" s="52">
        <v>1285</v>
      </c>
      <c r="L12" s="52">
        <v>10827</v>
      </c>
      <c r="M12" s="52">
        <v>14502</v>
      </c>
      <c r="N12" s="52">
        <v>8032</v>
      </c>
    </row>
    <row r="13" spans="1:14" s="248" customFormat="1" ht="6" customHeight="1" thickBot="1">
      <c r="A13" s="250"/>
      <c r="B13" s="24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="152" customFormat="1" ht="11.25" customHeight="1">
      <c r="A14" s="247" t="s">
        <v>443</v>
      </c>
    </row>
    <row r="15" spans="3:10" s="152" customFormat="1" ht="11.25">
      <c r="C15" s="262"/>
      <c r="J15" s="262"/>
    </row>
    <row r="20" ht="11.25">
      <c r="K20" s="84"/>
    </row>
  </sheetData>
  <sheetProtection/>
  <mergeCells count="5">
    <mergeCell ref="N5:N6"/>
    <mergeCell ref="A5:A6"/>
    <mergeCell ref="B5:H5"/>
    <mergeCell ref="I5:L5"/>
    <mergeCell ref="M5:M6"/>
  </mergeCells>
  <printOptions horizontalCentered="1"/>
  <pageMargins left="0.5905511811023623" right="0.5905511811023623" top="0.5905511811023623" bottom="0.5905511811023623" header="0.31496062992125984" footer="0.7086614173228347"/>
  <pageSetup fitToHeight="1" fitToWidth="1" horizontalDpi="600" verticalDpi="6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SheetLayoutView="100" zoomScalePageLayoutView="0" workbookViewId="0" topLeftCell="A1">
      <pane xSplit="15405" topLeftCell="N1" activePane="topLeft" state="split"/>
      <selection pane="topLeft" activeCell="A3" sqref="A3"/>
      <selection pane="topRight" activeCell="N1" sqref="N1"/>
    </sheetView>
  </sheetViews>
  <sheetFormatPr defaultColWidth="9.00390625" defaultRowHeight="12"/>
  <cols>
    <col min="1" max="15" width="12.875" style="0" customWidth="1"/>
  </cols>
  <sheetData>
    <row r="1" ht="14.25">
      <c r="A1" s="1" t="s">
        <v>0</v>
      </c>
    </row>
    <row r="3" s="152" customFormat="1" ht="14.25">
      <c r="A3" s="220" t="s">
        <v>457</v>
      </c>
    </row>
    <row r="4" s="152" customFormat="1" ht="12" thickBot="1"/>
    <row r="5" spans="1:14" s="152" customFormat="1" ht="11.25">
      <c r="A5" s="437" t="s">
        <v>9</v>
      </c>
      <c r="B5" s="426" t="s">
        <v>456</v>
      </c>
      <c r="C5" s="446"/>
      <c r="D5" s="446"/>
      <c r="E5" s="446"/>
      <c r="F5" s="446"/>
      <c r="G5" s="446"/>
      <c r="H5" s="446"/>
      <c r="I5" s="446"/>
      <c r="J5" s="447"/>
      <c r="K5" s="445" t="s">
        <v>455</v>
      </c>
      <c r="L5" s="446"/>
      <c r="M5" s="446"/>
      <c r="N5" s="261"/>
    </row>
    <row r="6" spans="1:14" s="152" customFormat="1" ht="22.5" customHeight="1">
      <c r="A6" s="444"/>
      <c r="B6" s="242" t="s">
        <v>446</v>
      </c>
      <c r="C6" s="259" t="s">
        <v>454</v>
      </c>
      <c r="D6" s="259" t="s">
        <v>453</v>
      </c>
      <c r="E6" s="259" t="s">
        <v>452</v>
      </c>
      <c r="F6" s="259" t="s">
        <v>451</v>
      </c>
      <c r="G6" s="259" t="s">
        <v>450</v>
      </c>
      <c r="H6" s="260" t="s">
        <v>449</v>
      </c>
      <c r="I6" s="259" t="s">
        <v>448</v>
      </c>
      <c r="J6" s="258" t="s">
        <v>447</v>
      </c>
      <c r="K6" s="242" t="s">
        <v>446</v>
      </c>
      <c r="L6" s="257" t="s">
        <v>445</v>
      </c>
      <c r="M6" s="256" t="s">
        <v>444</v>
      </c>
      <c r="N6" s="255"/>
    </row>
    <row r="7" spans="1:14" s="152" customFormat="1" ht="6" customHeight="1">
      <c r="A7" s="254"/>
      <c r="N7" s="185"/>
    </row>
    <row r="8" spans="1:14" s="152" customFormat="1" ht="13.5" customHeight="1">
      <c r="A8" s="38" t="s">
        <v>144</v>
      </c>
      <c r="B8" s="54">
        <v>3350</v>
      </c>
      <c r="C8" s="54">
        <v>488</v>
      </c>
      <c r="D8" s="54">
        <v>167</v>
      </c>
      <c r="E8" s="54">
        <v>542</v>
      </c>
      <c r="F8" s="54">
        <v>448</v>
      </c>
      <c r="G8" s="54">
        <v>442</v>
      </c>
      <c r="H8" s="54">
        <v>384</v>
      </c>
      <c r="I8" s="54">
        <v>684</v>
      </c>
      <c r="J8" s="54">
        <v>195</v>
      </c>
      <c r="K8" s="54">
        <v>36585</v>
      </c>
      <c r="L8" s="54">
        <v>22151</v>
      </c>
      <c r="M8" s="54">
        <v>14434</v>
      </c>
      <c r="N8" s="54"/>
    </row>
    <row r="9" spans="1:14" s="152" customFormat="1" ht="13.5" customHeight="1">
      <c r="A9" s="38">
        <v>20</v>
      </c>
      <c r="B9" s="54">
        <v>3640</v>
      </c>
      <c r="C9" s="54">
        <v>512</v>
      </c>
      <c r="D9" s="54">
        <v>292</v>
      </c>
      <c r="E9" s="54">
        <v>585</v>
      </c>
      <c r="F9" s="54">
        <v>417</v>
      </c>
      <c r="G9" s="54">
        <v>485</v>
      </c>
      <c r="H9" s="54">
        <v>376</v>
      </c>
      <c r="I9" s="54">
        <v>682</v>
      </c>
      <c r="J9" s="54">
        <v>291</v>
      </c>
      <c r="K9" s="54">
        <v>37914</v>
      </c>
      <c r="L9" s="54">
        <v>23904</v>
      </c>
      <c r="M9" s="54">
        <v>14010</v>
      </c>
      <c r="N9" s="54"/>
    </row>
    <row r="10" spans="1:14" s="152" customFormat="1" ht="13.5" customHeight="1">
      <c r="A10" s="253">
        <v>21</v>
      </c>
      <c r="B10" s="92">
        <v>3863</v>
      </c>
      <c r="C10" s="54">
        <v>567</v>
      </c>
      <c r="D10" s="54">
        <v>190</v>
      </c>
      <c r="E10" s="54">
        <v>636</v>
      </c>
      <c r="F10" s="54">
        <v>494</v>
      </c>
      <c r="G10" s="54">
        <v>455</v>
      </c>
      <c r="H10" s="54">
        <v>443</v>
      </c>
      <c r="I10" s="54">
        <v>649</v>
      </c>
      <c r="J10" s="54">
        <v>429</v>
      </c>
      <c r="K10" s="54">
        <v>44405</v>
      </c>
      <c r="L10" s="54">
        <v>28915</v>
      </c>
      <c r="M10" s="54">
        <v>15490</v>
      </c>
      <c r="N10" s="54"/>
    </row>
    <row r="11" spans="1:14" s="187" customFormat="1" ht="13.5" customHeight="1">
      <c r="A11" s="253">
        <v>22</v>
      </c>
      <c r="B11" s="92">
        <v>4435</v>
      </c>
      <c r="C11" s="54">
        <v>633</v>
      </c>
      <c r="D11" s="54">
        <v>248</v>
      </c>
      <c r="E11" s="54">
        <v>687</v>
      </c>
      <c r="F11" s="54">
        <v>584</v>
      </c>
      <c r="G11" s="54">
        <v>714</v>
      </c>
      <c r="H11" s="54">
        <v>450</v>
      </c>
      <c r="I11" s="54">
        <v>649</v>
      </c>
      <c r="J11" s="54">
        <v>470</v>
      </c>
      <c r="K11" s="54">
        <v>46079</v>
      </c>
      <c r="L11" s="54">
        <v>31060</v>
      </c>
      <c r="M11" s="54">
        <v>15019</v>
      </c>
      <c r="N11" s="54"/>
    </row>
    <row r="12" spans="1:14" s="251" customFormat="1" ht="13.5" customHeight="1">
      <c r="A12" s="252">
        <v>23</v>
      </c>
      <c r="B12" s="95">
        <v>4384</v>
      </c>
      <c r="C12" s="52">
        <v>647</v>
      </c>
      <c r="D12" s="52">
        <v>216</v>
      </c>
      <c r="E12" s="52">
        <v>685</v>
      </c>
      <c r="F12" s="52">
        <v>504</v>
      </c>
      <c r="G12" s="52">
        <v>663</v>
      </c>
      <c r="H12" s="52">
        <v>448</v>
      </c>
      <c r="I12" s="52">
        <v>657</v>
      </c>
      <c r="J12" s="52">
        <v>564</v>
      </c>
      <c r="K12" s="52">
        <v>39656</v>
      </c>
      <c r="L12" s="52">
        <v>23845</v>
      </c>
      <c r="M12" s="52">
        <v>15811</v>
      </c>
      <c r="N12" s="236"/>
    </row>
    <row r="13" spans="1:14" s="248" customFormat="1" ht="6" customHeight="1" thickBot="1">
      <c r="A13" s="250"/>
      <c r="B13" s="24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236"/>
    </row>
    <row r="14" ht="11.25">
      <c r="A14" s="247" t="s">
        <v>443</v>
      </c>
    </row>
    <row r="18" ht="11.25">
      <c r="D18" s="84"/>
    </row>
  </sheetData>
  <sheetProtection/>
  <mergeCells count="3">
    <mergeCell ref="A5:A6"/>
    <mergeCell ref="B5:J5"/>
    <mergeCell ref="K5:M5"/>
  </mergeCells>
  <printOptions horizontalCentered="1"/>
  <pageMargins left="0.5905511811023623" right="0.5905511811023623" top="0.5905511811023623" bottom="0.5905511811023623" header="0.31496062992125984" footer="0.7086614173228347"/>
  <pageSetup fitToHeight="1" fitToWidth="1" horizontalDpi="600" verticalDpi="600" orientation="landscape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H23" sqref="H23"/>
    </sheetView>
  </sheetViews>
  <sheetFormatPr defaultColWidth="9.00390625" defaultRowHeight="12"/>
  <cols>
    <col min="1" max="1" width="3.00390625" style="152" customWidth="1"/>
    <col min="2" max="2" width="10.875" style="221" customWidth="1"/>
    <col min="3" max="3" width="11.625" style="152" customWidth="1"/>
    <col min="4" max="5" width="12.875" style="152" customWidth="1"/>
    <col min="6" max="6" width="10.875" style="152" customWidth="1"/>
    <col min="7" max="13" width="9.875" style="152" customWidth="1"/>
    <col min="14" max="14" width="9.375" style="152" customWidth="1"/>
    <col min="15" max="16" width="11.00390625" style="152" bestFit="1" customWidth="1"/>
    <col min="17" max="16384" width="9.375" style="152" customWidth="1"/>
  </cols>
  <sheetData>
    <row r="1" ht="14.25">
      <c r="A1" s="220" t="s">
        <v>0</v>
      </c>
    </row>
    <row r="3" spans="1:8" s="185" customFormat="1" ht="14.25">
      <c r="A3" s="461" t="s">
        <v>442</v>
      </c>
      <c r="B3" s="421"/>
      <c r="C3" s="421"/>
      <c r="D3" s="421"/>
      <c r="E3" s="421"/>
      <c r="F3" s="421"/>
      <c r="G3" s="421"/>
      <c r="H3" s="421"/>
    </row>
    <row r="4" spans="1:8" ht="15" thickBot="1">
      <c r="A4" s="246"/>
      <c r="B4" s="245"/>
      <c r="C4" s="103"/>
      <c r="D4" s="103"/>
      <c r="E4" s="103"/>
      <c r="F4" s="103"/>
      <c r="G4" s="103"/>
      <c r="H4" s="103"/>
    </row>
    <row r="5" spans="1:13" ht="11.25">
      <c r="A5" s="431" t="s">
        <v>441</v>
      </c>
      <c r="B5" s="382"/>
      <c r="C5" s="455" t="s">
        <v>440</v>
      </c>
      <c r="D5" s="437" t="s">
        <v>439</v>
      </c>
      <c r="E5" s="460"/>
      <c r="F5" s="460"/>
      <c r="G5" s="426"/>
      <c r="H5" s="426"/>
      <c r="I5" s="426"/>
      <c r="J5" s="426"/>
      <c r="K5" s="426"/>
      <c r="L5" s="426" t="s">
        <v>438</v>
      </c>
      <c r="M5" s="427"/>
    </row>
    <row r="6" spans="1:13" ht="11.25">
      <c r="A6" s="421"/>
      <c r="B6" s="454"/>
      <c r="C6" s="456"/>
      <c r="D6" s="457" t="s">
        <v>107</v>
      </c>
      <c r="E6" s="457" t="s">
        <v>437</v>
      </c>
      <c r="F6" s="244"/>
      <c r="G6" s="243"/>
      <c r="H6" s="243"/>
      <c r="I6" s="243"/>
      <c r="J6" s="243"/>
      <c r="K6" s="442" t="s">
        <v>436</v>
      </c>
      <c r="L6" s="457" t="s">
        <v>435</v>
      </c>
      <c r="M6" s="459" t="s">
        <v>434</v>
      </c>
    </row>
    <row r="7" spans="1:13" ht="11.25">
      <c r="A7" s="383"/>
      <c r="B7" s="384"/>
      <c r="C7" s="357"/>
      <c r="D7" s="367"/>
      <c r="E7" s="367"/>
      <c r="F7" s="242" t="s">
        <v>276</v>
      </c>
      <c r="G7" s="241" t="s">
        <v>433</v>
      </c>
      <c r="H7" s="241" t="s">
        <v>432</v>
      </c>
      <c r="I7" s="241" t="s">
        <v>431</v>
      </c>
      <c r="J7" s="241" t="s">
        <v>430</v>
      </c>
      <c r="K7" s="357"/>
      <c r="L7" s="367"/>
      <c r="M7" s="354"/>
    </row>
    <row r="8" spans="2:13" ht="6" customHeight="1">
      <c r="B8" s="240"/>
      <c r="C8" s="239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3" ht="11.25" customHeight="1">
      <c r="A9" s="450" t="s">
        <v>107</v>
      </c>
      <c r="B9" s="451"/>
      <c r="C9" s="38" t="s">
        <v>415</v>
      </c>
      <c r="D9" s="54">
        <v>1741909</v>
      </c>
      <c r="E9" s="54">
        <v>1442572</v>
      </c>
      <c r="F9" s="54">
        <v>272779</v>
      </c>
      <c r="G9" s="54">
        <v>68154</v>
      </c>
      <c r="H9" s="54">
        <v>184443</v>
      </c>
      <c r="I9" s="54">
        <v>8912</v>
      </c>
      <c r="J9" s="54">
        <v>11270</v>
      </c>
      <c r="K9" s="54">
        <v>26558</v>
      </c>
      <c r="L9" s="54">
        <v>1279</v>
      </c>
      <c r="M9" s="54">
        <v>76556</v>
      </c>
    </row>
    <row r="10" spans="2:13" ht="11.25">
      <c r="B10" s="233"/>
      <c r="C10" s="38">
        <v>22</v>
      </c>
      <c r="D10" s="54">
        <v>1645079</v>
      </c>
      <c r="E10" s="54">
        <v>1395110</v>
      </c>
      <c r="F10" s="54">
        <v>249969</v>
      </c>
      <c r="G10" s="54">
        <v>59454</v>
      </c>
      <c r="H10" s="54">
        <v>170220</v>
      </c>
      <c r="I10" s="54">
        <v>8612</v>
      </c>
      <c r="J10" s="54">
        <v>11683</v>
      </c>
      <c r="K10" s="54" t="s">
        <v>43</v>
      </c>
      <c r="L10" s="54">
        <v>1255</v>
      </c>
      <c r="M10" s="54">
        <v>80873</v>
      </c>
    </row>
    <row r="11" spans="2:15" s="234" customFormat="1" ht="11.25">
      <c r="B11" s="233"/>
      <c r="C11" s="96">
        <v>23</v>
      </c>
      <c r="D11" s="52">
        <v>1556694</v>
      </c>
      <c r="E11" s="52">
        <v>1320942</v>
      </c>
      <c r="F11" s="52">
        <v>235752</v>
      </c>
      <c r="G11" s="52">
        <v>46995</v>
      </c>
      <c r="H11" s="52">
        <v>166209</v>
      </c>
      <c r="I11" s="52">
        <v>6941</v>
      </c>
      <c r="J11" s="52">
        <v>11810</v>
      </c>
      <c r="K11" s="52" t="s">
        <v>43</v>
      </c>
      <c r="L11" s="52">
        <v>1577</v>
      </c>
      <c r="M11" s="52">
        <v>72471</v>
      </c>
      <c r="O11" s="237"/>
    </row>
    <row r="12" spans="2:13" ht="18" customHeight="1">
      <c r="B12" s="233" t="s">
        <v>429</v>
      </c>
      <c r="C12" s="38" t="s">
        <v>415</v>
      </c>
      <c r="D12" s="54">
        <v>278509</v>
      </c>
      <c r="E12" s="54">
        <v>155599</v>
      </c>
      <c r="F12" s="54">
        <v>122910</v>
      </c>
      <c r="G12" s="54">
        <v>68154</v>
      </c>
      <c r="H12" s="54">
        <v>34574</v>
      </c>
      <c r="I12" s="54">
        <v>8912</v>
      </c>
      <c r="J12" s="54">
        <v>11270</v>
      </c>
      <c r="K12" s="54" t="s">
        <v>43</v>
      </c>
      <c r="L12" s="54" t="s">
        <v>43</v>
      </c>
      <c r="M12" s="54" t="s">
        <v>43</v>
      </c>
    </row>
    <row r="13" spans="2:13" ht="11.25">
      <c r="B13" s="233"/>
      <c r="C13" s="38">
        <v>22</v>
      </c>
      <c r="D13" s="54">
        <v>257741</v>
      </c>
      <c r="E13" s="54">
        <v>145726</v>
      </c>
      <c r="F13" s="54">
        <v>112015</v>
      </c>
      <c r="G13" s="54">
        <v>59454</v>
      </c>
      <c r="H13" s="54">
        <v>32266</v>
      </c>
      <c r="I13" s="54">
        <v>8612</v>
      </c>
      <c r="J13" s="54">
        <v>11683</v>
      </c>
      <c r="K13" s="54" t="s">
        <v>43</v>
      </c>
      <c r="L13" s="54" t="s">
        <v>43</v>
      </c>
      <c r="M13" s="54" t="s">
        <v>43</v>
      </c>
    </row>
    <row r="14" spans="2:13" s="234" customFormat="1" ht="11.25">
      <c r="B14" s="233"/>
      <c r="C14" s="96">
        <v>23</v>
      </c>
      <c r="D14" s="52">
        <v>216600</v>
      </c>
      <c r="E14" s="52">
        <v>132348</v>
      </c>
      <c r="F14" s="52">
        <v>84252</v>
      </c>
      <c r="G14" s="52">
        <v>46995</v>
      </c>
      <c r="H14" s="52">
        <v>18506</v>
      </c>
      <c r="I14" s="52">
        <v>6941</v>
      </c>
      <c r="J14" s="52">
        <v>11810</v>
      </c>
      <c r="K14" s="52" t="s">
        <v>43</v>
      </c>
      <c r="L14" s="236">
        <v>247</v>
      </c>
      <c r="M14" s="236">
        <v>1721</v>
      </c>
    </row>
    <row r="15" spans="2:13" ht="18" customHeight="1">
      <c r="B15" s="233" t="s">
        <v>428</v>
      </c>
      <c r="C15" s="38" t="s">
        <v>415</v>
      </c>
      <c r="D15" s="54">
        <v>10387</v>
      </c>
      <c r="E15" s="54">
        <v>10387</v>
      </c>
      <c r="F15" s="54" t="s">
        <v>43</v>
      </c>
      <c r="G15" s="54" t="s">
        <v>43</v>
      </c>
      <c r="H15" s="54" t="s">
        <v>43</v>
      </c>
      <c r="I15" s="54" t="s">
        <v>43</v>
      </c>
      <c r="J15" s="54" t="s">
        <v>43</v>
      </c>
      <c r="K15" s="54" t="s">
        <v>43</v>
      </c>
      <c r="L15" s="54" t="s">
        <v>43</v>
      </c>
      <c r="M15" s="54" t="s">
        <v>43</v>
      </c>
    </row>
    <row r="16" spans="2:13" ht="11.25">
      <c r="B16" s="233"/>
      <c r="C16" s="38">
        <v>22</v>
      </c>
      <c r="D16" s="54">
        <v>9726</v>
      </c>
      <c r="E16" s="54">
        <v>9726</v>
      </c>
      <c r="F16" s="54" t="s">
        <v>43</v>
      </c>
      <c r="G16" s="54" t="s">
        <v>43</v>
      </c>
      <c r="H16" s="54" t="s">
        <v>43</v>
      </c>
      <c r="I16" s="54" t="s">
        <v>43</v>
      </c>
      <c r="J16" s="54" t="s">
        <v>43</v>
      </c>
      <c r="K16" s="54" t="s">
        <v>43</v>
      </c>
      <c r="L16" s="54" t="s">
        <v>43</v>
      </c>
      <c r="M16" s="54" t="s">
        <v>43</v>
      </c>
    </row>
    <row r="17" spans="2:13" s="219" customFormat="1" ht="11.25">
      <c r="B17" s="235"/>
      <c r="C17" s="96">
        <v>23</v>
      </c>
      <c r="D17" s="52">
        <v>9256</v>
      </c>
      <c r="E17" s="52">
        <v>9256</v>
      </c>
      <c r="F17" s="52" t="s">
        <v>43</v>
      </c>
      <c r="G17" s="52" t="s">
        <v>43</v>
      </c>
      <c r="H17" s="52" t="s">
        <v>43</v>
      </c>
      <c r="I17" s="52" t="s">
        <v>43</v>
      </c>
      <c r="J17" s="52" t="s">
        <v>43</v>
      </c>
      <c r="K17" s="52" t="s">
        <v>43</v>
      </c>
      <c r="L17" s="52" t="s">
        <v>43</v>
      </c>
      <c r="M17" s="52" t="s">
        <v>43</v>
      </c>
    </row>
    <row r="18" spans="2:13" ht="18" customHeight="1">
      <c r="B18" s="231" t="s">
        <v>427</v>
      </c>
      <c r="C18" s="38" t="s">
        <v>415</v>
      </c>
      <c r="D18" s="54">
        <v>193526</v>
      </c>
      <c r="E18" s="54">
        <v>178484</v>
      </c>
      <c r="F18" s="54" t="s">
        <v>43</v>
      </c>
      <c r="G18" s="54" t="s">
        <v>43</v>
      </c>
      <c r="H18" s="54" t="s">
        <v>43</v>
      </c>
      <c r="I18" s="54" t="s">
        <v>43</v>
      </c>
      <c r="J18" s="54" t="s">
        <v>43</v>
      </c>
      <c r="K18" s="54">
        <v>15042</v>
      </c>
      <c r="L18" s="54">
        <v>232</v>
      </c>
      <c r="M18" s="54">
        <v>10966</v>
      </c>
    </row>
    <row r="19" spans="2:13" ht="11.25">
      <c r="B19" s="231"/>
      <c r="C19" s="38">
        <v>22</v>
      </c>
      <c r="D19" s="54">
        <v>148574</v>
      </c>
      <c r="E19" s="54">
        <v>148574</v>
      </c>
      <c r="F19" s="54" t="s">
        <v>43</v>
      </c>
      <c r="G19" s="54" t="s">
        <v>43</v>
      </c>
      <c r="H19" s="54" t="s">
        <v>43</v>
      </c>
      <c r="I19" s="54" t="s">
        <v>43</v>
      </c>
      <c r="J19" s="54" t="s">
        <v>43</v>
      </c>
      <c r="K19" s="54" t="s">
        <v>43</v>
      </c>
      <c r="L19" s="54">
        <v>216</v>
      </c>
      <c r="M19" s="54">
        <v>9424</v>
      </c>
    </row>
    <row r="20" spans="2:13" s="234" customFormat="1" ht="11.25">
      <c r="B20" s="231"/>
      <c r="C20" s="96">
        <v>23</v>
      </c>
      <c r="D20" s="52">
        <v>105435</v>
      </c>
      <c r="E20" s="52">
        <v>105435</v>
      </c>
      <c r="F20" s="52" t="s">
        <v>43</v>
      </c>
      <c r="G20" s="52" t="s">
        <v>43</v>
      </c>
      <c r="H20" s="52" t="s">
        <v>43</v>
      </c>
      <c r="I20" s="52" t="s">
        <v>43</v>
      </c>
      <c r="J20" s="52" t="s">
        <v>43</v>
      </c>
      <c r="K20" s="52" t="s">
        <v>43</v>
      </c>
      <c r="L20" s="52">
        <v>320</v>
      </c>
      <c r="M20" s="52">
        <v>12814</v>
      </c>
    </row>
    <row r="21" spans="2:13" ht="18" customHeight="1">
      <c r="B21" s="231" t="s">
        <v>426</v>
      </c>
      <c r="C21" s="38" t="s">
        <v>415</v>
      </c>
      <c r="D21" s="54">
        <v>55752</v>
      </c>
      <c r="E21" s="54">
        <v>44133</v>
      </c>
      <c r="F21" s="54">
        <v>11619</v>
      </c>
      <c r="G21" s="54" t="s">
        <v>43</v>
      </c>
      <c r="H21" s="54">
        <v>11619</v>
      </c>
      <c r="I21" s="54" t="s">
        <v>43</v>
      </c>
      <c r="J21" s="54" t="s">
        <v>43</v>
      </c>
      <c r="K21" s="54" t="s">
        <v>43</v>
      </c>
      <c r="L21" s="54">
        <v>201</v>
      </c>
      <c r="M21" s="54">
        <v>8083</v>
      </c>
    </row>
    <row r="22" spans="2:13" ht="11.25">
      <c r="B22" s="231"/>
      <c r="C22" s="38">
        <v>22</v>
      </c>
      <c r="D22" s="54">
        <v>48829</v>
      </c>
      <c r="E22" s="54">
        <v>42950</v>
      </c>
      <c r="F22" s="54">
        <v>5879</v>
      </c>
      <c r="G22" s="54" t="s">
        <v>43</v>
      </c>
      <c r="H22" s="54">
        <v>5879</v>
      </c>
      <c r="I22" s="54" t="s">
        <v>43</v>
      </c>
      <c r="J22" s="54" t="s">
        <v>43</v>
      </c>
      <c r="K22" s="54" t="s">
        <v>43</v>
      </c>
      <c r="L22" s="54">
        <v>170</v>
      </c>
      <c r="M22" s="54">
        <v>8648</v>
      </c>
    </row>
    <row r="23" spans="2:13" s="219" customFormat="1" ht="11.25">
      <c r="B23" s="229"/>
      <c r="C23" s="96">
        <v>23</v>
      </c>
      <c r="D23" s="52">
        <v>54832</v>
      </c>
      <c r="E23" s="52">
        <v>44219</v>
      </c>
      <c r="F23" s="52">
        <v>10613</v>
      </c>
      <c r="G23" s="52" t="s">
        <v>43</v>
      </c>
      <c r="H23" s="52">
        <v>10613</v>
      </c>
      <c r="I23" s="52" t="s">
        <v>43</v>
      </c>
      <c r="J23" s="52" t="s">
        <v>43</v>
      </c>
      <c r="K23" s="52" t="s">
        <v>43</v>
      </c>
      <c r="L23" s="52">
        <v>154</v>
      </c>
      <c r="M23" s="52">
        <v>12285</v>
      </c>
    </row>
    <row r="24" spans="2:13" ht="18" customHeight="1">
      <c r="B24" s="231" t="s">
        <v>425</v>
      </c>
      <c r="C24" s="38" t="s">
        <v>415</v>
      </c>
      <c r="D24" s="54">
        <v>110261</v>
      </c>
      <c r="E24" s="54">
        <v>66054</v>
      </c>
      <c r="F24" s="54">
        <v>32691</v>
      </c>
      <c r="G24" s="54" t="s">
        <v>43</v>
      </c>
      <c r="H24" s="54">
        <v>32691</v>
      </c>
      <c r="I24" s="54" t="s">
        <v>43</v>
      </c>
      <c r="J24" s="54" t="s">
        <v>43</v>
      </c>
      <c r="K24" s="54">
        <v>11516</v>
      </c>
      <c r="L24" s="54">
        <v>223</v>
      </c>
      <c r="M24" s="54">
        <v>5949</v>
      </c>
    </row>
    <row r="25" spans="2:13" ht="11.25">
      <c r="B25" s="231"/>
      <c r="C25" s="38">
        <v>22</v>
      </c>
      <c r="D25" s="54">
        <v>86786</v>
      </c>
      <c r="E25" s="54">
        <v>55904</v>
      </c>
      <c r="F25" s="54">
        <v>30882</v>
      </c>
      <c r="G25" s="54" t="s">
        <v>43</v>
      </c>
      <c r="H25" s="54">
        <v>30882</v>
      </c>
      <c r="I25" s="54" t="s">
        <v>43</v>
      </c>
      <c r="J25" s="54" t="s">
        <v>43</v>
      </c>
      <c r="K25" s="54" t="s">
        <v>43</v>
      </c>
      <c r="L25" s="54">
        <v>200</v>
      </c>
      <c r="M25" s="54">
        <v>5606</v>
      </c>
    </row>
    <row r="26" spans="2:13" s="219" customFormat="1" ht="11.25">
      <c r="B26" s="229"/>
      <c r="C26" s="96">
        <v>23</v>
      </c>
      <c r="D26" s="52">
        <v>99757</v>
      </c>
      <c r="E26" s="52">
        <v>67168</v>
      </c>
      <c r="F26" s="52">
        <v>32589</v>
      </c>
      <c r="G26" s="52" t="s">
        <v>43</v>
      </c>
      <c r="H26" s="52">
        <v>32589</v>
      </c>
      <c r="I26" s="52" t="s">
        <v>43</v>
      </c>
      <c r="J26" s="52" t="s">
        <v>43</v>
      </c>
      <c r="K26" s="52" t="s">
        <v>43</v>
      </c>
      <c r="L26" s="52">
        <v>125</v>
      </c>
      <c r="M26" s="52">
        <v>2122</v>
      </c>
    </row>
    <row r="27" spans="2:13" ht="18" customHeight="1">
      <c r="B27" s="231" t="s">
        <v>424</v>
      </c>
      <c r="C27" s="38" t="s">
        <v>415</v>
      </c>
      <c r="D27" s="54">
        <v>74264</v>
      </c>
      <c r="E27" s="54">
        <v>74264</v>
      </c>
      <c r="F27" s="54" t="s">
        <v>43</v>
      </c>
      <c r="G27" s="54" t="s">
        <v>43</v>
      </c>
      <c r="H27" s="54" t="s">
        <v>43</v>
      </c>
      <c r="I27" s="54" t="s">
        <v>43</v>
      </c>
      <c r="J27" s="54" t="s">
        <v>43</v>
      </c>
      <c r="K27" s="54" t="s">
        <v>43</v>
      </c>
      <c r="L27" s="54" t="s">
        <v>43</v>
      </c>
      <c r="M27" s="54" t="s">
        <v>43</v>
      </c>
    </row>
    <row r="28" spans="2:13" ht="11.25">
      <c r="B28" s="231"/>
      <c r="C28" s="38">
        <v>22</v>
      </c>
      <c r="D28" s="54">
        <v>72831</v>
      </c>
      <c r="E28" s="54">
        <v>72831</v>
      </c>
      <c r="F28" s="54" t="s">
        <v>43</v>
      </c>
      <c r="G28" s="54" t="s">
        <v>43</v>
      </c>
      <c r="H28" s="54" t="s">
        <v>43</v>
      </c>
      <c r="I28" s="54" t="s">
        <v>43</v>
      </c>
      <c r="J28" s="54" t="s">
        <v>43</v>
      </c>
      <c r="K28" s="54" t="s">
        <v>43</v>
      </c>
      <c r="L28" s="54" t="s">
        <v>43</v>
      </c>
      <c r="M28" s="54" t="s">
        <v>43</v>
      </c>
    </row>
    <row r="29" spans="2:13" s="219" customFormat="1" ht="11.25">
      <c r="B29" s="229"/>
      <c r="C29" s="96">
        <v>23</v>
      </c>
      <c r="D29" s="52">
        <v>67639</v>
      </c>
      <c r="E29" s="52">
        <v>67639</v>
      </c>
      <c r="F29" s="52" t="s">
        <v>43</v>
      </c>
      <c r="G29" s="52" t="s">
        <v>43</v>
      </c>
      <c r="H29" s="52" t="s">
        <v>43</v>
      </c>
      <c r="I29" s="52" t="s">
        <v>43</v>
      </c>
      <c r="J29" s="52" t="s">
        <v>43</v>
      </c>
      <c r="K29" s="52" t="s">
        <v>43</v>
      </c>
      <c r="L29" s="52" t="s">
        <v>43</v>
      </c>
      <c r="M29" s="52" t="s">
        <v>43</v>
      </c>
    </row>
    <row r="30" spans="2:13" ht="18" customHeight="1">
      <c r="B30" s="231" t="s">
        <v>423</v>
      </c>
      <c r="C30" s="38" t="s">
        <v>415</v>
      </c>
      <c r="D30" s="54">
        <v>151622</v>
      </c>
      <c r="E30" s="54">
        <v>130123</v>
      </c>
      <c r="F30" s="54">
        <v>21499</v>
      </c>
      <c r="G30" s="54" t="s">
        <v>43</v>
      </c>
      <c r="H30" s="54">
        <v>21499</v>
      </c>
      <c r="I30" s="54" t="s">
        <v>43</v>
      </c>
      <c r="J30" s="54" t="s">
        <v>43</v>
      </c>
      <c r="K30" s="54" t="s">
        <v>43</v>
      </c>
      <c r="L30" s="54" t="s">
        <v>43</v>
      </c>
      <c r="M30" s="54" t="s">
        <v>43</v>
      </c>
    </row>
    <row r="31" spans="2:13" ht="11.25">
      <c r="B31" s="231"/>
      <c r="C31" s="38">
        <v>22</v>
      </c>
      <c r="D31" s="54">
        <v>152420</v>
      </c>
      <c r="E31" s="54">
        <v>131148</v>
      </c>
      <c r="F31" s="54">
        <v>21272</v>
      </c>
      <c r="G31" s="54" t="s">
        <v>43</v>
      </c>
      <c r="H31" s="54">
        <v>21272</v>
      </c>
      <c r="I31" s="54" t="s">
        <v>43</v>
      </c>
      <c r="J31" s="54" t="s">
        <v>43</v>
      </c>
      <c r="K31" s="54" t="s">
        <v>43</v>
      </c>
      <c r="L31" s="54" t="s">
        <v>43</v>
      </c>
      <c r="M31" s="54" t="s">
        <v>43</v>
      </c>
    </row>
    <row r="32" spans="2:13" s="219" customFormat="1" ht="11.25">
      <c r="B32" s="229"/>
      <c r="C32" s="96">
        <v>23</v>
      </c>
      <c r="D32" s="52">
        <v>146247</v>
      </c>
      <c r="E32" s="52">
        <v>124734</v>
      </c>
      <c r="F32" s="52">
        <v>21513</v>
      </c>
      <c r="G32" s="52" t="s">
        <v>43</v>
      </c>
      <c r="H32" s="52">
        <v>21513</v>
      </c>
      <c r="I32" s="52" t="s">
        <v>43</v>
      </c>
      <c r="J32" s="52" t="s">
        <v>43</v>
      </c>
      <c r="K32" s="52" t="s">
        <v>43</v>
      </c>
      <c r="L32" s="52" t="s">
        <v>43</v>
      </c>
      <c r="M32" s="52" t="s">
        <v>43</v>
      </c>
    </row>
    <row r="33" spans="2:13" ht="18" customHeight="1">
      <c r="B33" s="231" t="s">
        <v>422</v>
      </c>
      <c r="C33" s="38" t="s">
        <v>415</v>
      </c>
      <c r="D33" s="223">
        <v>81797</v>
      </c>
      <c r="E33" s="223">
        <v>65984</v>
      </c>
      <c r="F33" s="223">
        <v>15813</v>
      </c>
      <c r="G33" s="54" t="s">
        <v>43</v>
      </c>
      <c r="H33" s="223">
        <v>15813</v>
      </c>
      <c r="I33" s="54" t="s">
        <v>43</v>
      </c>
      <c r="J33" s="54" t="s">
        <v>43</v>
      </c>
      <c r="K33" s="54" t="s">
        <v>43</v>
      </c>
      <c r="L33" s="54" t="s">
        <v>43</v>
      </c>
      <c r="M33" s="54" t="s">
        <v>43</v>
      </c>
    </row>
    <row r="34" spans="2:13" ht="11.25">
      <c r="B34" s="231"/>
      <c r="C34" s="38">
        <v>22</v>
      </c>
      <c r="D34" s="54">
        <v>80486</v>
      </c>
      <c r="E34" s="54">
        <v>65919</v>
      </c>
      <c r="F34" s="54">
        <v>14567</v>
      </c>
      <c r="G34" s="54" t="s">
        <v>43</v>
      </c>
      <c r="H34" s="54">
        <v>14567</v>
      </c>
      <c r="I34" s="54" t="s">
        <v>43</v>
      </c>
      <c r="J34" s="54" t="s">
        <v>43</v>
      </c>
      <c r="K34" s="54" t="s">
        <v>43</v>
      </c>
      <c r="L34" s="54" t="s">
        <v>43</v>
      </c>
      <c r="M34" s="54" t="s">
        <v>43</v>
      </c>
    </row>
    <row r="35" spans="2:13" s="219" customFormat="1" ht="11.25">
      <c r="B35" s="229"/>
      <c r="C35" s="96">
        <v>23</v>
      </c>
      <c r="D35" s="52">
        <v>69079</v>
      </c>
      <c r="E35" s="52">
        <v>53787</v>
      </c>
      <c r="F35" s="52">
        <v>15292</v>
      </c>
      <c r="G35" s="52" t="s">
        <v>43</v>
      </c>
      <c r="H35" s="52">
        <v>15292</v>
      </c>
      <c r="I35" s="52" t="s">
        <v>43</v>
      </c>
      <c r="J35" s="52" t="s">
        <v>43</v>
      </c>
      <c r="K35" s="52" t="s">
        <v>43</v>
      </c>
      <c r="L35" s="52" t="s">
        <v>43</v>
      </c>
      <c r="M35" s="52" t="s">
        <v>43</v>
      </c>
    </row>
    <row r="36" spans="2:13" ht="18" customHeight="1">
      <c r="B36" s="231" t="s">
        <v>421</v>
      </c>
      <c r="C36" s="38" t="s">
        <v>415</v>
      </c>
      <c r="D36" s="54">
        <v>134143</v>
      </c>
      <c r="E36" s="54">
        <v>111825</v>
      </c>
      <c r="F36" s="54">
        <v>22318</v>
      </c>
      <c r="G36" s="54" t="s">
        <v>43</v>
      </c>
      <c r="H36" s="54">
        <v>22318</v>
      </c>
      <c r="I36" s="54" t="s">
        <v>43</v>
      </c>
      <c r="J36" s="54" t="s">
        <v>43</v>
      </c>
      <c r="K36" s="54" t="s">
        <v>43</v>
      </c>
      <c r="L36" s="54" t="s">
        <v>43</v>
      </c>
      <c r="M36" s="54" t="s">
        <v>43</v>
      </c>
    </row>
    <row r="37" spans="2:13" ht="11.25">
      <c r="B37" s="231"/>
      <c r="C37" s="38">
        <v>22</v>
      </c>
      <c r="D37" s="54">
        <v>130249</v>
      </c>
      <c r="E37" s="54">
        <v>109306</v>
      </c>
      <c r="F37" s="54">
        <v>20943</v>
      </c>
      <c r="G37" s="54" t="s">
        <v>43</v>
      </c>
      <c r="H37" s="54">
        <v>20943</v>
      </c>
      <c r="I37" s="54" t="s">
        <v>43</v>
      </c>
      <c r="J37" s="54" t="s">
        <v>43</v>
      </c>
      <c r="K37" s="54" t="s">
        <v>43</v>
      </c>
      <c r="L37" s="54" t="s">
        <v>43</v>
      </c>
      <c r="M37" s="54" t="s">
        <v>43</v>
      </c>
    </row>
    <row r="38" spans="2:13" s="219" customFormat="1" ht="11.25">
      <c r="B38" s="229"/>
      <c r="C38" s="96">
        <v>23</v>
      </c>
      <c r="D38" s="52">
        <v>138058</v>
      </c>
      <c r="E38" s="52">
        <v>117113</v>
      </c>
      <c r="F38" s="52">
        <v>20945</v>
      </c>
      <c r="G38" s="52" t="s">
        <v>43</v>
      </c>
      <c r="H38" s="52">
        <v>20945</v>
      </c>
      <c r="I38" s="52" t="s">
        <v>43</v>
      </c>
      <c r="J38" s="52" t="s">
        <v>43</v>
      </c>
      <c r="K38" s="52" t="s">
        <v>43</v>
      </c>
      <c r="L38" s="52" t="s">
        <v>43</v>
      </c>
      <c r="M38" s="52" t="s">
        <v>43</v>
      </c>
    </row>
    <row r="39" spans="2:13" ht="18" customHeight="1">
      <c r="B39" s="231" t="s">
        <v>420</v>
      </c>
      <c r="C39" s="38" t="s">
        <v>415</v>
      </c>
      <c r="D39" s="54">
        <v>113880</v>
      </c>
      <c r="E39" s="54">
        <v>113880</v>
      </c>
      <c r="F39" s="54" t="s">
        <v>43</v>
      </c>
      <c r="G39" s="54" t="s">
        <v>43</v>
      </c>
      <c r="H39" s="54" t="s">
        <v>43</v>
      </c>
      <c r="I39" s="54" t="s">
        <v>43</v>
      </c>
      <c r="J39" s="54" t="s">
        <v>43</v>
      </c>
      <c r="K39" s="54" t="s">
        <v>43</v>
      </c>
      <c r="L39" s="54" t="s">
        <v>43</v>
      </c>
      <c r="M39" s="54" t="s">
        <v>43</v>
      </c>
    </row>
    <row r="40" spans="2:13" ht="11.25">
      <c r="B40" s="231"/>
      <c r="C40" s="38">
        <v>22</v>
      </c>
      <c r="D40" s="54">
        <v>121267</v>
      </c>
      <c r="E40" s="54">
        <v>121267</v>
      </c>
      <c r="F40" s="54" t="s">
        <v>43</v>
      </c>
      <c r="G40" s="54" t="s">
        <v>43</v>
      </c>
      <c r="H40" s="54" t="s">
        <v>43</v>
      </c>
      <c r="I40" s="54" t="s">
        <v>43</v>
      </c>
      <c r="J40" s="54" t="s">
        <v>43</v>
      </c>
      <c r="K40" s="54" t="s">
        <v>43</v>
      </c>
      <c r="L40" s="54" t="s">
        <v>43</v>
      </c>
      <c r="M40" s="54" t="s">
        <v>43</v>
      </c>
    </row>
    <row r="41" spans="2:13" s="219" customFormat="1" ht="11.25">
      <c r="B41" s="229"/>
      <c r="C41" s="96">
        <v>23</v>
      </c>
      <c r="D41" s="52">
        <v>112497</v>
      </c>
      <c r="E41" s="52">
        <v>112497</v>
      </c>
      <c r="F41" s="52" t="s">
        <v>43</v>
      </c>
      <c r="G41" s="52" t="s">
        <v>43</v>
      </c>
      <c r="H41" s="52" t="s">
        <v>43</v>
      </c>
      <c r="I41" s="52" t="s">
        <v>43</v>
      </c>
      <c r="J41" s="52" t="s">
        <v>43</v>
      </c>
      <c r="K41" s="52" t="s">
        <v>43</v>
      </c>
      <c r="L41" s="52" t="s">
        <v>43</v>
      </c>
      <c r="M41" s="52" t="s">
        <v>43</v>
      </c>
    </row>
    <row r="42" spans="2:13" ht="18" customHeight="1">
      <c r="B42" s="458" t="s">
        <v>419</v>
      </c>
      <c r="C42" s="38" t="s">
        <v>415</v>
      </c>
      <c r="D42" s="54">
        <v>109374</v>
      </c>
      <c r="E42" s="54">
        <v>84851</v>
      </c>
      <c r="F42" s="54">
        <v>24523</v>
      </c>
      <c r="G42" s="54" t="s">
        <v>43</v>
      </c>
      <c r="H42" s="54">
        <v>24523</v>
      </c>
      <c r="I42" s="54" t="s">
        <v>43</v>
      </c>
      <c r="J42" s="54" t="s">
        <v>43</v>
      </c>
      <c r="K42" s="54" t="s">
        <v>43</v>
      </c>
      <c r="L42" s="54" t="s">
        <v>43</v>
      </c>
      <c r="M42" s="54" t="s">
        <v>43</v>
      </c>
    </row>
    <row r="43" spans="2:13" ht="11.25">
      <c r="B43" s="458"/>
      <c r="C43" s="38">
        <v>22</v>
      </c>
      <c r="D43" s="54">
        <v>111072</v>
      </c>
      <c r="E43" s="54">
        <v>87563</v>
      </c>
      <c r="F43" s="54">
        <v>23509</v>
      </c>
      <c r="G43" s="54" t="s">
        <v>43</v>
      </c>
      <c r="H43" s="54">
        <v>23509</v>
      </c>
      <c r="I43" s="54" t="s">
        <v>43</v>
      </c>
      <c r="J43" s="54" t="s">
        <v>43</v>
      </c>
      <c r="K43" s="54" t="s">
        <v>43</v>
      </c>
      <c r="L43" s="54" t="s">
        <v>43</v>
      </c>
      <c r="M43" s="54" t="s">
        <v>43</v>
      </c>
    </row>
    <row r="44" spans="2:13" s="219" customFormat="1" ht="11.25">
      <c r="B44" s="229"/>
      <c r="C44" s="96">
        <v>23</v>
      </c>
      <c r="D44" s="52">
        <v>102117</v>
      </c>
      <c r="E44" s="52">
        <v>78436</v>
      </c>
      <c r="F44" s="52">
        <v>23681</v>
      </c>
      <c r="G44" s="52" t="s">
        <v>43</v>
      </c>
      <c r="H44" s="52">
        <v>23681</v>
      </c>
      <c r="I44" s="52" t="s">
        <v>43</v>
      </c>
      <c r="J44" s="52" t="s">
        <v>43</v>
      </c>
      <c r="K44" s="52" t="s">
        <v>43</v>
      </c>
      <c r="L44" s="52" t="s">
        <v>43</v>
      </c>
      <c r="M44" s="52" t="s">
        <v>43</v>
      </c>
    </row>
    <row r="45" spans="2:13" ht="18" customHeight="1">
      <c r="B45" s="231" t="s">
        <v>418</v>
      </c>
      <c r="C45" s="38" t="s">
        <v>415</v>
      </c>
      <c r="D45" s="92">
        <v>122434</v>
      </c>
      <c r="E45" s="54">
        <v>101028</v>
      </c>
      <c r="F45" s="54">
        <v>21406</v>
      </c>
      <c r="G45" s="54" t="s">
        <v>43</v>
      </c>
      <c r="H45" s="54">
        <v>21406</v>
      </c>
      <c r="I45" s="54" t="s">
        <v>43</v>
      </c>
      <c r="J45" s="54" t="s">
        <v>43</v>
      </c>
      <c r="K45" s="54" t="s">
        <v>43</v>
      </c>
      <c r="L45" s="54" t="s">
        <v>43</v>
      </c>
      <c r="M45" s="54" t="s">
        <v>43</v>
      </c>
    </row>
    <row r="46" spans="2:13" ht="11.25">
      <c r="B46" s="231"/>
      <c r="C46" s="38">
        <v>22</v>
      </c>
      <c r="D46" s="54">
        <v>118244</v>
      </c>
      <c r="E46" s="54">
        <f>88661+8681</f>
        <v>97342</v>
      </c>
      <c r="F46" s="54">
        <v>20902</v>
      </c>
      <c r="G46" s="54" t="s">
        <v>43</v>
      </c>
      <c r="H46" s="230">
        <v>20902</v>
      </c>
      <c r="I46" s="54" t="s">
        <v>43</v>
      </c>
      <c r="J46" s="54" t="s">
        <v>43</v>
      </c>
      <c r="K46" s="54" t="s">
        <v>43</v>
      </c>
      <c r="L46" s="54" t="s">
        <v>43</v>
      </c>
      <c r="M46" s="54" t="s">
        <v>43</v>
      </c>
    </row>
    <row r="47" spans="2:13" s="219" customFormat="1" ht="11.25">
      <c r="B47" s="229"/>
      <c r="C47" s="96">
        <v>23</v>
      </c>
      <c r="D47" s="52">
        <v>127372</v>
      </c>
      <c r="E47" s="52">
        <v>104302</v>
      </c>
      <c r="F47" s="52">
        <v>23070</v>
      </c>
      <c r="G47" s="52" t="s">
        <v>43</v>
      </c>
      <c r="H47" s="52">
        <v>23070</v>
      </c>
      <c r="I47" s="52" t="s">
        <v>43</v>
      </c>
      <c r="J47" s="52" t="s">
        <v>43</v>
      </c>
      <c r="K47" s="52" t="s">
        <v>43</v>
      </c>
      <c r="L47" s="52" t="s">
        <v>43</v>
      </c>
      <c r="M47" s="52" t="s">
        <v>43</v>
      </c>
    </row>
    <row r="48" spans="2:13" ht="18" customHeight="1">
      <c r="B48" s="231" t="s">
        <v>417</v>
      </c>
      <c r="C48" s="38" t="s">
        <v>415</v>
      </c>
      <c r="D48" s="92">
        <v>138993</v>
      </c>
      <c r="E48" s="54">
        <v>138993</v>
      </c>
      <c r="F48" s="54" t="s">
        <v>43</v>
      </c>
      <c r="G48" s="54" t="s">
        <v>43</v>
      </c>
      <c r="H48" s="54" t="s">
        <v>43</v>
      </c>
      <c r="I48" s="54" t="s">
        <v>43</v>
      </c>
      <c r="J48" s="54" t="s">
        <v>43</v>
      </c>
      <c r="K48" s="54" t="s">
        <v>43</v>
      </c>
      <c r="L48" s="54" t="s">
        <v>43</v>
      </c>
      <c r="M48" s="54" t="s">
        <v>43</v>
      </c>
    </row>
    <row r="49" spans="2:13" ht="11.25">
      <c r="B49" s="231"/>
      <c r="C49" s="38">
        <v>22</v>
      </c>
      <c r="D49" s="232">
        <v>139630</v>
      </c>
      <c r="E49" s="230">
        <v>139630</v>
      </c>
      <c r="F49" s="54" t="s">
        <v>43</v>
      </c>
      <c r="G49" s="54" t="s">
        <v>43</v>
      </c>
      <c r="H49" s="54" t="s">
        <v>43</v>
      </c>
      <c r="I49" s="54" t="s">
        <v>43</v>
      </c>
      <c r="J49" s="54" t="s">
        <v>43</v>
      </c>
      <c r="K49" s="54" t="s">
        <v>43</v>
      </c>
      <c r="L49" s="54" t="s">
        <v>43</v>
      </c>
      <c r="M49" s="54" t="s">
        <v>43</v>
      </c>
    </row>
    <row r="50" spans="2:13" s="219" customFormat="1" ht="11.25">
      <c r="B50" s="229"/>
      <c r="C50" s="96">
        <v>23</v>
      </c>
      <c r="D50" s="95">
        <v>151860</v>
      </c>
      <c r="E50" s="52">
        <v>151860</v>
      </c>
      <c r="F50" s="52" t="s">
        <v>43</v>
      </c>
      <c r="G50" s="52" t="s">
        <v>43</v>
      </c>
      <c r="H50" s="52" t="s">
        <v>43</v>
      </c>
      <c r="I50" s="52" t="s">
        <v>43</v>
      </c>
      <c r="J50" s="52" t="s">
        <v>43</v>
      </c>
      <c r="K50" s="52" t="s">
        <v>43</v>
      </c>
      <c r="L50" s="52" t="s">
        <v>43</v>
      </c>
      <c r="M50" s="52" t="s">
        <v>43</v>
      </c>
    </row>
    <row r="51" spans="2:13" ht="18" customHeight="1">
      <c r="B51" s="231" t="s">
        <v>416</v>
      </c>
      <c r="C51" s="38" t="s">
        <v>415</v>
      </c>
      <c r="D51" s="54">
        <v>166967</v>
      </c>
      <c r="E51" s="54">
        <v>166967</v>
      </c>
      <c r="F51" s="54" t="s">
        <v>43</v>
      </c>
      <c r="G51" s="54" t="s">
        <v>43</v>
      </c>
      <c r="H51" s="54" t="s">
        <v>43</v>
      </c>
      <c r="I51" s="54" t="s">
        <v>43</v>
      </c>
      <c r="J51" s="54" t="s">
        <v>43</v>
      </c>
      <c r="K51" s="54" t="s">
        <v>43</v>
      </c>
      <c r="L51" s="54">
        <v>623</v>
      </c>
      <c r="M51" s="54">
        <v>51558</v>
      </c>
    </row>
    <row r="52" spans="2:13" ht="11.25">
      <c r="B52" s="231"/>
      <c r="C52" s="38">
        <v>22</v>
      </c>
      <c r="D52" s="230">
        <v>167224</v>
      </c>
      <c r="E52" s="230">
        <v>167224</v>
      </c>
      <c r="F52" s="54" t="s">
        <v>43</v>
      </c>
      <c r="G52" s="54" t="s">
        <v>43</v>
      </c>
      <c r="H52" s="54" t="s">
        <v>43</v>
      </c>
      <c r="I52" s="54" t="s">
        <v>43</v>
      </c>
      <c r="J52" s="54" t="s">
        <v>43</v>
      </c>
      <c r="K52" s="54" t="s">
        <v>43</v>
      </c>
      <c r="L52" s="230">
        <v>669</v>
      </c>
      <c r="M52" s="230">
        <v>57195</v>
      </c>
    </row>
    <row r="53" spans="2:13" s="219" customFormat="1" ht="11.25">
      <c r="B53" s="229"/>
      <c r="C53" s="96">
        <v>23</v>
      </c>
      <c r="D53" s="52">
        <v>155945</v>
      </c>
      <c r="E53" s="52">
        <v>155945</v>
      </c>
      <c r="F53" s="52" t="s">
        <v>43</v>
      </c>
      <c r="G53" s="52" t="s">
        <v>43</v>
      </c>
      <c r="H53" s="52" t="s">
        <v>43</v>
      </c>
      <c r="I53" s="52" t="s">
        <v>43</v>
      </c>
      <c r="J53" s="52" t="s">
        <v>43</v>
      </c>
      <c r="K53" s="52" t="s">
        <v>43</v>
      </c>
      <c r="L53" s="52">
        <v>731</v>
      </c>
      <c r="M53" s="52">
        <v>43529</v>
      </c>
    </row>
    <row r="54" spans="1:13" ht="6" customHeight="1" thickBot="1">
      <c r="A54" s="228"/>
      <c r="B54" s="227"/>
      <c r="C54" s="226"/>
      <c r="D54" s="225"/>
      <c r="E54" s="225"/>
      <c r="F54" s="225"/>
      <c r="G54" s="225"/>
      <c r="H54" s="225"/>
      <c r="I54" s="225"/>
      <c r="J54" s="225"/>
      <c r="K54" s="225"/>
      <c r="L54" s="225"/>
      <c r="M54" s="225"/>
    </row>
    <row r="55" spans="2:13" ht="6" customHeight="1">
      <c r="B55" s="224"/>
      <c r="C55" s="224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1.25">
      <c r="A56" s="452" t="s">
        <v>414</v>
      </c>
      <c r="B56" s="453"/>
      <c r="C56" s="453"/>
      <c r="E56" s="222"/>
      <c r="F56" s="222"/>
      <c r="G56" s="222"/>
      <c r="H56" s="222"/>
      <c r="I56" s="222"/>
      <c r="J56" s="222"/>
      <c r="K56" s="222"/>
      <c r="L56" s="222"/>
      <c r="M56" s="222"/>
    </row>
    <row r="57" ht="11.25">
      <c r="D57" s="152" t="s">
        <v>413</v>
      </c>
    </row>
  </sheetData>
  <sheetProtection/>
  <mergeCells count="13">
    <mergeCell ref="K6:K7"/>
    <mergeCell ref="L6:L7"/>
    <mergeCell ref="M6:M7"/>
    <mergeCell ref="L5:M5"/>
    <mergeCell ref="D5:K5"/>
    <mergeCell ref="A3:H3"/>
    <mergeCell ref="A9:B9"/>
    <mergeCell ref="A56:C56"/>
    <mergeCell ref="A5:B7"/>
    <mergeCell ref="C5:C7"/>
    <mergeCell ref="D6:D7"/>
    <mergeCell ref="E6:E7"/>
    <mergeCell ref="B42:B4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SheetLayoutView="100" zoomScalePageLayoutView="0" workbookViewId="0" topLeftCell="A1">
      <selection activeCell="F29" sqref="F29"/>
    </sheetView>
  </sheetViews>
  <sheetFormatPr defaultColWidth="9.00390625" defaultRowHeight="12"/>
  <cols>
    <col min="1" max="1" width="3.875" style="187" customWidth="1"/>
    <col min="2" max="2" width="35.875" style="187" customWidth="1"/>
    <col min="3" max="3" width="13.875" style="187" customWidth="1"/>
    <col min="4" max="15" width="11.875" style="187" customWidth="1"/>
    <col min="16" max="16384" width="9.375" style="187" customWidth="1"/>
  </cols>
  <sheetData>
    <row r="1" ht="14.25">
      <c r="A1" s="220" t="s">
        <v>0</v>
      </c>
    </row>
    <row r="3" spans="1:5" ht="14.25">
      <c r="A3" s="220" t="s">
        <v>412</v>
      </c>
      <c r="E3" s="219"/>
    </row>
    <row r="4" ht="12" thickBot="1">
      <c r="O4" s="218" t="s">
        <v>411</v>
      </c>
    </row>
    <row r="5" spans="1:15" ht="11.25">
      <c r="A5" s="471" t="s">
        <v>368</v>
      </c>
      <c r="B5" s="472"/>
      <c r="C5" s="426" t="s">
        <v>410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</row>
    <row r="6" spans="1:15" ht="11.25">
      <c r="A6" s="473"/>
      <c r="B6" s="474"/>
      <c r="C6" s="217" t="s">
        <v>83</v>
      </c>
      <c r="D6" s="216" t="s">
        <v>366</v>
      </c>
      <c r="E6" s="216" t="s">
        <v>365</v>
      </c>
      <c r="F6" s="216" t="s">
        <v>364</v>
      </c>
      <c r="G6" s="216" t="s">
        <v>363</v>
      </c>
      <c r="H6" s="217" t="s">
        <v>362</v>
      </c>
      <c r="I6" s="216" t="s">
        <v>361</v>
      </c>
      <c r="J6" s="216" t="s">
        <v>360</v>
      </c>
      <c r="K6" s="216" t="s">
        <v>359</v>
      </c>
      <c r="L6" s="216" t="s">
        <v>358</v>
      </c>
      <c r="M6" s="186" t="s">
        <v>357</v>
      </c>
      <c r="N6" s="216" t="s">
        <v>356</v>
      </c>
      <c r="O6" s="215" t="s">
        <v>355</v>
      </c>
    </row>
    <row r="7" spans="1:15" ht="12.75" customHeight="1">
      <c r="A7" s="465" t="s">
        <v>409</v>
      </c>
      <c r="B7" s="204" t="s">
        <v>408</v>
      </c>
      <c r="C7" s="205">
        <v>154185</v>
      </c>
      <c r="D7" s="200" t="s">
        <v>43</v>
      </c>
      <c r="E7" s="200">
        <v>235</v>
      </c>
      <c r="F7" s="200">
        <v>4699</v>
      </c>
      <c r="G7" s="200">
        <v>16489</v>
      </c>
      <c r="H7" s="200">
        <v>12467</v>
      </c>
      <c r="I7" s="200">
        <v>14274</v>
      </c>
      <c r="J7" s="200">
        <v>15036</v>
      </c>
      <c r="K7" s="200">
        <v>41341</v>
      </c>
      <c r="L7" s="200">
        <v>7389</v>
      </c>
      <c r="M7" s="200">
        <v>13496</v>
      </c>
      <c r="N7" s="200">
        <v>15715</v>
      </c>
      <c r="O7" s="200">
        <v>13044</v>
      </c>
    </row>
    <row r="8" spans="1:15" ht="12.75" customHeight="1">
      <c r="A8" s="372"/>
      <c r="B8" s="204" t="s">
        <v>399</v>
      </c>
      <c r="C8" s="205">
        <f aca="true" t="shared" si="0" ref="C8:C34">SUM(D8:O8)</f>
        <v>60534</v>
      </c>
      <c r="D8" s="197">
        <v>3857</v>
      </c>
      <c r="E8" s="197">
        <v>6112</v>
      </c>
      <c r="F8" s="197">
        <v>4895</v>
      </c>
      <c r="G8" s="197">
        <v>6262</v>
      </c>
      <c r="H8" s="197">
        <v>5903</v>
      </c>
      <c r="I8" s="197">
        <v>4361</v>
      </c>
      <c r="J8" s="197">
        <v>4848</v>
      </c>
      <c r="K8" s="197">
        <v>6455</v>
      </c>
      <c r="L8" s="197">
        <v>3598</v>
      </c>
      <c r="M8" s="197">
        <v>4598</v>
      </c>
      <c r="N8" s="197">
        <v>4935</v>
      </c>
      <c r="O8" s="197">
        <v>4710</v>
      </c>
    </row>
    <row r="9" spans="1:15" ht="12.75" customHeight="1">
      <c r="A9" s="372"/>
      <c r="B9" s="204" t="s">
        <v>403</v>
      </c>
      <c r="C9" s="205">
        <f t="shared" si="0"/>
        <v>45128</v>
      </c>
      <c r="D9" s="197">
        <v>625</v>
      </c>
      <c r="E9" s="197">
        <v>4267</v>
      </c>
      <c r="F9" s="197">
        <v>4225</v>
      </c>
      <c r="G9" s="197">
        <v>3649</v>
      </c>
      <c r="H9" s="197">
        <v>3572</v>
      </c>
      <c r="I9" s="197">
        <v>4398</v>
      </c>
      <c r="J9" s="197">
        <v>4487</v>
      </c>
      <c r="K9" s="197">
        <v>3420</v>
      </c>
      <c r="L9" s="197">
        <v>3628</v>
      </c>
      <c r="M9" s="197">
        <v>4538</v>
      </c>
      <c r="N9" s="197">
        <v>4113</v>
      </c>
      <c r="O9" s="197">
        <v>4206</v>
      </c>
    </row>
    <row r="10" spans="1:15" ht="12.75" customHeight="1">
      <c r="A10" s="372"/>
      <c r="B10" s="204" t="s">
        <v>398</v>
      </c>
      <c r="C10" s="205">
        <f t="shared" si="0"/>
        <v>41558</v>
      </c>
      <c r="D10" s="197">
        <v>1439</v>
      </c>
      <c r="E10" s="197">
        <v>3910</v>
      </c>
      <c r="F10" s="197">
        <v>4093</v>
      </c>
      <c r="G10" s="197">
        <v>3891</v>
      </c>
      <c r="H10" s="197">
        <v>3198</v>
      </c>
      <c r="I10" s="197">
        <v>3532</v>
      </c>
      <c r="J10" s="197">
        <v>3754</v>
      </c>
      <c r="K10" s="197">
        <v>3645</v>
      </c>
      <c r="L10" s="197">
        <v>2938</v>
      </c>
      <c r="M10" s="197">
        <v>3465</v>
      </c>
      <c r="N10" s="197">
        <v>3900</v>
      </c>
      <c r="O10" s="197">
        <v>3793</v>
      </c>
    </row>
    <row r="11" spans="1:15" ht="12.75" customHeight="1">
      <c r="A11" s="372"/>
      <c r="B11" s="204" t="s">
        <v>396</v>
      </c>
      <c r="C11" s="205">
        <f t="shared" si="0"/>
        <v>35323</v>
      </c>
      <c r="D11" s="197">
        <v>944</v>
      </c>
      <c r="E11" s="197">
        <v>2016</v>
      </c>
      <c r="F11" s="197">
        <v>1532</v>
      </c>
      <c r="G11" s="197">
        <v>1726</v>
      </c>
      <c r="H11" s="197">
        <v>3262</v>
      </c>
      <c r="I11" s="197">
        <v>3705</v>
      </c>
      <c r="J11" s="197">
        <v>4248</v>
      </c>
      <c r="K11" s="197">
        <v>3574</v>
      </c>
      <c r="L11" s="197">
        <v>2620</v>
      </c>
      <c r="M11" s="197">
        <v>3396</v>
      </c>
      <c r="N11" s="197">
        <v>3904</v>
      </c>
      <c r="O11" s="197">
        <v>4396</v>
      </c>
    </row>
    <row r="12" spans="1:15" ht="12.75" customHeight="1">
      <c r="A12" s="372"/>
      <c r="B12" s="204" t="s">
        <v>395</v>
      </c>
      <c r="C12" s="205">
        <f t="shared" si="0"/>
        <v>30277</v>
      </c>
      <c r="D12" s="197">
        <v>2458</v>
      </c>
      <c r="E12" s="197">
        <v>701</v>
      </c>
      <c r="F12" s="197">
        <v>643</v>
      </c>
      <c r="G12" s="197">
        <v>2889</v>
      </c>
      <c r="H12" s="197">
        <v>2876</v>
      </c>
      <c r="I12" s="197">
        <v>3053</v>
      </c>
      <c r="J12" s="197">
        <v>3408</v>
      </c>
      <c r="K12" s="197">
        <v>2805</v>
      </c>
      <c r="L12" s="197">
        <v>2382</v>
      </c>
      <c r="M12" s="197">
        <v>2649</v>
      </c>
      <c r="N12" s="197">
        <v>2970</v>
      </c>
      <c r="O12" s="197">
        <v>3443</v>
      </c>
    </row>
    <row r="13" spans="1:15" ht="12.75" customHeight="1">
      <c r="A13" s="372"/>
      <c r="B13" s="204" t="s">
        <v>392</v>
      </c>
      <c r="C13" s="205">
        <f t="shared" si="0"/>
        <v>23359</v>
      </c>
      <c r="D13" s="197">
        <v>2044</v>
      </c>
      <c r="E13" s="197">
        <v>2530</v>
      </c>
      <c r="F13" s="197">
        <v>2435</v>
      </c>
      <c r="G13" s="197">
        <v>2264</v>
      </c>
      <c r="H13" s="197">
        <v>1731</v>
      </c>
      <c r="I13" s="197">
        <v>1706</v>
      </c>
      <c r="J13" s="197">
        <v>1756</v>
      </c>
      <c r="K13" s="197">
        <v>1716</v>
      </c>
      <c r="L13" s="197">
        <v>1486</v>
      </c>
      <c r="M13" s="197">
        <v>1735</v>
      </c>
      <c r="N13" s="197">
        <v>1875</v>
      </c>
      <c r="O13" s="197">
        <v>2081</v>
      </c>
    </row>
    <row r="14" spans="1:16" ht="12.75" customHeight="1">
      <c r="A14" s="374"/>
      <c r="B14" s="208" t="s">
        <v>387</v>
      </c>
      <c r="C14" s="205">
        <f t="shared" si="0"/>
        <v>38788</v>
      </c>
      <c r="D14" s="197">
        <v>2044</v>
      </c>
      <c r="E14" s="197">
        <v>3386</v>
      </c>
      <c r="F14" s="197">
        <v>3322</v>
      </c>
      <c r="G14" s="197">
        <v>3941</v>
      </c>
      <c r="H14" s="197">
        <v>4076</v>
      </c>
      <c r="I14" s="197">
        <v>3332</v>
      </c>
      <c r="J14" s="197">
        <v>3031</v>
      </c>
      <c r="K14" s="197">
        <v>2090</v>
      </c>
      <c r="L14" s="197">
        <v>3021</v>
      </c>
      <c r="M14" s="197">
        <v>3155</v>
      </c>
      <c r="N14" s="197">
        <v>3701</v>
      </c>
      <c r="O14" s="197">
        <v>3689</v>
      </c>
      <c r="P14" s="214"/>
    </row>
    <row r="15" spans="1:15" ht="12.75" customHeight="1">
      <c r="A15" s="465" t="s">
        <v>407</v>
      </c>
      <c r="B15" s="204" t="s">
        <v>399</v>
      </c>
      <c r="C15" s="211">
        <f t="shared" si="0"/>
        <v>20171</v>
      </c>
      <c r="D15" s="209">
        <v>1796</v>
      </c>
      <c r="E15" s="209">
        <v>2235</v>
      </c>
      <c r="F15" s="209">
        <v>2133</v>
      </c>
      <c r="G15" s="209">
        <v>2862</v>
      </c>
      <c r="H15" s="209">
        <v>1736</v>
      </c>
      <c r="I15" s="209">
        <v>2741</v>
      </c>
      <c r="J15" s="209">
        <v>2222</v>
      </c>
      <c r="K15" s="209">
        <v>2150</v>
      </c>
      <c r="L15" s="209">
        <v>470</v>
      </c>
      <c r="M15" s="209">
        <v>446</v>
      </c>
      <c r="N15" s="209">
        <v>508</v>
      </c>
      <c r="O15" s="209">
        <v>872</v>
      </c>
    </row>
    <row r="16" spans="1:15" ht="12.75" customHeight="1">
      <c r="A16" s="466"/>
      <c r="B16" s="204" t="s">
        <v>404</v>
      </c>
      <c r="C16" s="205">
        <f t="shared" si="0"/>
        <v>20613</v>
      </c>
      <c r="D16" s="197">
        <v>1587</v>
      </c>
      <c r="E16" s="197">
        <v>2741</v>
      </c>
      <c r="F16" s="197">
        <v>1688</v>
      </c>
      <c r="G16" s="213">
        <v>3160</v>
      </c>
      <c r="H16" s="197">
        <v>3007</v>
      </c>
      <c r="I16" s="197">
        <v>2893</v>
      </c>
      <c r="J16" s="197">
        <v>1090</v>
      </c>
      <c r="K16" s="197">
        <v>1597</v>
      </c>
      <c r="L16" s="197">
        <v>1186</v>
      </c>
      <c r="M16" s="200" t="s">
        <v>43</v>
      </c>
      <c r="N16" s="197">
        <v>116</v>
      </c>
      <c r="O16" s="197">
        <v>1548</v>
      </c>
    </row>
    <row r="17" spans="1:15" ht="12.75" customHeight="1">
      <c r="A17" s="466"/>
      <c r="B17" s="204" t="s">
        <v>389</v>
      </c>
      <c r="C17" s="205">
        <f t="shared" si="0"/>
        <v>11798</v>
      </c>
      <c r="D17" s="197">
        <v>169</v>
      </c>
      <c r="E17" s="197">
        <v>639</v>
      </c>
      <c r="F17" s="197">
        <v>895</v>
      </c>
      <c r="G17" s="197">
        <v>2335</v>
      </c>
      <c r="H17" s="197">
        <v>1088</v>
      </c>
      <c r="I17" s="197">
        <v>2154</v>
      </c>
      <c r="J17" s="197">
        <v>1542</v>
      </c>
      <c r="K17" s="197">
        <v>1250</v>
      </c>
      <c r="L17" s="197">
        <v>561</v>
      </c>
      <c r="M17" s="197">
        <v>345</v>
      </c>
      <c r="N17" s="197">
        <v>145</v>
      </c>
      <c r="O17" s="197">
        <v>675</v>
      </c>
    </row>
    <row r="18" spans="1:15" ht="12.75" customHeight="1">
      <c r="A18" s="466"/>
      <c r="B18" s="204" t="s">
        <v>396</v>
      </c>
      <c r="C18" s="205">
        <f t="shared" si="0"/>
        <v>10613</v>
      </c>
      <c r="D18" s="197">
        <v>1169</v>
      </c>
      <c r="E18" s="197">
        <v>1005</v>
      </c>
      <c r="F18" s="197">
        <v>944</v>
      </c>
      <c r="G18" s="197">
        <v>1145</v>
      </c>
      <c r="H18" s="197">
        <v>929</v>
      </c>
      <c r="I18" s="197">
        <v>1162</v>
      </c>
      <c r="J18" s="197">
        <v>1299</v>
      </c>
      <c r="K18" s="197">
        <v>1056</v>
      </c>
      <c r="L18" s="197">
        <v>471</v>
      </c>
      <c r="M18" s="197">
        <v>295</v>
      </c>
      <c r="N18" s="197">
        <v>519</v>
      </c>
      <c r="O18" s="197">
        <v>619</v>
      </c>
    </row>
    <row r="19" spans="1:15" ht="12.75" customHeight="1">
      <c r="A19" s="466"/>
      <c r="B19" s="204" t="s">
        <v>406</v>
      </c>
      <c r="C19" s="205">
        <f t="shared" si="0"/>
        <v>15050</v>
      </c>
      <c r="D19" s="197">
        <v>1378</v>
      </c>
      <c r="E19" s="197">
        <v>1782</v>
      </c>
      <c r="F19" s="197">
        <v>1315</v>
      </c>
      <c r="G19" s="197">
        <v>1921</v>
      </c>
      <c r="H19" s="197">
        <v>1648</v>
      </c>
      <c r="I19" s="197">
        <v>1939</v>
      </c>
      <c r="J19" s="197">
        <v>1681</v>
      </c>
      <c r="K19" s="197">
        <v>1558</v>
      </c>
      <c r="L19" s="197">
        <v>551</v>
      </c>
      <c r="M19" s="197">
        <v>191</v>
      </c>
      <c r="N19" s="197">
        <v>70</v>
      </c>
      <c r="O19" s="197">
        <v>1016</v>
      </c>
    </row>
    <row r="20" spans="1:15" ht="12.75" customHeight="1">
      <c r="A20" s="466"/>
      <c r="B20" s="204" t="s">
        <v>395</v>
      </c>
      <c r="C20" s="205">
        <f t="shared" si="0"/>
        <v>10061</v>
      </c>
      <c r="D20" s="197">
        <v>1110</v>
      </c>
      <c r="E20" s="197">
        <v>935</v>
      </c>
      <c r="F20" s="197">
        <v>638</v>
      </c>
      <c r="G20" s="197">
        <v>1747</v>
      </c>
      <c r="H20" s="197">
        <v>557</v>
      </c>
      <c r="I20" s="197">
        <v>1249</v>
      </c>
      <c r="J20" s="197">
        <v>1029</v>
      </c>
      <c r="K20" s="197">
        <v>874</v>
      </c>
      <c r="L20" s="197">
        <v>232</v>
      </c>
      <c r="M20" s="197">
        <v>413</v>
      </c>
      <c r="N20" s="197">
        <v>583</v>
      </c>
      <c r="O20" s="197">
        <v>694</v>
      </c>
    </row>
    <row r="21" spans="1:15" ht="12.75" customHeight="1">
      <c r="A21" s="466"/>
      <c r="B21" s="204" t="s">
        <v>403</v>
      </c>
      <c r="C21" s="205">
        <f t="shared" si="0"/>
        <v>13042</v>
      </c>
      <c r="D21" s="197">
        <v>1403</v>
      </c>
      <c r="E21" s="197">
        <v>1514</v>
      </c>
      <c r="F21" s="197">
        <v>1173</v>
      </c>
      <c r="G21" s="197">
        <v>1643</v>
      </c>
      <c r="H21" s="197">
        <v>1064</v>
      </c>
      <c r="I21" s="197">
        <v>1412</v>
      </c>
      <c r="J21" s="197">
        <v>1518</v>
      </c>
      <c r="K21" s="197">
        <v>1290</v>
      </c>
      <c r="L21" s="197">
        <v>521</v>
      </c>
      <c r="M21" s="197">
        <v>404</v>
      </c>
      <c r="N21" s="197">
        <v>156</v>
      </c>
      <c r="O21" s="197">
        <v>944</v>
      </c>
    </row>
    <row r="22" spans="1:15" ht="12.75" customHeight="1">
      <c r="A22" s="466"/>
      <c r="B22" s="204" t="s">
        <v>394</v>
      </c>
      <c r="C22" s="205">
        <f t="shared" si="0"/>
        <v>11455</v>
      </c>
      <c r="D22" s="197">
        <v>914</v>
      </c>
      <c r="E22" s="197">
        <v>1153</v>
      </c>
      <c r="F22" s="197">
        <v>994</v>
      </c>
      <c r="G22" s="197">
        <v>1680</v>
      </c>
      <c r="H22" s="197">
        <v>1441</v>
      </c>
      <c r="I22" s="197">
        <v>1599</v>
      </c>
      <c r="J22" s="197">
        <v>1444</v>
      </c>
      <c r="K22" s="197">
        <v>870</v>
      </c>
      <c r="L22" s="197">
        <v>400</v>
      </c>
      <c r="M22" s="197">
        <v>164</v>
      </c>
      <c r="N22" s="197">
        <v>78</v>
      </c>
      <c r="O22" s="197">
        <v>718</v>
      </c>
    </row>
    <row r="23" spans="1:15" ht="12.75" customHeight="1">
      <c r="A23" s="467"/>
      <c r="B23" s="204" t="s">
        <v>388</v>
      </c>
      <c r="C23" s="205">
        <f t="shared" si="0"/>
        <v>10065</v>
      </c>
      <c r="D23" s="197">
        <v>835</v>
      </c>
      <c r="E23" s="197">
        <v>637</v>
      </c>
      <c r="F23" s="197">
        <v>814</v>
      </c>
      <c r="G23" s="197">
        <v>1405</v>
      </c>
      <c r="H23" s="197">
        <v>868</v>
      </c>
      <c r="I23" s="197">
        <v>1548</v>
      </c>
      <c r="J23" s="197">
        <v>1412</v>
      </c>
      <c r="K23" s="197">
        <v>1148</v>
      </c>
      <c r="L23" s="197">
        <v>549</v>
      </c>
      <c r="M23" s="197">
        <v>168</v>
      </c>
      <c r="N23" s="197">
        <v>89</v>
      </c>
      <c r="O23" s="197">
        <v>592</v>
      </c>
    </row>
    <row r="24" spans="1:15" ht="12.75" customHeight="1">
      <c r="A24" s="465" t="s">
        <v>405</v>
      </c>
      <c r="B24" s="206" t="s">
        <v>404</v>
      </c>
      <c r="C24" s="211">
        <f t="shared" si="0"/>
        <v>50023</v>
      </c>
      <c r="D24" s="209">
        <v>4425</v>
      </c>
      <c r="E24" s="209">
        <v>4437</v>
      </c>
      <c r="F24" s="209">
        <v>4744</v>
      </c>
      <c r="G24" s="209">
        <v>5016</v>
      </c>
      <c r="H24" s="209">
        <v>3944</v>
      </c>
      <c r="I24" s="209">
        <v>4967</v>
      </c>
      <c r="J24" s="209">
        <v>4572</v>
      </c>
      <c r="K24" s="209">
        <v>4119</v>
      </c>
      <c r="L24" s="209">
        <v>1715</v>
      </c>
      <c r="M24" s="209">
        <v>4191</v>
      </c>
      <c r="N24" s="209">
        <v>4130</v>
      </c>
      <c r="O24" s="209">
        <v>3763</v>
      </c>
    </row>
    <row r="25" spans="1:15" ht="12.75" customHeight="1">
      <c r="A25" s="466"/>
      <c r="B25" s="204" t="s">
        <v>396</v>
      </c>
      <c r="C25" s="205">
        <f t="shared" si="0"/>
        <v>14733</v>
      </c>
      <c r="D25" s="197">
        <v>1258</v>
      </c>
      <c r="E25" s="197">
        <v>1084</v>
      </c>
      <c r="F25" s="197">
        <v>1155</v>
      </c>
      <c r="G25" s="197">
        <v>1444</v>
      </c>
      <c r="H25" s="197">
        <v>1250</v>
      </c>
      <c r="I25" s="197">
        <v>1358</v>
      </c>
      <c r="J25" s="197">
        <v>1472</v>
      </c>
      <c r="K25" s="197">
        <v>1274</v>
      </c>
      <c r="L25" s="197">
        <v>1092</v>
      </c>
      <c r="M25" s="197">
        <v>1144</v>
      </c>
      <c r="N25" s="197">
        <v>1072</v>
      </c>
      <c r="O25" s="197">
        <v>1130</v>
      </c>
    </row>
    <row r="26" spans="1:15" ht="12.75" customHeight="1">
      <c r="A26" s="466"/>
      <c r="B26" s="204" t="s">
        <v>395</v>
      </c>
      <c r="C26" s="205">
        <f t="shared" si="0"/>
        <v>7403</v>
      </c>
      <c r="D26" s="197">
        <v>544</v>
      </c>
      <c r="E26" s="197">
        <v>585</v>
      </c>
      <c r="F26" s="197">
        <v>621</v>
      </c>
      <c r="G26" s="197">
        <v>600</v>
      </c>
      <c r="H26" s="197">
        <v>557</v>
      </c>
      <c r="I26" s="197">
        <v>621</v>
      </c>
      <c r="J26" s="197">
        <v>744</v>
      </c>
      <c r="K26" s="197">
        <v>708</v>
      </c>
      <c r="L26" s="197">
        <v>554</v>
      </c>
      <c r="M26" s="197">
        <v>596</v>
      </c>
      <c r="N26" s="197">
        <v>595</v>
      </c>
      <c r="O26" s="197">
        <v>678</v>
      </c>
    </row>
    <row r="27" spans="1:15" ht="12.75" customHeight="1">
      <c r="A27" s="466"/>
      <c r="B27" s="204" t="s">
        <v>403</v>
      </c>
      <c r="C27" s="205">
        <f t="shared" si="0"/>
        <v>16798</v>
      </c>
      <c r="D27" s="197">
        <v>1669</v>
      </c>
      <c r="E27" s="197">
        <v>1370</v>
      </c>
      <c r="F27" s="197">
        <v>1372</v>
      </c>
      <c r="G27" s="197">
        <v>1835</v>
      </c>
      <c r="H27" s="197">
        <v>1486</v>
      </c>
      <c r="I27" s="197">
        <v>1635</v>
      </c>
      <c r="J27" s="197">
        <v>1689</v>
      </c>
      <c r="K27" s="197">
        <v>1493</v>
      </c>
      <c r="L27" s="197">
        <v>1348</v>
      </c>
      <c r="M27" s="197">
        <v>1101</v>
      </c>
      <c r="N27" s="197">
        <v>804</v>
      </c>
      <c r="O27" s="197">
        <v>996</v>
      </c>
    </row>
    <row r="28" spans="1:15" ht="12.75" customHeight="1">
      <c r="A28" s="466"/>
      <c r="B28" s="204" t="s">
        <v>389</v>
      </c>
      <c r="C28" s="205">
        <f t="shared" si="0"/>
        <v>41903</v>
      </c>
      <c r="D28" s="197">
        <v>292</v>
      </c>
      <c r="E28" s="197">
        <v>2725</v>
      </c>
      <c r="F28" s="197">
        <v>3074</v>
      </c>
      <c r="G28" s="197">
        <v>3756</v>
      </c>
      <c r="H28" s="197">
        <v>3673</v>
      </c>
      <c r="I28" s="197">
        <v>4632</v>
      </c>
      <c r="J28" s="197">
        <v>4209</v>
      </c>
      <c r="K28" s="197">
        <v>4425</v>
      </c>
      <c r="L28" s="197">
        <v>4839</v>
      </c>
      <c r="M28" s="197">
        <v>3726</v>
      </c>
      <c r="N28" s="197">
        <v>3003</v>
      </c>
      <c r="O28" s="197">
        <v>3549</v>
      </c>
    </row>
    <row r="29" spans="1:15" ht="12.75" customHeight="1">
      <c r="A29" s="466"/>
      <c r="B29" s="204" t="s">
        <v>402</v>
      </c>
      <c r="C29" s="205">
        <f t="shared" si="0"/>
        <v>45520</v>
      </c>
      <c r="D29" s="197">
        <v>5107</v>
      </c>
      <c r="E29" s="197">
        <v>3535</v>
      </c>
      <c r="F29" s="197">
        <v>3417</v>
      </c>
      <c r="G29" s="197">
        <v>3878</v>
      </c>
      <c r="H29" s="197">
        <v>2996</v>
      </c>
      <c r="I29" s="197">
        <v>4269</v>
      </c>
      <c r="J29" s="197">
        <v>4516</v>
      </c>
      <c r="K29" s="197">
        <v>3882</v>
      </c>
      <c r="L29" s="197">
        <v>3527</v>
      </c>
      <c r="M29" s="197">
        <v>3530</v>
      </c>
      <c r="N29" s="197">
        <v>3310</v>
      </c>
      <c r="O29" s="197">
        <v>3553</v>
      </c>
    </row>
    <row r="30" spans="1:15" ht="12.75" customHeight="1">
      <c r="A30" s="466"/>
      <c r="B30" s="204" t="s">
        <v>394</v>
      </c>
      <c r="C30" s="205">
        <f t="shared" si="0"/>
        <v>38351</v>
      </c>
      <c r="D30" s="197">
        <v>3193</v>
      </c>
      <c r="E30" s="197">
        <v>3109</v>
      </c>
      <c r="F30" s="197">
        <v>3517</v>
      </c>
      <c r="G30" s="197">
        <v>3552</v>
      </c>
      <c r="H30" s="197">
        <v>3163</v>
      </c>
      <c r="I30" s="197">
        <v>3723</v>
      </c>
      <c r="J30" s="197">
        <v>3812</v>
      </c>
      <c r="K30" s="197">
        <v>3674</v>
      </c>
      <c r="L30" s="197">
        <v>2736</v>
      </c>
      <c r="M30" s="197">
        <v>2543</v>
      </c>
      <c r="N30" s="197">
        <v>2483</v>
      </c>
      <c r="O30" s="197">
        <v>2846</v>
      </c>
    </row>
    <row r="31" spans="1:15" ht="12.75" customHeight="1">
      <c r="A31" s="466"/>
      <c r="B31" s="204" t="s">
        <v>387</v>
      </c>
      <c r="C31" s="205">
        <f t="shared" si="0"/>
        <v>30068</v>
      </c>
      <c r="D31" s="197">
        <v>2827</v>
      </c>
      <c r="E31" s="197">
        <v>2462</v>
      </c>
      <c r="F31" s="197">
        <v>2742</v>
      </c>
      <c r="G31" s="197">
        <v>2884</v>
      </c>
      <c r="H31" s="197">
        <v>2894</v>
      </c>
      <c r="I31" s="197">
        <v>2570</v>
      </c>
      <c r="J31" s="197">
        <v>2458</v>
      </c>
      <c r="K31" s="197">
        <v>2271</v>
      </c>
      <c r="L31" s="197">
        <v>2370</v>
      </c>
      <c r="M31" s="197">
        <v>2193</v>
      </c>
      <c r="N31" s="197">
        <v>2216</v>
      </c>
      <c r="O31" s="197">
        <v>2181</v>
      </c>
    </row>
    <row r="32" spans="1:15" ht="12.75" customHeight="1">
      <c r="A32" s="466"/>
      <c r="B32" s="204" t="s">
        <v>388</v>
      </c>
      <c r="C32" s="205">
        <f t="shared" si="0"/>
        <v>23669</v>
      </c>
      <c r="D32" s="197">
        <v>1832</v>
      </c>
      <c r="E32" s="197">
        <v>1760</v>
      </c>
      <c r="F32" s="197">
        <v>2009</v>
      </c>
      <c r="G32" s="197">
        <v>2170</v>
      </c>
      <c r="H32" s="197">
        <v>2080</v>
      </c>
      <c r="I32" s="197">
        <v>2048</v>
      </c>
      <c r="J32" s="197">
        <v>2354</v>
      </c>
      <c r="K32" s="197">
        <v>2166</v>
      </c>
      <c r="L32" s="197">
        <v>1947</v>
      </c>
      <c r="M32" s="197">
        <v>1769</v>
      </c>
      <c r="N32" s="197">
        <v>1705</v>
      </c>
      <c r="O32" s="197">
        <v>1829</v>
      </c>
    </row>
    <row r="33" spans="1:15" ht="12.75" customHeight="1">
      <c r="A33" s="467"/>
      <c r="B33" s="208" t="s">
        <v>401</v>
      </c>
      <c r="C33" s="203">
        <f t="shared" si="0"/>
        <v>47221</v>
      </c>
      <c r="D33" s="212">
        <v>1202</v>
      </c>
      <c r="E33" s="212">
        <v>4158</v>
      </c>
      <c r="F33" s="212">
        <v>3609</v>
      </c>
      <c r="G33" s="212">
        <v>4719</v>
      </c>
      <c r="H33" s="212">
        <v>3778</v>
      </c>
      <c r="I33" s="212">
        <v>5032</v>
      </c>
      <c r="J33" s="212">
        <v>4256</v>
      </c>
      <c r="K33" s="212">
        <v>4892</v>
      </c>
      <c r="L33" s="212">
        <v>4067</v>
      </c>
      <c r="M33" s="212">
        <v>3029</v>
      </c>
      <c r="N33" s="212">
        <v>3705</v>
      </c>
      <c r="O33" s="212">
        <v>4774</v>
      </c>
    </row>
    <row r="34" spans="1:15" ht="12.75" customHeight="1">
      <c r="A34" s="465" t="s">
        <v>400</v>
      </c>
      <c r="B34" s="206" t="s">
        <v>399</v>
      </c>
      <c r="C34" s="205">
        <f t="shared" si="0"/>
        <v>22183</v>
      </c>
      <c r="D34" s="200" t="s">
        <v>98</v>
      </c>
      <c r="E34" s="200" t="s">
        <v>98</v>
      </c>
      <c r="F34" s="200" t="s">
        <v>98</v>
      </c>
      <c r="G34" s="197">
        <v>7951</v>
      </c>
      <c r="H34" s="197">
        <v>14232</v>
      </c>
      <c r="I34" s="200" t="s">
        <v>98</v>
      </c>
      <c r="J34" s="200" t="s">
        <v>98</v>
      </c>
      <c r="K34" s="200" t="s">
        <v>98</v>
      </c>
      <c r="L34" s="200" t="s">
        <v>98</v>
      </c>
      <c r="M34" s="200" t="s">
        <v>98</v>
      </c>
      <c r="N34" s="200" t="s">
        <v>98</v>
      </c>
      <c r="O34" s="200" t="s">
        <v>98</v>
      </c>
    </row>
    <row r="35" spans="1:15" ht="12.75" customHeight="1">
      <c r="A35" s="475"/>
      <c r="B35" s="204" t="s">
        <v>398</v>
      </c>
      <c r="C35" s="205" t="s">
        <v>98</v>
      </c>
      <c r="D35" s="197" t="s">
        <v>98</v>
      </c>
      <c r="E35" s="197" t="s">
        <v>98</v>
      </c>
      <c r="F35" s="197" t="s">
        <v>98</v>
      </c>
      <c r="G35" s="197" t="s">
        <v>98</v>
      </c>
      <c r="H35" s="197" t="s">
        <v>98</v>
      </c>
      <c r="I35" s="197" t="s">
        <v>98</v>
      </c>
      <c r="J35" s="197" t="s">
        <v>98</v>
      </c>
      <c r="K35" s="197" t="s">
        <v>98</v>
      </c>
      <c r="L35" s="197" t="s">
        <v>98</v>
      </c>
      <c r="M35" s="197" t="s">
        <v>98</v>
      </c>
      <c r="N35" s="197" t="s">
        <v>98</v>
      </c>
      <c r="O35" s="197" t="s">
        <v>98</v>
      </c>
    </row>
    <row r="36" spans="1:16" ht="12.75" customHeight="1">
      <c r="A36" s="475"/>
      <c r="B36" s="204" t="s">
        <v>397</v>
      </c>
      <c r="C36" s="205">
        <f aca="true" t="shared" si="1" ref="C36:C51">SUM(D36:O36)</f>
        <v>7581</v>
      </c>
      <c r="D36" s="200" t="s">
        <v>98</v>
      </c>
      <c r="E36" s="200" t="s">
        <v>98</v>
      </c>
      <c r="F36" s="200" t="s">
        <v>98</v>
      </c>
      <c r="G36" s="197">
        <v>2900</v>
      </c>
      <c r="H36" s="197">
        <v>4681</v>
      </c>
      <c r="I36" s="200" t="s">
        <v>98</v>
      </c>
      <c r="J36" s="200" t="s">
        <v>98</v>
      </c>
      <c r="K36" s="200" t="s">
        <v>98</v>
      </c>
      <c r="L36" s="200" t="s">
        <v>98</v>
      </c>
      <c r="M36" s="200" t="s">
        <v>98</v>
      </c>
      <c r="N36" s="200" t="s">
        <v>98</v>
      </c>
      <c r="O36" s="200" t="s">
        <v>98</v>
      </c>
      <c r="P36" s="199"/>
    </row>
    <row r="37" spans="1:15" ht="12.75" customHeight="1">
      <c r="A37" s="475"/>
      <c r="B37" s="204" t="s">
        <v>396</v>
      </c>
      <c r="C37" s="205">
        <f t="shared" si="1"/>
        <v>7168</v>
      </c>
      <c r="D37" s="200" t="s">
        <v>98</v>
      </c>
      <c r="E37" s="200" t="s">
        <v>98</v>
      </c>
      <c r="F37" s="200" t="s">
        <v>98</v>
      </c>
      <c r="G37" s="197">
        <v>2752</v>
      </c>
      <c r="H37" s="197">
        <v>4416</v>
      </c>
      <c r="I37" s="200" t="s">
        <v>98</v>
      </c>
      <c r="J37" s="200" t="s">
        <v>98</v>
      </c>
      <c r="K37" s="200" t="s">
        <v>98</v>
      </c>
      <c r="L37" s="200" t="s">
        <v>98</v>
      </c>
      <c r="M37" s="200" t="s">
        <v>98</v>
      </c>
      <c r="N37" s="200" t="s">
        <v>98</v>
      </c>
      <c r="O37" s="200" t="s">
        <v>98</v>
      </c>
    </row>
    <row r="38" spans="1:15" ht="12.75" customHeight="1">
      <c r="A38" s="475"/>
      <c r="B38" s="204" t="s">
        <v>395</v>
      </c>
      <c r="C38" s="205">
        <f t="shared" si="1"/>
        <v>6854</v>
      </c>
      <c r="D38" s="200" t="s">
        <v>98</v>
      </c>
      <c r="E38" s="200" t="s">
        <v>98</v>
      </c>
      <c r="F38" s="200" t="s">
        <v>98</v>
      </c>
      <c r="G38" s="197">
        <v>2590</v>
      </c>
      <c r="H38" s="197">
        <v>4264</v>
      </c>
      <c r="I38" s="200" t="s">
        <v>98</v>
      </c>
      <c r="J38" s="200" t="s">
        <v>98</v>
      </c>
      <c r="K38" s="200" t="s">
        <v>98</v>
      </c>
      <c r="L38" s="200" t="s">
        <v>98</v>
      </c>
      <c r="M38" s="200" t="s">
        <v>98</v>
      </c>
      <c r="N38" s="200" t="s">
        <v>98</v>
      </c>
      <c r="O38" s="200" t="s">
        <v>98</v>
      </c>
    </row>
    <row r="39" spans="1:15" ht="12.75" customHeight="1">
      <c r="A39" s="475"/>
      <c r="B39" s="204" t="s">
        <v>394</v>
      </c>
      <c r="C39" s="205">
        <f t="shared" si="1"/>
        <v>10705</v>
      </c>
      <c r="D39" s="200" t="s">
        <v>98</v>
      </c>
      <c r="E39" s="200" t="s">
        <v>98</v>
      </c>
      <c r="F39" s="200" t="s">
        <v>98</v>
      </c>
      <c r="G39" s="197">
        <v>4474</v>
      </c>
      <c r="H39" s="197">
        <v>6231</v>
      </c>
      <c r="I39" s="200" t="s">
        <v>98</v>
      </c>
      <c r="J39" s="200" t="s">
        <v>98</v>
      </c>
      <c r="K39" s="200" t="s">
        <v>98</v>
      </c>
      <c r="L39" s="200" t="s">
        <v>98</v>
      </c>
      <c r="M39" s="200" t="s">
        <v>98</v>
      </c>
      <c r="N39" s="200" t="s">
        <v>98</v>
      </c>
      <c r="O39" s="200" t="s">
        <v>98</v>
      </c>
    </row>
    <row r="40" spans="1:15" ht="12.75" customHeight="1">
      <c r="A40" s="475"/>
      <c r="B40" s="204" t="s">
        <v>393</v>
      </c>
      <c r="C40" s="205">
        <f t="shared" si="1"/>
        <v>82696</v>
      </c>
      <c r="D40" s="197" t="s">
        <v>98</v>
      </c>
      <c r="E40" s="197" t="s">
        <v>98</v>
      </c>
      <c r="F40" s="197">
        <v>7294</v>
      </c>
      <c r="G40" s="197">
        <v>17187</v>
      </c>
      <c r="H40" s="197">
        <v>15552</v>
      </c>
      <c r="I40" s="197">
        <v>10048</v>
      </c>
      <c r="J40" s="197">
        <v>6570</v>
      </c>
      <c r="K40" s="197">
        <v>5611</v>
      </c>
      <c r="L40" s="197">
        <v>3517</v>
      </c>
      <c r="M40" s="197">
        <v>4976</v>
      </c>
      <c r="N40" s="197">
        <v>5945</v>
      </c>
      <c r="O40" s="197">
        <v>5996</v>
      </c>
    </row>
    <row r="41" spans="1:15" ht="12.75" customHeight="1">
      <c r="A41" s="475"/>
      <c r="B41" s="204" t="s">
        <v>392</v>
      </c>
      <c r="C41" s="205">
        <f t="shared" si="1"/>
        <v>285897</v>
      </c>
      <c r="D41" s="197">
        <v>14723</v>
      </c>
      <c r="E41" s="197">
        <v>24490</v>
      </c>
      <c r="F41" s="197">
        <v>27017</v>
      </c>
      <c r="G41" s="197">
        <v>57060</v>
      </c>
      <c r="H41" s="197">
        <v>67955</v>
      </c>
      <c r="I41" s="197">
        <v>27906</v>
      </c>
      <c r="J41" s="197">
        <v>15575</v>
      </c>
      <c r="K41" s="197">
        <v>12383</v>
      </c>
      <c r="L41" s="197">
        <v>8571</v>
      </c>
      <c r="M41" s="197">
        <v>12481</v>
      </c>
      <c r="N41" s="197">
        <v>2235</v>
      </c>
      <c r="O41" s="197">
        <v>15501</v>
      </c>
    </row>
    <row r="42" spans="1:15" ht="12.75" customHeight="1">
      <c r="A42" s="476"/>
      <c r="B42" s="204" t="s">
        <v>391</v>
      </c>
      <c r="C42" s="205">
        <f t="shared" si="1"/>
        <v>213850</v>
      </c>
      <c r="D42" s="197" t="s">
        <v>98</v>
      </c>
      <c r="E42" s="197" t="s">
        <v>98</v>
      </c>
      <c r="F42" s="197" t="s">
        <v>98</v>
      </c>
      <c r="G42" s="197">
        <v>44213</v>
      </c>
      <c r="H42" s="197">
        <v>169637</v>
      </c>
      <c r="I42" s="197" t="s">
        <v>98</v>
      </c>
      <c r="J42" s="197" t="s">
        <v>98</v>
      </c>
      <c r="K42" s="197" t="s">
        <v>98</v>
      </c>
      <c r="L42" s="197" t="s">
        <v>98</v>
      </c>
      <c r="M42" s="197" t="s">
        <v>98</v>
      </c>
      <c r="N42" s="197" t="s">
        <v>98</v>
      </c>
      <c r="O42" s="197" t="s">
        <v>98</v>
      </c>
    </row>
    <row r="43" spans="1:15" ht="12.75" customHeight="1">
      <c r="A43" s="465" t="s">
        <v>390</v>
      </c>
      <c r="B43" s="206" t="s">
        <v>389</v>
      </c>
      <c r="C43" s="211">
        <f t="shared" si="1"/>
        <v>4056</v>
      </c>
      <c r="D43" s="210" t="s">
        <v>98</v>
      </c>
      <c r="E43" s="210" t="s">
        <v>98</v>
      </c>
      <c r="F43" s="209">
        <v>235</v>
      </c>
      <c r="G43" s="209">
        <v>771</v>
      </c>
      <c r="H43" s="209">
        <v>167</v>
      </c>
      <c r="I43" s="209">
        <v>235</v>
      </c>
      <c r="J43" s="209">
        <v>50</v>
      </c>
      <c r="K43" s="210">
        <v>640</v>
      </c>
      <c r="L43" s="209">
        <v>603</v>
      </c>
      <c r="M43" s="209">
        <v>395</v>
      </c>
      <c r="N43" s="209">
        <v>302</v>
      </c>
      <c r="O43" s="209">
        <v>658</v>
      </c>
    </row>
    <row r="44" spans="1:15" ht="12.75" customHeight="1">
      <c r="A44" s="475"/>
      <c r="B44" s="204" t="s">
        <v>388</v>
      </c>
      <c r="C44" s="205">
        <f t="shared" si="1"/>
        <v>3662</v>
      </c>
      <c r="D44" s="197" t="s">
        <v>98</v>
      </c>
      <c r="E44" s="197">
        <v>237</v>
      </c>
      <c r="F44" s="197">
        <v>125</v>
      </c>
      <c r="G44" s="197">
        <v>486</v>
      </c>
      <c r="H44" s="197">
        <v>299</v>
      </c>
      <c r="I44" s="197">
        <v>443</v>
      </c>
      <c r="J44" s="197">
        <v>230</v>
      </c>
      <c r="K44" s="197">
        <v>1310</v>
      </c>
      <c r="L44" s="197">
        <v>182</v>
      </c>
      <c r="M44" s="197">
        <v>187</v>
      </c>
      <c r="N44" s="197">
        <v>83</v>
      </c>
      <c r="O44" s="197">
        <v>80</v>
      </c>
    </row>
    <row r="45" spans="1:15" ht="12.75" customHeight="1">
      <c r="A45" s="475"/>
      <c r="B45" s="204" t="s">
        <v>387</v>
      </c>
      <c r="C45" s="205">
        <f t="shared" si="1"/>
        <v>16903</v>
      </c>
      <c r="D45" s="197">
        <v>1339</v>
      </c>
      <c r="E45" s="197">
        <v>1797</v>
      </c>
      <c r="F45" s="197">
        <v>979</v>
      </c>
      <c r="G45" s="197">
        <v>2104</v>
      </c>
      <c r="H45" s="197">
        <v>1556</v>
      </c>
      <c r="I45" s="197">
        <v>2058</v>
      </c>
      <c r="J45" s="197">
        <v>1353</v>
      </c>
      <c r="K45" s="197">
        <v>1790</v>
      </c>
      <c r="L45" s="197">
        <v>765</v>
      </c>
      <c r="M45" s="197">
        <v>706</v>
      </c>
      <c r="N45" s="197">
        <v>969</v>
      </c>
      <c r="O45" s="197">
        <v>1487</v>
      </c>
    </row>
    <row r="46" spans="1:15" ht="12.75" customHeight="1">
      <c r="A46" s="476"/>
      <c r="B46" s="208" t="s">
        <v>386</v>
      </c>
      <c r="C46" s="203">
        <f t="shared" si="1"/>
        <v>293262</v>
      </c>
      <c r="D46" s="207">
        <v>18338</v>
      </c>
      <c r="E46" s="207">
        <v>32237</v>
      </c>
      <c r="F46" s="207">
        <v>29676</v>
      </c>
      <c r="G46" s="207">
        <v>36290</v>
      </c>
      <c r="H46" s="207">
        <v>10228</v>
      </c>
      <c r="I46" s="207">
        <v>53168</v>
      </c>
      <c r="J46" s="207">
        <v>26772</v>
      </c>
      <c r="K46" s="207">
        <v>25019</v>
      </c>
      <c r="L46" s="207">
        <v>14491</v>
      </c>
      <c r="M46" s="207">
        <v>538</v>
      </c>
      <c r="N46" s="207">
        <v>17700</v>
      </c>
      <c r="O46" s="207">
        <v>28805</v>
      </c>
    </row>
    <row r="47" spans="1:15" ht="12.75" customHeight="1">
      <c r="A47" s="465" t="s">
        <v>385</v>
      </c>
      <c r="B47" s="206" t="s">
        <v>384</v>
      </c>
      <c r="C47" s="205">
        <f t="shared" si="1"/>
        <v>31152</v>
      </c>
      <c r="D47" s="197">
        <v>2251</v>
      </c>
      <c r="E47" s="197">
        <v>2727</v>
      </c>
      <c r="F47" s="197">
        <v>3015</v>
      </c>
      <c r="G47" s="197">
        <v>3328</v>
      </c>
      <c r="H47" s="197">
        <v>2336</v>
      </c>
      <c r="I47" s="197">
        <v>2616</v>
      </c>
      <c r="J47" s="197">
        <v>3408</v>
      </c>
      <c r="K47" s="197">
        <v>2751</v>
      </c>
      <c r="L47" s="197">
        <v>800</v>
      </c>
      <c r="M47" s="197">
        <v>2313</v>
      </c>
      <c r="N47" s="197">
        <v>2648</v>
      </c>
      <c r="O47" s="197">
        <v>2959</v>
      </c>
    </row>
    <row r="48" spans="1:15" ht="12.75" customHeight="1">
      <c r="A48" s="477"/>
      <c r="B48" s="204" t="s">
        <v>383</v>
      </c>
      <c r="C48" s="205">
        <f t="shared" si="1"/>
        <v>4035</v>
      </c>
      <c r="D48" s="197">
        <v>182</v>
      </c>
      <c r="E48" s="197">
        <v>390</v>
      </c>
      <c r="F48" s="197">
        <v>347</v>
      </c>
      <c r="G48" s="197">
        <v>387</v>
      </c>
      <c r="H48" s="197">
        <v>377</v>
      </c>
      <c r="I48" s="197">
        <v>410</v>
      </c>
      <c r="J48" s="197">
        <v>368</v>
      </c>
      <c r="K48" s="197">
        <v>335</v>
      </c>
      <c r="L48" s="197">
        <v>293</v>
      </c>
      <c r="M48" s="197">
        <v>306</v>
      </c>
      <c r="N48" s="197">
        <v>317</v>
      </c>
      <c r="O48" s="197">
        <v>323</v>
      </c>
    </row>
    <row r="49" spans="1:15" ht="12.75" customHeight="1">
      <c r="A49" s="478"/>
      <c r="B49" s="204" t="s">
        <v>382</v>
      </c>
      <c r="C49" s="203">
        <f t="shared" si="1"/>
        <v>7846</v>
      </c>
      <c r="D49" s="197">
        <v>230</v>
      </c>
      <c r="E49" s="197">
        <v>737</v>
      </c>
      <c r="F49" s="197">
        <v>744</v>
      </c>
      <c r="G49" s="197">
        <v>757</v>
      </c>
      <c r="H49" s="197">
        <v>757</v>
      </c>
      <c r="I49" s="197">
        <v>698</v>
      </c>
      <c r="J49" s="197">
        <v>619</v>
      </c>
      <c r="K49" s="197">
        <v>615</v>
      </c>
      <c r="L49" s="197">
        <v>590</v>
      </c>
      <c r="M49" s="197">
        <v>603</v>
      </c>
      <c r="N49" s="197">
        <v>722</v>
      </c>
      <c r="O49" s="197">
        <v>774</v>
      </c>
    </row>
    <row r="50" spans="1:15" ht="12.75" customHeight="1">
      <c r="A50" s="462" t="s">
        <v>381</v>
      </c>
      <c r="B50" s="464"/>
      <c r="C50" s="195">
        <f t="shared" si="1"/>
        <v>2076</v>
      </c>
      <c r="D50" s="196">
        <v>131</v>
      </c>
      <c r="E50" s="196">
        <v>126</v>
      </c>
      <c r="F50" s="196">
        <v>584</v>
      </c>
      <c r="G50" s="196">
        <v>376</v>
      </c>
      <c r="H50" s="196">
        <v>91</v>
      </c>
      <c r="I50" s="196">
        <v>119</v>
      </c>
      <c r="J50" s="196">
        <v>132</v>
      </c>
      <c r="K50" s="196">
        <v>146</v>
      </c>
      <c r="L50" s="196">
        <v>135</v>
      </c>
      <c r="M50" s="196">
        <v>90</v>
      </c>
      <c r="N50" s="196">
        <v>46</v>
      </c>
      <c r="O50" s="196">
        <v>100</v>
      </c>
    </row>
    <row r="51" spans="1:15" ht="12.75" customHeight="1">
      <c r="A51" s="462" t="s">
        <v>380</v>
      </c>
      <c r="B51" s="463"/>
      <c r="C51" s="195">
        <f t="shared" si="1"/>
        <v>170711</v>
      </c>
      <c r="D51" s="196">
        <v>6489</v>
      </c>
      <c r="E51" s="196">
        <v>12968</v>
      </c>
      <c r="F51" s="196">
        <v>13541</v>
      </c>
      <c r="G51" s="196">
        <v>12590</v>
      </c>
      <c r="H51" s="196">
        <v>14121</v>
      </c>
      <c r="I51" s="196">
        <v>12857</v>
      </c>
      <c r="J51" s="196">
        <v>11711</v>
      </c>
      <c r="K51" s="196">
        <v>10772</v>
      </c>
      <c r="L51" s="196">
        <v>16075</v>
      </c>
      <c r="M51" s="196">
        <v>23148</v>
      </c>
      <c r="N51" s="196">
        <v>17395</v>
      </c>
      <c r="O51" s="196">
        <v>19044</v>
      </c>
    </row>
    <row r="52" spans="1:16" ht="12.75" customHeight="1">
      <c r="A52" s="462" t="s">
        <v>379</v>
      </c>
      <c r="B52" s="463"/>
      <c r="C52" s="202">
        <v>15801</v>
      </c>
      <c r="D52" s="201">
        <v>2195</v>
      </c>
      <c r="E52" s="196">
        <v>1603</v>
      </c>
      <c r="F52" s="196">
        <v>1157</v>
      </c>
      <c r="G52" s="196">
        <v>2431</v>
      </c>
      <c r="H52" s="196">
        <v>2380</v>
      </c>
      <c r="I52" s="196">
        <v>1481</v>
      </c>
      <c r="J52" s="196">
        <v>1277</v>
      </c>
      <c r="K52" s="196">
        <v>945</v>
      </c>
      <c r="L52" s="196">
        <v>577</v>
      </c>
      <c r="M52" s="196">
        <v>534</v>
      </c>
      <c r="N52" s="196">
        <v>480</v>
      </c>
      <c r="O52" s="196">
        <v>741</v>
      </c>
      <c r="P52" s="199"/>
    </row>
    <row r="53" spans="1:16" ht="12.75" customHeight="1">
      <c r="A53" s="462" t="s">
        <v>378</v>
      </c>
      <c r="B53" s="463"/>
      <c r="C53" s="195">
        <f aca="true" t="shared" si="2" ref="C53:C58">SUM(D53:O53)</f>
        <v>1732750</v>
      </c>
      <c r="D53" s="197">
        <f>4492+148342</f>
        <v>152834</v>
      </c>
      <c r="E53" s="197">
        <f>2837+207739</f>
        <v>210576</v>
      </c>
      <c r="F53" s="197">
        <f>3235+181652</f>
        <v>184887</v>
      </c>
      <c r="G53" s="197">
        <f>6776+333283</f>
        <v>340059</v>
      </c>
      <c r="H53" s="197">
        <f>7213+353688</f>
        <v>360901</v>
      </c>
      <c r="I53" s="200">
        <f>2765+238950</f>
        <v>241715</v>
      </c>
      <c r="J53" s="197">
        <f>2564+108257</f>
        <v>110821</v>
      </c>
      <c r="K53" s="197">
        <f>3945+3620</f>
        <v>7565</v>
      </c>
      <c r="L53" s="197">
        <f>4498+15680</f>
        <v>20178</v>
      </c>
      <c r="M53" s="197">
        <f>9702+28130</f>
        <v>37832</v>
      </c>
      <c r="N53" s="197">
        <f>3127+1100</f>
        <v>4227</v>
      </c>
      <c r="O53" s="197">
        <f>7944+53211</f>
        <v>61155</v>
      </c>
      <c r="P53" s="199"/>
    </row>
    <row r="54" spans="1:15" ht="12.75" customHeight="1">
      <c r="A54" s="462" t="s">
        <v>377</v>
      </c>
      <c r="B54" s="463"/>
      <c r="C54" s="195">
        <f t="shared" si="2"/>
        <v>24742</v>
      </c>
      <c r="D54" s="198">
        <v>105</v>
      </c>
      <c r="E54" s="198">
        <v>1945</v>
      </c>
      <c r="F54" s="198">
        <v>2914</v>
      </c>
      <c r="G54" s="198">
        <v>1972</v>
      </c>
      <c r="H54" s="198">
        <v>1893</v>
      </c>
      <c r="I54" s="198">
        <v>1835</v>
      </c>
      <c r="J54" s="198">
        <v>1904</v>
      </c>
      <c r="K54" s="198">
        <v>2074</v>
      </c>
      <c r="L54" s="198">
        <v>2408</v>
      </c>
      <c r="M54" s="198">
        <v>2627</v>
      </c>
      <c r="N54" s="198">
        <v>3020</v>
      </c>
      <c r="O54" s="198">
        <v>2045</v>
      </c>
    </row>
    <row r="55" spans="1:15" ht="12.75" customHeight="1">
      <c r="A55" s="462" t="s">
        <v>376</v>
      </c>
      <c r="B55" s="463"/>
      <c r="C55" s="195">
        <f t="shared" si="2"/>
        <v>53607</v>
      </c>
      <c r="D55" s="197">
        <v>5206</v>
      </c>
      <c r="E55" s="197">
        <v>7231</v>
      </c>
      <c r="F55" s="197">
        <v>6484</v>
      </c>
      <c r="G55" s="197">
        <v>4794</v>
      </c>
      <c r="H55" s="197">
        <v>5395</v>
      </c>
      <c r="I55" s="197">
        <v>6551</v>
      </c>
      <c r="J55" s="197">
        <v>5055</v>
      </c>
      <c r="K55" s="197">
        <v>5208</v>
      </c>
      <c r="L55" s="197">
        <v>1483</v>
      </c>
      <c r="M55" s="197">
        <v>919</v>
      </c>
      <c r="N55" s="197">
        <v>1643</v>
      </c>
      <c r="O55" s="197">
        <v>3638</v>
      </c>
    </row>
    <row r="56" spans="1:15" ht="12.75" customHeight="1">
      <c r="A56" s="462" t="s">
        <v>375</v>
      </c>
      <c r="B56" s="463"/>
      <c r="C56" s="195">
        <f t="shared" si="2"/>
        <v>1113</v>
      </c>
      <c r="D56" s="196" t="s">
        <v>98</v>
      </c>
      <c r="E56" s="196">
        <v>132</v>
      </c>
      <c r="F56" s="196">
        <v>70</v>
      </c>
      <c r="G56" s="196">
        <v>130</v>
      </c>
      <c r="H56" s="196">
        <v>86</v>
      </c>
      <c r="I56" s="196">
        <v>273</v>
      </c>
      <c r="J56" s="196">
        <v>130</v>
      </c>
      <c r="K56" s="196">
        <v>80</v>
      </c>
      <c r="L56" s="196">
        <v>82</v>
      </c>
      <c r="M56" s="196">
        <v>120</v>
      </c>
      <c r="N56" s="196">
        <v>10</v>
      </c>
      <c r="O56" s="196" t="s">
        <v>98</v>
      </c>
    </row>
    <row r="57" spans="1:15" ht="12.75" customHeight="1">
      <c r="A57" s="462" t="s">
        <v>374</v>
      </c>
      <c r="B57" s="463"/>
      <c r="C57" s="195">
        <f t="shared" si="2"/>
        <v>106870</v>
      </c>
      <c r="D57" s="194">
        <v>5971</v>
      </c>
      <c r="E57" s="194">
        <v>8215</v>
      </c>
      <c r="F57" s="194">
        <v>8567</v>
      </c>
      <c r="G57" s="194">
        <v>9448</v>
      </c>
      <c r="H57" s="194">
        <v>10101</v>
      </c>
      <c r="I57" s="194">
        <v>9726</v>
      </c>
      <c r="J57" s="194">
        <v>8450</v>
      </c>
      <c r="K57" s="194">
        <v>12345</v>
      </c>
      <c r="L57" s="194">
        <v>9313</v>
      </c>
      <c r="M57" s="194">
        <v>7980</v>
      </c>
      <c r="N57" s="194">
        <v>8159</v>
      </c>
      <c r="O57" s="194">
        <v>8595</v>
      </c>
    </row>
    <row r="58" spans="1:15" ht="12.75" customHeight="1" thickBot="1">
      <c r="A58" s="468" t="s">
        <v>373</v>
      </c>
      <c r="B58" s="469"/>
      <c r="C58" s="193">
        <f t="shared" si="2"/>
        <v>24649</v>
      </c>
      <c r="D58" s="192">
        <v>1892</v>
      </c>
      <c r="E58" s="192">
        <v>2328</v>
      </c>
      <c r="F58" s="192">
        <v>2033</v>
      </c>
      <c r="G58" s="192">
        <v>1952</v>
      </c>
      <c r="H58" s="192">
        <v>2033</v>
      </c>
      <c r="I58" s="192">
        <v>2187</v>
      </c>
      <c r="J58" s="192">
        <v>2401</v>
      </c>
      <c r="K58" s="192">
        <v>2424</v>
      </c>
      <c r="L58" s="192">
        <v>2328</v>
      </c>
      <c r="M58" s="192">
        <v>1786</v>
      </c>
      <c r="N58" s="192">
        <v>1375</v>
      </c>
      <c r="O58" s="192">
        <v>1910</v>
      </c>
    </row>
    <row r="59" spans="1:15" s="189" customFormat="1" ht="6" customHeight="1">
      <c r="A59" s="191"/>
      <c r="B59" s="191"/>
      <c r="H59" s="190"/>
      <c r="I59" s="190"/>
      <c r="J59" s="190"/>
      <c r="K59" s="190"/>
      <c r="L59" s="190"/>
      <c r="M59" s="190"/>
      <c r="N59" s="190"/>
      <c r="O59" s="190"/>
    </row>
    <row r="60" spans="1:4" ht="11.25" customHeight="1">
      <c r="A60" s="152" t="s">
        <v>372</v>
      </c>
      <c r="D60" s="152"/>
    </row>
    <row r="61" ht="11.25">
      <c r="C61" s="152" t="s">
        <v>371</v>
      </c>
    </row>
    <row r="70" ht="11.25" customHeight="1">
      <c r="E70" s="188"/>
    </row>
  </sheetData>
  <sheetProtection/>
  <mergeCells count="17">
    <mergeCell ref="A58:B58"/>
    <mergeCell ref="A57:B57"/>
    <mergeCell ref="A54:B54"/>
    <mergeCell ref="A55:B55"/>
    <mergeCell ref="C5:O5"/>
    <mergeCell ref="A5:B6"/>
    <mergeCell ref="A34:A42"/>
    <mergeCell ref="A43:A46"/>
    <mergeCell ref="A47:A49"/>
    <mergeCell ref="A51:B51"/>
    <mergeCell ref="A53:B53"/>
    <mergeCell ref="A52:B52"/>
    <mergeCell ref="A56:B56"/>
    <mergeCell ref="A50:B50"/>
    <mergeCell ref="A7:A14"/>
    <mergeCell ref="A15:A23"/>
    <mergeCell ref="A24:A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M22" sqref="M22"/>
    </sheetView>
  </sheetViews>
  <sheetFormatPr defaultColWidth="9.00390625" defaultRowHeight="12"/>
  <cols>
    <col min="1" max="1" width="1.875" style="0" customWidth="1"/>
    <col min="2" max="2" width="9.50390625" style="0" customWidth="1"/>
    <col min="11" max="12" width="9.375" style="65" customWidth="1"/>
  </cols>
  <sheetData>
    <row r="1" ht="14.25">
      <c r="B1" s="1" t="s">
        <v>0</v>
      </c>
    </row>
    <row r="2" ht="14.25" customHeight="1"/>
    <row r="3" ht="14.25" customHeight="1">
      <c r="A3" s="1" t="s">
        <v>130</v>
      </c>
    </row>
    <row r="4" ht="14.25" customHeight="1" thickBot="1"/>
    <row r="5" spans="1:12" ht="15" customHeight="1">
      <c r="A5" s="369" t="s">
        <v>9</v>
      </c>
      <c r="B5" s="382"/>
      <c r="C5" s="378" t="s">
        <v>114</v>
      </c>
      <c r="D5" s="379"/>
      <c r="E5" s="378" t="s">
        <v>113</v>
      </c>
      <c r="F5" s="379"/>
      <c r="G5" s="378" t="s">
        <v>112</v>
      </c>
      <c r="H5" s="379"/>
      <c r="I5" s="378" t="s">
        <v>111</v>
      </c>
      <c r="J5" s="379"/>
      <c r="K5" s="380" t="s">
        <v>110</v>
      </c>
      <c r="L5" s="381"/>
    </row>
    <row r="6" spans="1:12" ht="22.5">
      <c r="A6" s="383"/>
      <c r="B6" s="384"/>
      <c r="C6" s="2" t="s">
        <v>129</v>
      </c>
      <c r="D6" s="82" t="s">
        <v>128</v>
      </c>
      <c r="E6" s="2" t="s">
        <v>129</v>
      </c>
      <c r="F6" s="82" t="s">
        <v>128</v>
      </c>
      <c r="G6" s="2" t="s">
        <v>129</v>
      </c>
      <c r="H6" s="82" t="s">
        <v>128</v>
      </c>
      <c r="I6" s="2" t="s">
        <v>129</v>
      </c>
      <c r="J6" s="82" t="s">
        <v>128</v>
      </c>
      <c r="K6" s="88" t="s">
        <v>129</v>
      </c>
      <c r="L6" s="87" t="s">
        <v>128</v>
      </c>
    </row>
    <row r="7" spans="2:12" ht="6" customHeight="1">
      <c r="B7" s="79"/>
      <c r="K7" s="26"/>
      <c r="L7" s="26"/>
    </row>
    <row r="8" spans="1:12" s="12" customFormat="1" ht="13.5" customHeight="1">
      <c r="A8" s="376" t="s">
        <v>107</v>
      </c>
      <c r="B8" s="377"/>
      <c r="C8" s="36">
        <v>1847</v>
      </c>
      <c r="D8" s="86">
        <v>100</v>
      </c>
      <c r="E8" s="36">
        <v>1870</v>
      </c>
      <c r="F8" s="86">
        <v>100</v>
      </c>
      <c r="G8" s="36">
        <v>1882</v>
      </c>
      <c r="H8" s="86">
        <v>100</v>
      </c>
      <c r="I8" s="36">
        <v>1884</v>
      </c>
      <c r="J8" s="86">
        <v>100</v>
      </c>
      <c r="K8" s="31">
        <v>1890</v>
      </c>
      <c r="L8" s="86">
        <v>100</v>
      </c>
    </row>
    <row r="9" spans="2:12" s="12" customFormat="1" ht="18" customHeight="1">
      <c r="B9" s="75" t="s">
        <v>106</v>
      </c>
      <c r="C9" s="36">
        <v>122</v>
      </c>
      <c r="D9" s="86">
        <f aca="true" t="shared" si="0" ref="D9:D14">C9/1847*100</f>
        <v>6.60530590146183</v>
      </c>
      <c r="E9" s="36">
        <v>135</v>
      </c>
      <c r="F9" s="86">
        <f aca="true" t="shared" si="1" ref="F9:F14">E9/1870*100</f>
        <v>7.219251336898395</v>
      </c>
      <c r="G9" s="36">
        <v>143</v>
      </c>
      <c r="H9" s="86">
        <f aca="true" t="shared" si="2" ref="H9:H14">G9/1882*100</f>
        <v>7.598299681190223</v>
      </c>
      <c r="I9" s="36">
        <v>149</v>
      </c>
      <c r="J9" s="86">
        <v>7.908704883227176</v>
      </c>
      <c r="K9" s="31">
        <v>164</v>
      </c>
      <c r="L9" s="86">
        <f aca="true" t="shared" si="3" ref="L9:L14">K9/K$8*100</f>
        <v>8.677248677248677</v>
      </c>
    </row>
    <row r="10" spans="2:12" s="12" customFormat="1" ht="13.5" customHeight="1">
      <c r="B10" s="75" t="s">
        <v>105</v>
      </c>
      <c r="C10" s="36">
        <v>107</v>
      </c>
      <c r="D10" s="86">
        <f t="shared" si="0"/>
        <v>5.793178126691933</v>
      </c>
      <c r="E10" s="36">
        <v>105</v>
      </c>
      <c r="F10" s="86">
        <f t="shared" si="1"/>
        <v>5.614973262032086</v>
      </c>
      <c r="G10" s="36">
        <v>91</v>
      </c>
      <c r="H10" s="86">
        <f t="shared" si="2"/>
        <v>4.835281615302869</v>
      </c>
      <c r="I10" s="36">
        <v>94</v>
      </c>
      <c r="J10" s="86">
        <v>4.989384288747346</v>
      </c>
      <c r="K10" s="31">
        <v>100</v>
      </c>
      <c r="L10" s="86">
        <f t="shared" si="3"/>
        <v>5.291005291005291</v>
      </c>
    </row>
    <row r="11" spans="2:12" s="12" customFormat="1" ht="13.5" customHeight="1">
      <c r="B11" s="75" t="s">
        <v>104</v>
      </c>
      <c r="C11" s="36">
        <v>171</v>
      </c>
      <c r="D11" s="86">
        <f t="shared" si="0"/>
        <v>9.258256632376828</v>
      </c>
      <c r="E11" s="36">
        <v>175</v>
      </c>
      <c r="F11" s="86">
        <f t="shared" si="1"/>
        <v>9.358288770053475</v>
      </c>
      <c r="G11" s="36">
        <v>200</v>
      </c>
      <c r="H11" s="86">
        <f t="shared" si="2"/>
        <v>10.626992561105206</v>
      </c>
      <c r="I11" s="36">
        <v>204</v>
      </c>
      <c r="J11" s="86">
        <v>10.828025477707007</v>
      </c>
      <c r="K11" s="31">
        <v>236</v>
      </c>
      <c r="L11" s="86">
        <f t="shared" si="3"/>
        <v>12.486772486772486</v>
      </c>
    </row>
    <row r="12" spans="2:12" s="12" customFormat="1" ht="13.5" customHeight="1">
      <c r="B12" s="75" t="s">
        <v>103</v>
      </c>
      <c r="C12" s="37">
        <v>412</v>
      </c>
      <c r="D12" s="86">
        <f t="shared" si="0"/>
        <v>22.30644288034651</v>
      </c>
      <c r="E12" s="37">
        <v>442</v>
      </c>
      <c r="F12" s="86">
        <f t="shared" si="1"/>
        <v>23.636363636363637</v>
      </c>
      <c r="G12" s="37">
        <v>467</v>
      </c>
      <c r="H12" s="86">
        <f t="shared" si="2"/>
        <v>24.81402763018066</v>
      </c>
      <c r="I12" s="37">
        <v>455</v>
      </c>
      <c r="J12" s="86">
        <v>24.150743099787686</v>
      </c>
      <c r="K12" s="32">
        <v>466</v>
      </c>
      <c r="L12" s="86">
        <f t="shared" si="3"/>
        <v>24.656084656084655</v>
      </c>
    </row>
    <row r="13" spans="2:12" s="12" customFormat="1" ht="13.5" customHeight="1">
      <c r="B13" s="75" t="s">
        <v>102</v>
      </c>
      <c r="C13" s="37">
        <v>741</v>
      </c>
      <c r="D13" s="86">
        <f t="shared" si="0"/>
        <v>40.11911207363292</v>
      </c>
      <c r="E13" s="37">
        <v>741</v>
      </c>
      <c r="F13" s="86">
        <f t="shared" si="1"/>
        <v>39.62566844919786</v>
      </c>
      <c r="G13" s="37">
        <v>712</v>
      </c>
      <c r="H13" s="86">
        <f t="shared" si="2"/>
        <v>37.83209351753454</v>
      </c>
      <c r="I13" s="37">
        <v>724</v>
      </c>
      <c r="J13" s="86">
        <v>38.42887473460722</v>
      </c>
      <c r="K13" s="32">
        <v>703</v>
      </c>
      <c r="L13" s="86">
        <f t="shared" si="3"/>
        <v>37.195767195767196</v>
      </c>
    </row>
    <row r="14" spans="2:12" s="12" customFormat="1" ht="18" customHeight="1">
      <c r="B14" s="75" t="s">
        <v>101</v>
      </c>
      <c r="C14" s="37">
        <v>294</v>
      </c>
      <c r="D14" s="86">
        <f t="shared" si="0"/>
        <v>15.917704385489984</v>
      </c>
      <c r="E14" s="37">
        <v>272</v>
      </c>
      <c r="F14" s="86">
        <f t="shared" si="1"/>
        <v>14.545454545454545</v>
      </c>
      <c r="G14" s="37">
        <v>269</v>
      </c>
      <c r="H14" s="86">
        <f t="shared" si="2"/>
        <v>14.293304994686503</v>
      </c>
      <c r="I14" s="37">
        <v>258</v>
      </c>
      <c r="J14" s="86">
        <v>13.694267515923567</v>
      </c>
      <c r="K14" s="32">
        <v>221</v>
      </c>
      <c r="L14" s="86">
        <f t="shared" si="3"/>
        <v>11.693121693121693</v>
      </c>
    </row>
    <row r="15" spans="2:12" s="12" customFormat="1" ht="13.5" customHeight="1">
      <c r="B15" s="75" t="s">
        <v>127</v>
      </c>
      <c r="C15" s="41" t="s">
        <v>98</v>
      </c>
      <c r="D15" s="74" t="s">
        <v>98</v>
      </c>
      <c r="E15" s="41" t="s">
        <v>98</v>
      </c>
      <c r="F15" s="74" t="s">
        <v>98</v>
      </c>
      <c r="G15" s="41" t="s">
        <v>98</v>
      </c>
      <c r="H15" s="74" t="s">
        <v>98</v>
      </c>
      <c r="I15" s="41" t="s">
        <v>98</v>
      </c>
      <c r="J15" s="74" t="s">
        <v>98</v>
      </c>
      <c r="K15" s="85" t="s">
        <v>98</v>
      </c>
      <c r="L15" s="74" t="s">
        <v>98</v>
      </c>
    </row>
    <row r="16" spans="1:12" ht="6" customHeight="1" thickBot="1">
      <c r="A16" s="71"/>
      <c r="B16" s="70"/>
      <c r="C16" s="68"/>
      <c r="D16" s="69"/>
      <c r="E16" s="68"/>
      <c r="F16" s="69"/>
      <c r="G16" s="68"/>
      <c r="H16" s="69"/>
      <c r="I16" s="68"/>
      <c r="J16" s="69"/>
      <c r="K16" s="66"/>
      <c r="L16" s="66"/>
    </row>
    <row r="17" ht="6" customHeight="1"/>
    <row r="18" ht="11.25">
      <c r="A18" t="s">
        <v>126</v>
      </c>
    </row>
    <row r="25" ht="11.25">
      <c r="G25" s="65"/>
    </row>
    <row r="26" ht="11.25">
      <c r="G26" s="65"/>
    </row>
  </sheetData>
  <sheetProtection/>
  <mergeCells count="7">
    <mergeCell ref="A8:B8"/>
    <mergeCell ref="C5:D5"/>
    <mergeCell ref="E5:F5"/>
    <mergeCell ref="G5:H5"/>
    <mergeCell ref="I5:J5"/>
    <mergeCell ref="K5:L5"/>
    <mergeCell ref="A5:B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SheetLayoutView="100" zoomScalePageLayoutView="0" workbookViewId="0" topLeftCell="A1">
      <selection activeCell="A12" sqref="A12"/>
    </sheetView>
  </sheetViews>
  <sheetFormatPr defaultColWidth="9.00390625" defaultRowHeight="12"/>
  <cols>
    <col min="3" max="15" width="10.875" style="0" customWidth="1"/>
  </cols>
  <sheetData>
    <row r="1" ht="14.25">
      <c r="A1" s="1" t="s">
        <v>0</v>
      </c>
    </row>
    <row r="3" ht="14.25">
      <c r="A3" s="1" t="s">
        <v>370</v>
      </c>
    </row>
    <row r="4" spans="1:15" ht="15" thickBot="1">
      <c r="A4" s="1"/>
      <c r="N4" s="420" t="s">
        <v>369</v>
      </c>
      <c r="O4" s="421"/>
    </row>
    <row r="5" spans="1:15" ht="13.5" customHeight="1">
      <c r="A5" s="387" t="s">
        <v>368</v>
      </c>
      <c r="B5" s="401"/>
      <c r="C5" s="401" t="s">
        <v>367</v>
      </c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15" ht="13.5" customHeight="1">
      <c r="A6" s="358"/>
      <c r="B6" s="355"/>
      <c r="C6" s="2" t="s">
        <v>83</v>
      </c>
      <c r="D6" s="2" t="s">
        <v>366</v>
      </c>
      <c r="E6" s="2" t="s">
        <v>365</v>
      </c>
      <c r="F6" s="2" t="s">
        <v>364</v>
      </c>
      <c r="G6" s="2" t="s">
        <v>363</v>
      </c>
      <c r="H6" s="2" t="s">
        <v>362</v>
      </c>
      <c r="I6" s="2" t="s">
        <v>361</v>
      </c>
      <c r="J6" s="2" t="s">
        <v>360</v>
      </c>
      <c r="K6" s="2" t="s">
        <v>359</v>
      </c>
      <c r="L6" s="2" t="s">
        <v>358</v>
      </c>
      <c r="M6" s="186" t="s">
        <v>357</v>
      </c>
      <c r="N6" s="2" t="s">
        <v>356</v>
      </c>
      <c r="O6" s="18" t="s">
        <v>355</v>
      </c>
    </row>
    <row r="7" spans="1:15" ht="6" customHeight="1">
      <c r="A7" s="480"/>
      <c r="B7" s="481"/>
      <c r="C7" s="9"/>
      <c r="D7" s="9"/>
      <c r="E7" s="9"/>
      <c r="F7" s="185"/>
      <c r="G7" s="185"/>
      <c r="H7" s="105"/>
      <c r="I7" s="105"/>
      <c r="J7" s="105"/>
      <c r="K7" s="105"/>
      <c r="L7" s="105"/>
      <c r="M7" s="105"/>
      <c r="N7" s="105"/>
      <c r="O7" s="105"/>
    </row>
    <row r="8" spans="1:15" ht="13.5" customHeight="1">
      <c r="A8" s="480" t="s">
        <v>354</v>
      </c>
      <c r="B8" s="481"/>
      <c r="C8" s="5">
        <f>SUM(D8:O8)</f>
        <v>20656</v>
      </c>
      <c r="D8" s="6">
        <v>2089</v>
      </c>
      <c r="E8" s="6">
        <v>1719</v>
      </c>
      <c r="F8" s="6">
        <v>1738</v>
      </c>
      <c r="G8" s="6">
        <v>1807</v>
      </c>
      <c r="H8" s="6">
        <v>706</v>
      </c>
      <c r="I8" s="6">
        <v>2057</v>
      </c>
      <c r="J8" s="6">
        <v>2024</v>
      </c>
      <c r="K8" s="6">
        <v>2058</v>
      </c>
      <c r="L8" s="6">
        <v>1632</v>
      </c>
      <c r="M8" s="6">
        <v>1621</v>
      </c>
      <c r="N8" s="6">
        <v>1540</v>
      </c>
      <c r="O8" s="6">
        <v>1665</v>
      </c>
    </row>
    <row r="9" spans="1:15" s="9" customFormat="1" ht="13.5" customHeight="1">
      <c r="A9" s="480" t="s">
        <v>353</v>
      </c>
      <c r="B9" s="481"/>
      <c r="C9" s="5">
        <f>SUM(D9:O9)</f>
        <v>9170</v>
      </c>
      <c r="D9" s="6">
        <v>923</v>
      </c>
      <c r="E9" s="6">
        <v>731</v>
      </c>
      <c r="F9" s="6">
        <v>798</v>
      </c>
      <c r="G9" s="6">
        <v>850</v>
      </c>
      <c r="H9" s="6">
        <v>589</v>
      </c>
      <c r="I9" s="6">
        <v>759</v>
      </c>
      <c r="J9" s="6">
        <v>953</v>
      </c>
      <c r="K9" s="6">
        <v>806</v>
      </c>
      <c r="L9" s="6">
        <v>692</v>
      </c>
      <c r="M9" s="6">
        <v>691</v>
      </c>
      <c r="N9" s="6">
        <v>664</v>
      </c>
      <c r="O9" s="6">
        <v>714</v>
      </c>
    </row>
    <row r="10" spans="1:15" ht="6" customHeight="1" thickBot="1">
      <c r="A10" s="479"/>
      <c r="B10" s="407"/>
      <c r="C10" s="184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</row>
    <row r="11" ht="6" customHeight="1"/>
    <row r="12" ht="11.25">
      <c r="A12" s="182" t="s">
        <v>352</v>
      </c>
    </row>
    <row r="25" ht="11.25">
      <c r="I25" s="181"/>
    </row>
    <row r="26" ht="11.25">
      <c r="I26" s="181"/>
    </row>
  </sheetData>
  <sheetProtection/>
  <mergeCells count="7">
    <mergeCell ref="N4:O4"/>
    <mergeCell ref="A10:B10"/>
    <mergeCell ref="A7:B7"/>
    <mergeCell ref="C5:O5"/>
    <mergeCell ref="A8:B8"/>
    <mergeCell ref="A5:B6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L32" sqref="L32"/>
    </sheetView>
  </sheetViews>
  <sheetFormatPr defaultColWidth="9.00390625" defaultRowHeight="12"/>
  <cols>
    <col min="1" max="1" width="2.875" style="0" customWidth="1"/>
    <col min="2" max="2" width="10.875" style="0" customWidth="1"/>
    <col min="3" max="7" width="8.875" style="0" customWidth="1"/>
    <col min="8" max="9" width="4.50390625" style="0" customWidth="1"/>
    <col min="10" max="16" width="8.875" style="0" customWidth="1"/>
    <col min="17" max="17" width="3.625" style="0" customWidth="1"/>
    <col min="18" max="18" width="3.50390625" style="0" customWidth="1"/>
    <col min="19" max="19" width="8.875" style="0" customWidth="1"/>
  </cols>
  <sheetData>
    <row r="1" ht="14.25">
      <c r="A1" s="1" t="s">
        <v>0</v>
      </c>
    </row>
    <row r="3" spans="1:2" ht="14.25">
      <c r="A3" s="1" t="s">
        <v>351</v>
      </c>
      <c r="B3" s="1"/>
    </row>
    <row r="4" spans="1:2" ht="15" thickBot="1">
      <c r="A4" s="1"/>
      <c r="B4" s="1"/>
    </row>
    <row r="5" spans="1:19" ht="12.75" customHeight="1">
      <c r="A5" s="369" t="s">
        <v>350</v>
      </c>
      <c r="B5" s="370"/>
      <c r="C5" s="483" t="s">
        <v>349</v>
      </c>
      <c r="D5" s="418" t="s">
        <v>348</v>
      </c>
      <c r="E5" s="369"/>
      <c r="F5" s="369"/>
      <c r="G5" s="369"/>
      <c r="H5" s="369"/>
      <c r="I5" s="369"/>
      <c r="J5" s="369"/>
      <c r="K5" s="370"/>
      <c r="L5" s="483" t="s">
        <v>347</v>
      </c>
      <c r="M5" s="402" t="s">
        <v>346</v>
      </c>
      <c r="N5" s="489"/>
      <c r="O5" s="369" t="s">
        <v>345</v>
      </c>
      <c r="P5" s="369"/>
      <c r="Q5" s="369"/>
      <c r="R5" s="370"/>
      <c r="S5" s="180" t="s">
        <v>344</v>
      </c>
    </row>
    <row r="6" spans="1:19" ht="12.75" customHeight="1">
      <c r="A6" s="482"/>
      <c r="B6" s="372"/>
      <c r="C6" s="484"/>
      <c r="D6" s="490"/>
      <c r="E6" s="421"/>
      <c r="F6" s="421"/>
      <c r="G6" s="421"/>
      <c r="H6" s="421"/>
      <c r="I6" s="421"/>
      <c r="J6" s="421"/>
      <c r="K6" s="454"/>
      <c r="L6" s="493"/>
      <c r="M6" s="490"/>
      <c r="N6" s="454"/>
      <c r="O6" s="488"/>
      <c r="P6" s="488"/>
      <c r="Q6" s="488"/>
      <c r="R6" s="454"/>
      <c r="S6" s="170" t="s">
        <v>343</v>
      </c>
    </row>
    <row r="7" spans="1:19" ht="12.75" customHeight="1">
      <c r="A7" s="482"/>
      <c r="B7" s="372"/>
      <c r="C7" s="484"/>
      <c r="D7" s="490"/>
      <c r="E7" s="421"/>
      <c r="F7" s="421"/>
      <c r="G7" s="421"/>
      <c r="H7" s="421"/>
      <c r="I7" s="421"/>
      <c r="J7" s="421"/>
      <c r="K7" s="454"/>
      <c r="L7" s="493"/>
      <c r="M7" s="490"/>
      <c r="N7" s="454"/>
      <c r="O7" s="488"/>
      <c r="P7" s="488"/>
      <c r="Q7" s="488"/>
      <c r="R7" s="454"/>
      <c r="S7" s="170" t="s">
        <v>342</v>
      </c>
    </row>
    <row r="8" spans="1:19" ht="12.75" customHeight="1">
      <c r="A8" s="482"/>
      <c r="B8" s="372"/>
      <c r="C8" s="484"/>
      <c r="D8" s="491"/>
      <c r="E8" s="383"/>
      <c r="F8" s="383"/>
      <c r="G8" s="383"/>
      <c r="H8" s="383"/>
      <c r="I8" s="383"/>
      <c r="J8" s="383"/>
      <c r="K8" s="384"/>
      <c r="L8" s="493"/>
      <c r="M8" s="491"/>
      <c r="N8" s="384"/>
      <c r="O8" s="488"/>
      <c r="P8" s="488"/>
      <c r="Q8" s="488"/>
      <c r="R8" s="454"/>
      <c r="S8" s="170" t="s">
        <v>341</v>
      </c>
    </row>
    <row r="9" spans="1:19" ht="12.75" customHeight="1">
      <c r="A9" s="482"/>
      <c r="B9" s="372"/>
      <c r="C9" s="484"/>
      <c r="D9" s="178" t="s">
        <v>341</v>
      </c>
      <c r="E9" s="178" t="s">
        <v>340</v>
      </c>
      <c r="F9" s="178" t="s">
        <v>339</v>
      </c>
      <c r="G9" s="178" t="s">
        <v>338</v>
      </c>
      <c r="H9" s="177" t="s">
        <v>337</v>
      </c>
      <c r="I9" s="179" t="s">
        <v>336</v>
      </c>
      <c r="J9" s="178" t="s">
        <v>335</v>
      </c>
      <c r="K9" s="178" t="s">
        <v>334</v>
      </c>
      <c r="L9" s="493"/>
      <c r="M9" s="178" t="s">
        <v>333</v>
      </c>
      <c r="N9" s="178" t="s">
        <v>332</v>
      </c>
      <c r="O9" s="178" t="s">
        <v>331</v>
      </c>
      <c r="P9" s="178" t="s">
        <v>330</v>
      </c>
      <c r="Q9" s="177" t="s">
        <v>329</v>
      </c>
      <c r="R9" s="176" t="s">
        <v>328</v>
      </c>
      <c r="S9" s="170" t="s">
        <v>327</v>
      </c>
    </row>
    <row r="10" spans="1:19" ht="12.75" customHeight="1">
      <c r="A10" s="482"/>
      <c r="B10" s="372"/>
      <c r="C10" s="484"/>
      <c r="D10" s="173" t="s">
        <v>327</v>
      </c>
      <c r="E10" s="173"/>
      <c r="F10" s="173" t="s">
        <v>326</v>
      </c>
      <c r="G10" s="173"/>
      <c r="H10" s="172"/>
      <c r="I10" s="174" t="s">
        <v>325</v>
      </c>
      <c r="J10" s="173"/>
      <c r="K10" s="173" t="s">
        <v>324</v>
      </c>
      <c r="L10" s="493"/>
      <c r="M10" s="173"/>
      <c r="N10" s="173"/>
      <c r="O10" s="173"/>
      <c r="P10" s="173"/>
      <c r="Q10" s="172"/>
      <c r="R10" s="171" t="s">
        <v>323</v>
      </c>
      <c r="S10" s="170" t="s">
        <v>322</v>
      </c>
    </row>
    <row r="11" spans="1:19" ht="12.75" customHeight="1">
      <c r="A11" s="373"/>
      <c r="B11" s="374"/>
      <c r="C11" s="485"/>
      <c r="D11" s="168" t="s">
        <v>321</v>
      </c>
      <c r="E11" s="168" t="s">
        <v>320</v>
      </c>
      <c r="F11" s="168" t="s">
        <v>319</v>
      </c>
      <c r="G11" s="168" t="s">
        <v>318</v>
      </c>
      <c r="H11" s="167" t="s">
        <v>317</v>
      </c>
      <c r="I11" s="169" t="s">
        <v>316</v>
      </c>
      <c r="J11" s="168" t="s">
        <v>315</v>
      </c>
      <c r="K11" s="168" t="s">
        <v>314</v>
      </c>
      <c r="L11" s="494"/>
      <c r="M11" s="168" t="s">
        <v>313</v>
      </c>
      <c r="N11" s="168" t="s">
        <v>313</v>
      </c>
      <c r="O11" s="168" t="s">
        <v>312</v>
      </c>
      <c r="P11" s="168" t="s">
        <v>311</v>
      </c>
      <c r="Q11" s="167" t="s">
        <v>310</v>
      </c>
      <c r="R11" s="166" t="s">
        <v>309</v>
      </c>
      <c r="S11" s="165" t="s">
        <v>308</v>
      </c>
    </row>
    <row r="12" spans="2:19" ht="6" customHeight="1">
      <c r="B12" s="79"/>
      <c r="C12" s="9"/>
      <c r="D12" s="9"/>
      <c r="E12" s="9"/>
      <c r="F12" s="9"/>
      <c r="G12" s="9"/>
      <c r="H12" s="492"/>
      <c r="I12" s="492"/>
      <c r="J12" s="9"/>
      <c r="K12" s="9"/>
      <c r="L12" s="9"/>
      <c r="M12" s="9"/>
      <c r="N12" s="9"/>
      <c r="O12" s="9"/>
      <c r="P12" s="9"/>
      <c r="Q12" s="496"/>
      <c r="R12" s="496"/>
      <c r="S12" s="9"/>
    </row>
    <row r="13" spans="1:19" s="26" customFormat="1" ht="13.5" customHeight="1">
      <c r="A13" s="500" t="s">
        <v>307</v>
      </c>
      <c r="B13" s="501"/>
      <c r="C13" s="52">
        <v>93</v>
      </c>
      <c r="D13" s="164">
        <v>19</v>
      </c>
      <c r="E13" s="164">
        <v>19</v>
      </c>
      <c r="F13" s="164">
        <v>8</v>
      </c>
      <c r="G13" s="164">
        <v>2</v>
      </c>
      <c r="H13" s="497">
        <v>5</v>
      </c>
      <c r="I13" s="497"/>
      <c r="J13" s="164">
        <v>6</v>
      </c>
      <c r="K13" s="164">
        <v>1</v>
      </c>
      <c r="L13" s="164">
        <v>1</v>
      </c>
      <c r="M13" s="163" t="s">
        <v>43</v>
      </c>
      <c r="N13" s="164">
        <v>6</v>
      </c>
      <c r="O13" s="164">
        <v>21</v>
      </c>
      <c r="P13" s="164">
        <v>1</v>
      </c>
      <c r="Q13" s="497">
        <v>5</v>
      </c>
      <c r="R13" s="497"/>
      <c r="S13" s="163" t="s">
        <v>43</v>
      </c>
    </row>
    <row r="14" spans="1:19" ht="13.5" customHeight="1">
      <c r="A14" s="161"/>
      <c r="B14" s="160" t="s">
        <v>306</v>
      </c>
      <c r="C14" s="54">
        <v>8</v>
      </c>
      <c r="D14" s="157" t="s">
        <v>43</v>
      </c>
      <c r="E14" s="157" t="s">
        <v>43</v>
      </c>
      <c r="F14" s="54">
        <v>1</v>
      </c>
      <c r="G14" s="157" t="s">
        <v>43</v>
      </c>
      <c r="H14" s="495" t="s">
        <v>98</v>
      </c>
      <c r="I14" s="495"/>
      <c r="J14" s="157" t="s">
        <v>43</v>
      </c>
      <c r="K14" s="157" t="s">
        <v>43</v>
      </c>
      <c r="L14" s="157" t="s">
        <v>43</v>
      </c>
      <c r="M14" s="157" t="s">
        <v>43</v>
      </c>
      <c r="N14" s="157" t="s">
        <v>43</v>
      </c>
      <c r="O14" s="54">
        <v>5</v>
      </c>
      <c r="P14" s="157" t="s">
        <v>43</v>
      </c>
      <c r="Q14" s="486">
        <v>2</v>
      </c>
      <c r="R14" s="486"/>
      <c r="S14" s="157" t="s">
        <v>43</v>
      </c>
    </row>
    <row r="15" spans="1:19" ht="13.5" customHeight="1">
      <c r="A15" s="161"/>
      <c r="B15" s="160" t="s">
        <v>305</v>
      </c>
      <c r="C15" s="54">
        <v>5</v>
      </c>
      <c r="D15" s="162">
        <v>5</v>
      </c>
      <c r="E15" s="157" t="s">
        <v>43</v>
      </c>
      <c r="F15" s="157" t="s">
        <v>43</v>
      </c>
      <c r="G15" s="157" t="s">
        <v>43</v>
      </c>
      <c r="H15" s="495" t="s">
        <v>98</v>
      </c>
      <c r="I15" s="495"/>
      <c r="J15" s="157" t="s">
        <v>43</v>
      </c>
      <c r="K15" s="157" t="s">
        <v>43</v>
      </c>
      <c r="L15" s="157" t="s">
        <v>43</v>
      </c>
      <c r="M15" s="157" t="s">
        <v>43</v>
      </c>
      <c r="N15" s="157" t="s">
        <v>43</v>
      </c>
      <c r="O15" s="157" t="s">
        <v>43</v>
      </c>
      <c r="P15" s="157" t="s">
        <v>43</v>
      </c>
      <c r="Q15" s="495" t="s">
        <v>98</v>
      </c>
      <c r="R15" s="495"/>
      <c r="S15" s="157" t="s">
        <v>43</v>
      </c>
    </row>
    <row r="16" spans="1:19" ht="13.5" customHeight="1">
      <c r="A16" s="161"/>
      <c r="B16" s="160" t="s">
        <v>304</v>
      </c>
      <c r="C16" s="54">
        <v>27</v>
      </c>
      <c r="D16" s="54">
        <v>3</v>
      </c>
      <c r="E16" s="54">
        <v>3</v>
      </c>
      <c r="F16" s="54">
        <v>4</v>
      </c>
      <c r="G16" s="54">
        <v>1</v>
      </c>
      <c r="H16" s="486">
        <v>2</v>
      </c>
      <c r="I16" s="487"/>
      <c r="J16" s="54">
        <v>2</v>
      </c>
      <c r="K16" s="157" t="s">
        <v>43</v>
      </c>
      <c r="L16" s="54">
        <v>1</v>
      </c>
      <c r="M16" s="157" t="s">
        <v>43</v>
      </c>
      <c r="N16" s="54">
        <v>2</v>
      </c>
      <c r="O16" s="54">
        <v>6</v>
      </c>
      <c r="P16" s="157" t="s">
        <v>43</v>
      </c>
      <c r="Q16" s="486">
        <v>3</v>
      </c>
      <c r="R16" s="486"/>
      <c r="S16" s="157" t="s">
        <v>43</v>
      </c>
    </row>
    <row r="17" spans="1:19" ht="13.5" customHeight="1">
      <c r="A17" s="161"/>
      <c r="B17" s="160" t="s">
        <v>303</v>
      </c>
      <c r="C17" s="54">
        <v>46</v>
      </c>
      <c r="D17" s="54">
        <v>9</v>
      </c>
      <c r="E17" s="54">
        <v>16</v>
      </c>
      <c r="F17" s="54">
        <v>3</v>
      </c>
      <c r="G17" s="54">
        <v>1</v>
      </c>
      <c r="H17" s="486">
        <v>1</v>
      </c>
      <c r="I17" s="487"/>
      <c r="J17" s="54">
        <v>4</v>
      </c>
      <c r="K17" s="54">
        <v>1</v>
      </c>
      <c r="L17" s="157" t="s">
        <v>43</v>
      </c>
      <c r="M17" s="157" t="s">
        <v>43</v>
      </c>
      <c r="N17" s="54">
        <v>1</v>
      </c>
      <c r="O17" s="54">
        <v>10</v>
      </c>
      <c r="P17" s="54">
        <v>1</v>
      </c>
      <c r="Q17" s="495" t="s">
        <v>98</v>
      </c>
      <c r="R17" s="495"/>
      <c r="S17" s="157" t="s">
        <v>43</v>
      </c>
    </row>
    <row r="18" spans="1:19" ht="13.5" customHeight="1">
      <c r="A18" s="9"/>
      <c r="B18" s="159" t="s">
        <v>302</v>
      </c>
      <c r="C18" s="54">
        <v>7</v>
      </c>
      <c r="D18" s="54">
        <v>2</v>
      </c>
      <c r="E18" s="157" t="s">
        <v>43</v>
      </c>
      <c r="F18" s="157" t="s">
        <v>43</v>
      </c>
      <c r="G18" s="157" t="s">
        <v>43</v>
      </c>
      <c r="H18" s="486">
        <v>2</v>
      </c>
      <c r="I18" s="487"/>
      <c r="J18" s="157" t="s">
        <v>43</v>
      </c>
      <c r="K18" s="157" t="s">
        <v>43</v>
      </c>
      <c r="L18" s="157" t="s">
        <v>43</v>
      </c>
      <c r="M18" s="157" t="s">
        <v>43</v>
      </c>
      <c r="N18" s="158">
        <v>3</v>
      </c>
      <c r="O18" s="157" t="s">
        <v>43</v>
      </c>
      <c r="P18" s="157" t="s">
        <v>43</v>
      </c>
      <c r="Q18" s="495" t="s">
        <v>98</v>
      </c>
      <c r="R18" s="495"/>
      <c r="S18" s="157" t="s">
        <v>43</v>
      </c>
    </row>
    <row r="19" spans="1:19" s="9" customFormat="1" ht="6" customHeight="1" thickBot="1">
      <c r="A19" s="71"/>
      <c r="B19" s="156"/>
      <c r="C19" s="90"/>
      <c r="D19" s="154"/>
      <c r="E19" s="154"/>
      <c r="F19" s="154"/>
      <c r="G19" s="154"/>
      <c r="H19" s="154"/>
      <c r="I19" s="154"/>
      <c r="J19" s="154"/>
      <c r="K19" s="155"/>
      <c r="L19" s="154"/>
      <c r="M19" s="154"/>
      <c r="N19" s="155"/>
      <c r="O19" s="154"/>
      <c r="P19" s="154"/>
      <c r="Q19" s="498"/>
      <c r="R19" s="499"/>
      <c r="S19" s="154"/>
    </row>
    <row r="20" spans="2:19" ht="6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ht="11.25">
      <c r="B21" t="s">
        <v>301</v>
      </c>
    </row>
  </sheetData>
  <sheetProtection/>
  <mergeCells count="22">
    <mergeCell ref="H18:I18"/>
    <mergeCell ref="Q18:R18"/>
    <mergeCell ref="H14:I14"/>
    <mergeCell ref="H15:I15"/>
    <mergeCell ref="Q19:R19"/>
    <mergeCell ref="A13:B13"/>
    <mergeCell ref="Q12:R12"/>
    <mergeCell ref="Q13:R13"/>
    <mergeCell ref="Q14:R14"/>
    <mergeCell ref="Q16:R16"/>
    <mergeCell ref="Q17:R17"/>
    <mergeCell ref="H13:I13"/>
    <mergeCell ref="A5:B11"/>
    <mergeCell ref="C5:C11"/>
    <mergeCell ref="H16:I16"/>
    <mergeCell ref="H17:I17"/>
    <mergeCell ref="O5:R8"/>
    <mergeCell ref="M5:N8"/>
    <mergeCell ref="D5:K8"/>
    <mergeCell ref="H12:I12"/>
    <mergeCell ref="L5:L11"/>
    <mergeCell ref="Q15:R1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H14" sqref="H14"/>
    </sheetView>
  </sheetViews>
  <sheetFormatPr defaultColWidth="9.00390625" defaultRowHeight="12"/>
  <cols>
    <col min="1" max="7" width="12.875" style="0" customWidth="1"/>
  </cols>
  <sheetData>
    <row r="1" ht="14.25">
      <c r="A1" s="1" t="s">
        <v>665</v>
      </c>
    </row>
    <row r="3" ht="14.25">
      <c r="A3" s="1" t="s">
        <v>664</v>
      </c>
    </row>
    <row r="4" ht="15" thickBot="1">
      <c r="A4" s="1"/>
    </row>
    <row r="5" spans="1:7" ht="13.5" customHeight="1">
      <c r="A5" s="370" t="s">
        <v>9</v>
      </c>
      <c r="B5" s="404" t="s">
        <v>563</v>
      </c>
      <c r="C5" s="401" t="s">
        <v>659</v>
      </c>
      <c r="D5" s="365"/>
      <c r="E5" s="365"/>
      <c r="F5" s="365"/>
      <c r="G5" s="365"/>
    </row>
    <row r="6" spans="1:7" ht="13.5" customHeight="1">
      <c r="A6" s="372"/>
      <c r="B6" s="388"/>
      <c r="C6" s="356" t="s">
        <v>83</v>
      </c>
      <c r="D6" s="356" t="s">
        <v>658</v>
      </c>
      <c r="E6" s="355" t="s">
        <v>657</v>
      </c>
      <c r="F6" s="358"/>
      <c r="G6" s="390" t="s">
        <v>656</v>
      </c>
    </row>
    <row r="7" spans="1:7" ht="13.5" customHeight="1">
      <c r="A7" s="374"/>
      <c r="B7" s="357"/>
      <c r="C7" s="357"/>
      <c r="D7" s="357"/>
      <c r="E7" s="2" t="s">
        <v>655</v>
      </c>
      <c r="F7" s="2" t="s">
        <v>654</v>
      </c>
      <c r="G7" s="391"/>
    </row>
    <row r="8" spans="1:7" ht="6" customHeight="1">
      <c r="A8" s="79"/>
      <c r="B8" s="9"/>
      <c r="C8" s="9"/>
      <c r="D8" s="9"/>
      <c r="E8" s="9"/>
      <c r="F8" s="9"/>
      <c r="G8" s="9"/>
    </row>
    <row r="9" spans="1:7" ht="12.75" customHeight="1">
      <c r="A9" s="38" t="s">
        <v>144</v>
      </c>
      <c r="B9" s="54">
        <v>294</v>
      </c>
      <c r="C9" s="351">
        <v>17667</v>
      </c>
      <c r="D9" s="54">
        <v>6777</v>
      </c>
      <c r="E9" s="54">
        <v>127</v>
      </c>
      <c r="F9" s="54">
        <v>6693</v>
      </c>
      <c r="G9" s="54">
        <v>4197</v>
      </c>
    </row>
    <row r="10" spans="1:7" ht="12.75" customHeight="1">
      <c r="A10" s="38">
        <v>20</v>
      </c>
      <c r="B10" s="54">
        <v>166</v>
      </c>
      <c r="C10" s="351">
        <v>11813</v>
      </c>
      <c r="D10" s="54">
        <v>3573</v>
      </c>
      <c r="E10" s="54">
        <v>94</v>
      </c>
      <c r="F10" s="54">
        <v>5935</v>
      </c>
      <c r="G10" s="54">
        <v>2305</v>
      </c>
    </row>
    <row r="11" spans="1:7" ht="12.75" customHeight="1">
      <c r="A11" s="38">
        <v>21</v>
      </c>
      <c r="B11" s="54">
        <v>294</v>
      </c>
      <c r="C11" s="351">
        <v>15916</v>
      </c>
      <c r="D11" s="54">
        <v>6336</v>
      </c>
      <c r="E11" s="54">
        <v>132</v>
      </c>
      <c r="F11" s="54">
        <v>6217</v>
      </c>
      <c r="G11" s="54">
        <v>3363</v>
      </c>
    </row>
    <row r="12" spans="1:7" ht="12.75" customHeight="1">
      <c r="A12" s="38">
        <v>22</v>
      </c>
      <c r="B12" s="54">
        <v>280</v>
      </c>
      <c r="C12" s="351">
        <v>15345</v>
      </c>
      <c r="D12" s="54">
        <v>6132</v>
      </c>
      <c r="E12" s="54">
        <v>75</v>
      </c>
      <c r="F12" s="54">
        <v>5991</v>
      </c>
      <c r="G12" s="54">
        <v>3222</v>
      </c>
    </row>
    <row r="13" spans="1:7" s="26" customFormat="1" ht="12.75" customHeight="1">
      <c r="A13" s="96">
        <v>23</v>
      </c>
      <c r="B13" s="52">
        <v>295</v>
      </c>
      <c r="C13" s="352">
        <v>15844</v>
      </c>
      <c r="D13" s="52">
        <v>4275</v>
      </c>
      <c r="E13" s="52">
        <v>23</v>
      </c>
      <c r="F13" s="52">
        <v>2013</v>
      </c>
      <c r="G13" s="52">
        <v>9556</v>
      </c>
    </row>
    <row r="14" spans="1:7" ht="18" customHeight="1">
      <c r="A14" s="40" t="s">
        <v>143</v>
      </c>
      <c r="B14" s="54">
        <v>25</v>
      </c>
      <c r="C14" s="351">
        <v>3764</v>
      </c>
      <c r="D14" s="54" t="s">
        <v>43</v>
      </c>
      <c r="E14" s="54" t="s">
        <v>43</v>
      </c>
      <c r="F14" s="54" t="s">
        <v>43</v>
      </c>
      <c r="G14" s="54">
        <v>3764</v>
      </c>
    </row>
    <row r="15" spans="1:7" ht="12.75" customHeight="1">
      <c r="A15" s="94" t="s">
        <v>142</v>
      </c>
      <c r="B15" s="54">
        <v>26</v>
      </c>
      <c r="C15" s="351">
        <v>2303</v>
      </c>
      <c r="D15" s="54" t="s">
        <v>43</v>
      </c>
      <c r="E15" s="54" t="s">
        <v>43</v>
      </c>
      <c r="F15" s="54" t="s">
        <v>43</v>
      </c>
      <c r="G15" s="54">
        <v>2303</v>
      </c>
    </row>
    <row r="16" spans="1:7" ht="12.75" customHeight="1">
      <c r="A16" s="94" t="s">
        <v>141</v>
      </c>
      <c r="B16" s="54">
        <v>26</v>
      </c>
      <c r="C16" s="351">
        <v>1021</v>
      </c>
      <c r="D16" s="54" t="s">
        <v>43</v>
      </c>
      <c r="E16" s="54" t="s">
        <v>43</v>
      </c>
      <c r="F16" s="54" t="s">
        <v>43</v>
      </c>
      <c r="G16" s="54">
        <v>1021</v>
      </c>
    </row>
    <row r="17" spans="1:7" ht="12.75" customHeight="1">
      <c r="A17" s="94" t="s">
        <v>140</v>
      </c>
      <c r="B17" s="54">
        <v>23</v>
      </c>
      <c r="C17" s="351">
        <v>1164</v>
      </c>
      <c r="D17" s="54">
        <v>485</v>
      </c>
      <c r="E17" s="54">
        <v>1</v>
      </c>
      <c r="F17" s="54">
        <v>51</v>
      </c>
      <c r="G17" s="54">
        <v>628</v>
      </c>
    </row>
    <row r="18" spans="1:7" ht="12.75" customHeight="1">
      <c r="A18" s="94" t="s">
        <v>139</v>
      </c>
      <c r="B18" s="54">
        <v>26</v>
      </c>
      <c r="C18" s="351">
        <v>1280</v>
      </c>
      <c r="D18" s="54">
        <v>1013</v>
      </c>
      <c r="E18" s="54" t="s">
        <v>43</v>
      </c>
      <c r="F18" s="54" t="s">
        <v>43</v>
      </c>
      <c r="G18" s="54">
        <v>267</v>
      </c>
    </row>
    <row r="19" spans="1:7" ht="12.75" customHeight="1">
      <c r="A19" s="94" t="s">
        <v>138</v>
      </c>
      <c r="B19" s="54">
        <v>24</v>
      </c>
      <c r="C19" s="351">
        <v>1147</v>
      </c>
      <c r="D19" s="54">
        <v>476</v>
      </c>
      <c r="E19" s="54">
        <v>7</v>
      </c>
      <c r="F19" s="54">
        <v>500</v>
      </c>
      <c r="G19" s="54">
        <v>171</v>
      </c>
    </row>
    <row r="20" spans="1:7" ht="18" customHeight="1">
      <c r="A20" s="94" t="s">
        <v>137</v>
      </c>
      <c r="B20" s="54">
        <v>25</v>
      </c>
      <c r="C20" s="351">
        <v>1732</v>
      </c>
      <c r="D20" s="54">
        <v>526</v>
      </c>
      <c r="E20" s="54">
        <v>4</v>
      </c>
      <c r="F20" s="54">
        <v>656</v>
      </c>
      <c r="G20" s="54">
        <v>550</v>
      </c>
    </row>
    <row r="21" spans="1:7" ht="12.75" customHeight="1">
      <c r="A21" s="94" t="s">
        <v>136</v>
      </c>
      <c r="B21" s="54">
        <v>24</v>
      </c>
      <c r="C21" s="351">
        <v>1051</v>
      </c>
      <c r="D21" s="54">
        <v>449</v>
      </c>
      <c r="E21" s="54">
        <v>5</v>
      </c>
      <c r="F21" s="54">
        <v>316</v>
      </c>
      <c r="G21" s="54">
        <v>286</v>
      </c>
    </row>
    <row r="22" spans="1:7" ht="12.75" customHeight="1">
      <c r="A22" s="94" t="s">
        <v>135</v>
      </c>
      <c r="B22" s="54">
        <v>23</v>
      </c>
      <c r="C22" s="351">
        <v>446</v>
      </c>
      <c r="D22" s="54">
        <v>233</v>
      </c>
      <c r="E22" s="54">
        <v>1</v>
      </c>
      <c r="F22" s="54">
        <v>106</v>
      </c>
      <c r="G22" s="54">
        <v>107</v>
      </c>
    </row>
    <row r="23" spans="1:7" ht="12.75" customHeight="1">
      <c r="A23" s="75" t="s">
        <v>134</v>
      </c>
      <c r="B23" s="54">
        <v>23</v>
      </c>
      <c r="C23" s="351">
        <v>650</v>
      </c>
      <c r="D23" s="54">
        <v>291</v>
      </c>
      <c r="E23" s="54">
        <v>3</v>
      </c>
      <c r="F23" s="54">
        <v>220</v>
      </c>
      <c r="G23" s="54">
        <v>139</v>
      </c>
    </row>
    <row r="24" spans="1:7" ht="12.75" customHeight="1">
      <c r="A24" s="93" t="s">
        <v>133</v>
      </c>
      <c r="B24" s="54">
        <v>24</v>
      </c>
      <c r="C24" s="351">
        <v>544</v>
      </c>
      <c r="D24" s="54">
        <v>354</v>
      </c>
      <c r="E24" s="54">
        <v>1</v>
      </c>
      <c r="F24" s="54">
        <v>83</v>
      </c>
      <c r="G24" s="54">
        <v>107</v>
      </c>
    </row>
    <row r="25" spans="1:7" ht="12.75" customHeight="1">
      <c r="A25" s="93" t="s">
        <v>132</v>
      </c>
      <c r="B25" s="54">
        <v>26</v>
      </c>
      <c r="C25" s="351">
        <v>742</v>
      </c>
      <c r="D25" s="54">
        <v>448</v>
      </c>
      <c r="E25" s="54">
        <v>1</v>
      </c>
      <c r="F25" s="54">
        <v>81</v>
      </c>
      <c r="G25" s="54">
        <v>213</v>
      </c>
    </row>
    <row r="26" spans="1:7" s="9" customFormat="1" ht="6" customHeight="1" thickBot="1">
      <c r="A26" s="91"/>
      <c r="B26" s="56"/>
      <c r="C26" s="56"/>
      <c r="D26" s="56"/>
      <c r="E26" s="56"/>
      <c r="F26" s="56"/>
      <c r="G26" s="56"/>
    </row>
    <row r="27" ht="6" customHeight="1"/>
    <row r="28" spans="1:4" ht="11.25">
      <c r="A28" t="s">
        <v>663</v>
      </c>
      <c r="D28" s="350" t="s">
        <v>662</v>
      </c>
    </row>
    <row r="29" ht="11.25">
      <c r="D29" t="s">
        <v>661</v>
      </c>
    </row>
  </sheetData>
  <sheetProtection/>
  <mergeCells count="7">
    <mergeCell ref="A5:A7"/>
    <mergeCell ref="B5:B7"/>
    <mergeCell ref="C5:G5"/>
    <mergeCell ref="C6:C7"/>
    <mergeCell ref="D6:D7"/>
    <mergeCell ref="E6:F6"/>
    <mergeCell ref="G6:G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zoomScalePageLayoutView="0" workbookViewId="0" topLeftCell="A1">
      <selection activeCell="M18" sqref="M18"/>
    </sheetView>
  </sheetViews>
  <sheetFormatPr defaultColWidth="9.00390625" defaultRowHeight="12"/>
  <cols>
    <col min="1" max="7" width="12.875" style="0" customWidth="1"/>
  </cols>
  <sheetData>
    <row r="1" ht="14.25">
      <c r="A1" s="1" t="s">
        <v>0</v>
      </c>
    </row>
    <row r="3" ht="14.25">
      <c r="A3" s="1" t="s">
        <v>660</v>
      </c>
    </row>
    <row r="4" ht="12" thickBot="1"/>
    <row r="5" spans="1:7" ht="13.5" customHeight="1">
      <c r="A5" s="370" t="s">
        <v>9</v>
      </c>
      <c r="B5" s="404" t="s">
        <v>563</v>
      </c>
      <c r="C5" s="401" t="s">
        <v>659</v>
      </c>
      <c r="D5" s="365"/>
      <c r="E5" s="365"/>
      <c r="F5" s="365"/>
      <c r="G5" s="365"/>
    </row>
    <row r="6" spans="1:7" ht="13.5" customHeight="1">
      <c r="A6" s="372"/>
      <c r="B6" s="388"/>
      <c r="C6" s="356" t="s">
        <v>83</v>
      </c>
      <c r="D6" s="356" t="s">
        <v>658</v>
      </c>
      <c r="E6" s="355" t="s">
        <v>657</v>
      </c>
      <c r="F6" s="358"/>
      <c r="G6" s="390" t="s">
        <v>656</v>
      </c>
    </row>
    <row r="7" spans="1:7" ht="13.5" customHeight="1">
      <c r="A7" s="374"/>
      <c r="B7" s="357"/>
      <c r="C7" s="357"/>
      <c r="D7" s="357"/>
      <c r="E7" s="2" t="s">
        <v>655</v>
      </c>
      <c r="F7" s="2" t="s">
        <v>654</v>
      </c>
      <c r="G7" s="391"/>
    </row>
    <row r="8" spans="1:7" ht="6" customHeight="1">
      <c r="A8" s="79"/>
      <c r="B8" s="9"/>
      <c r="C8" s="9"/>
      <c r="D8" s="9"/>
      <c r="E8" s="9"/>
      <c r="F8" s="9"/>
      <c r="G8" s="9"/>
    </row>
    <row r="9" spans="1:7" ht="12.75" customHeight="1">
      <c r="A9" s="38" t="s">
        <v>144</v>
      </c>
      <c r="B9" s="54">
        <v>296</v>
      </c>
      <c r="C9" s="54">
        <v>40958</v>
      </c>
      <c r="D9" s="54">
        <v>29389</v>
      </c>
      <c r="E9" s="54">
        <v>25</v>
      </c>
      <c r="F9" s="54">
        <v>1655</v>
      </c>
      <c r="G9" s="54">
        <v>9914</v>
      </c>
    </row>
    <row r="10" spans="1:7" ht="12.75" customHeight="1">
      <c r="A10" s="38">
        <v>20</v>
      </c>
      <c r="B10" s="54">
        <v>295</v>
      </c>
      <c r="C10" s="54">
        <v>31047</v>
      </c>
      <c r="D10" s="54">
        <v>23037</v>
      </c>
      <c r="E10" s="54">
        <v>18</v>
      </c>
      <c r="F10" s="54">
        <v>974</v>
      </c>
      <c r="G10" s="54">
        <v>7036</v>
      </c>
    </row>
    <row r="11" spans="1:7" ht="12.75" customHeight="1">
      <c r="A11" s="38">
        <v>21</v>
      </c>
      <c r="B11" s="54">
        <v>295</v>
      </c>
      <c r="C11" s="54">
        <v>36889</v>
      </c>
      <c r="D11" s="54">
        <v>27783</v>
      </c>
      <c r="E11" s="54">
        <v>18</v>
      </c>
      <c r="F11" s="54">
        <v>899</v>
      </c>
      <c r="G11" s="54">
        <v>8207</v>
      </c>
    </row>
    <row r="12" spans="1:7" ht="12.75" customHeight="1">
      <c r="A12" s="38">
        <v>22</v>
      </c>
      <c r="B12" s="54">
        <v>297</v>
      </c>
      <c r="C12" s="54">
        <v>32884</v>
      </c>
      <c r="D12" s="54">
        <v>24748</v>
      </c>
      <c r="E12" s="54">
        <v>17</v>
      </c>
      <c r="F12" s="54">
        <v>905</v>
      </c>
      <c r="G12" s="54">
        <v>7231</v>
      </c>
    </row>
    <row r="13" spans="1:9" s="26" customFormat="1" ht="12.75" customHeight="1">
      <c r="A13" s="96">
        <v>23</v>
      </c>
      <c r="B13" s="52">
        <v>298</v>
      </c>
      <c r="C13" s="52">
        <v>31411</v>
      </c>
      <c r="D13" s="52">
        <v>23693</v>
      </c>
      <c r="E13" s="52">
        <v>20</v>
      </c>
      <c r="F13" s="52">
        <v>982</v>
      </c>
      <c r="G13" s="52">
        <v>6736</v>
      </c>
      <c r="I13" s="110"/>
    </row>
    <row r="14" spans="1:9" ht="18" customHeight="1">
      <c r="A14" s="40" t="s">
        <v>143</v>
      </c>
      <c r="B14" s="54">
        <v>25</v>
      </c>
      <c r="C14" s="54">
        <v>6090</v>
      </c>
      <c r="D14" s="54">
        <v>4768</v>
      </c>
      <c r="E14" s="54">
        <v>1</v>
      </c>
      <c r="F14" s="54">
        <v>198</v>
      </c>
      <c r="G14" s="54">
        <v>1124</v>
      </c>
      <c r="I14" s="110"/>
    </row>
    <row r="15" spans="1:9" ht="12.75" customHeight="1">
      <c r="A15" s="94" t="s">
        <v>142</v>
      </c>
      <c r="B15" s="54">
        <v>26</v>
      </c>
      <c r="C15" s="54">
        <v>3064</v>
      </c>
      <c r="D15" s="54">
        <v>2341</v>
      </c>
      <c r="E15" s="54">
        <v>4</v>
      </c>
      <c r="F15" s="54">
        <v>149</v>
      </c>
      <c r="G15" s="54">
        <v>574</v>
      </c>
      <c r="I15" s="110"/>
    </row>
    <row r="16" spans="1:9" ht="12.75" customHeight="1">
      <c r="A16" s="94" t="s">
        <v>141</v>
      </c>
      <c r="B16" s="54">
        <v>26</v>
      </c>
      <c r="C16" s="54">
        <v>1716</v>
      </c>
      <c r="D16" s="54">
        <v>1274</v>
      </c>
      <c r="E16" s="54">
        <v>2</v>
      </c>
      <c r="F16" s="54">
        <v>74</v>
      </c>
      <c r="G16" s="54">
        <v>368</v>
      </c>
      <c r="I16" s="110"/>
    </row>
    <row r="17" spans="1:9" ht="12.75" customHeight="1">
      <c r="A17" s="94" t="s">
        <v>140</v>
      </c>
      <c r="B17" s="54">
        <v>26</v>
      </c>
      <c r="C17" s="54">
        <v>2544</v>
      </c>
      <c r="D17" s="54">
        <v>1955</v>
      </c>
      <c r="E17" s="54">
        <v>2</v>
      </c>
      <c r="F17" s="54">
        <v>75</v>
      </c>
      <c r="G17" s="54">
        <v>514</v>
      </c>
      <c r="I17" s="110"/>
    </row>
    <row r="18" spans="1:9" ht="12.75" customHeight="1">
      <c r="A18" s="94" t="s">
        <v>139</v>
      </c>
      <c r="B18" s="54">
        <v>26</v>
      </c>
      <c r="C18" s="54">
        <v>2875</v>
      </c>
      <c r="D18" s="54">
        <v>2396</v>
      </c>
      <c r="E18" s="54" t="s">
        <v>43</v>
      </c>
      <c r="F18" s="54" t="s">
        <v>43</v>
      </c>
      <c r="G18" s="54">
        <v>479</v>
      </c>
      <c r="I18" s="110"/>
    </row>
    <row r="19" spans="1:9" ht="12.75" customHeight="1">
      <c r="A19" s="94" t="s">
        <v>138</v>
      </c>
      <c r="B19" s="54">
        <v>24</v>
      </c>
      <c r="C19" s="54">
        <v>2111</v>
      </c>
      <c r="D19" s="54">
        <v>1642</v>
      </c>
      <c r="E19" s="54">
        <v>2</v>
      </c>
      <c r="F19" s="54">
        <v>84</v>
      </c>
      <c r="G19" s="54">
        <v>385</v>
      </c>
      <c r="I19" s="110"/>
    </row>
    <row r="20" spans="1:9" ht="18" customHeight="1">
      <c r="A20" s="94" t="s">
        <v>137</v>
      </c>
      <c r="B20" s="54">
        <v>25</v>
      </c>
      <c r="C20" s="54">
        <v>3137</v>
      </c>
      <c r="D20" s="54">
        <v>1870</v>
      </c>
      <c r="E20" s="54">
        <v>2</v>
      </c>
      <c r="F20" s="54">
        <v>157</v>
      </c>
      <c r="G20" s="54">
        <v>1110</v>
      </c>
      <c r="I20" s="110"/>
    </row>
    <row r="21" spans="1:9" ht="12.75" customHeight="1">
      <c r="A21" s="94" t="s">
        <v>136</v>
      </c>
      <c r="B21" s="54">
        <v>24</v>
      </c>
      <c r="C21" s="54">
        <v>2409</v>
      </c>
      <c r="D21" s="54">
        <v>1848</v>
      </c>
      <c r="E21" s="54">
        <v>2</v>
      </c>
      <c r="F21" s="54">
        <v>60</v>
      </c>
      <c r="G21" s="54">
        <v>501</v>
      </c>
      <c r="I21" s="110"/>
    </row>
    <row r="22" spans="1:9" ht="12.75" customHeight="1">
      <c r="A22" s="94" t="s">
        <v>135</v>
      </c>
      <c r="B22" s="54">
        <v>23</v>
      </c>
      <c r="C22" s="54">
        <v>1709</v>
      </c>
      <c r="D22" s="54">
        <v>1306</v>
      </c>
      <c r="E22" s="54">
        <v>1</v>
      </c>
      <c r="F22" s="54">
        <v>31</v>
      </c>
      <c r="G22" s="54">
        <v>372</v>
      </c>
      <c r="I22" s="110"/>
    </row>
    <row r="23" spans="1:9" ht="12.75" customHeight="1">
      <c r="A23" s="75" t="s">
        <v>134</v>
      </c>
      <c r="B23" s="54">
        <v>23</v>
      </c>
      <c r="C23" s="54">
        <v>1660</v>
      </c>
      <c r="D23" s="54">
        <v>1235</v>
      </c>
      <c r="E23" s="54" t="s">
        <v>43</v>
      </c>
      <c r="F23" s="54" t="s">
        <v>43</v>
      </c>
      <c r="G23" s="54">
        <v>425</v>
      </c>
      <c r="I23" s="110"/>
    </row>
    <row r="24" spans="1:9" ht="12.75" customHeight="1">
      <c r="A24" s="93" t="s">
        <v>653</v>
      </c>
      <c r="B24" s="54">
        <v>24</v>
      </c>
      <c r="C24" s="54">
        <v>1761</v>
      </c>
      <c r="D24" s="54">
        <v>1284</v>
      </c>
      <c r="E24" s="54">
        <v>4</v>
      </c>
      <c r="F24" s="54">
        <v>154</v>
      </c>
      <c r="G24" s="54">
        <v>323</v>
      </c>
      <c r="I24" s="110"/>
    </row>
    <row r="25" spans="1:9" ht="12.75" customHeight="1">
      <c r="A25" s="93" t="s">
        <v>652</v>
      </c>
      <c r="B25" s="54">
        <v>26</v>
      </c>
      <c r="C25" s="54">
        <v>2335</v>
      </c>
      <c r="D25" s="54">
        <v>1774</v>
      </c>
      <c r="E25" s="54" t="s">
        <v>43</v>
      </c>
      <c r="F25" s="54" t="s">
        <v>43</v>
      </c>
      <c r="G25" s="54">
        <v>561</v>
      </c>
      <c r="I25" s="110"/>
    </row>
    <row r="26" spans="1:7" ht="6" customHeight="1" thickBot="1">
      <c r="A26" s="156"/>
      <c r="B26" s="71"/>
      <c r="C26" s="71"/>
      <c r="D26" s="71"/>
      <c r="E26" s="71"/>
      <c r="F26" s="71"/>
      <c r="G26" s="71"/>
    </row>
    <row r="27" spans="1:7" ht="6" customHeight="1">
      <c r="A27" s="9"/>
      <c r="B27" s="9"/>
      <c r="C27" s="9"/>
      <c r="D27" s="9"/>
      <c r="E27" s="9"/>
      <c r="F27" s="9"/>
      <c r="G27" s="9"/>
    </row>
    <row r="28" spans="1:6" ht="11.25">
      <c r="A28" t="s">
        <v>651</v>
      </c>
      <c r="D28" s="84"/>
      <c r="E28" s="84"/>
      <c r="F28" s="84"/>
    </row>
    <row r="29" ht="11.25">
      <c r="C29" s="84"/>
    </row>
    <row r="30" spans="2:7" ht="11.25">
      <c r="B30" s="84"/>
      <c r="C30" s="84"/>
      <c r="D30" s="84"/>
      <c r="E30" s="84"/>
      <c r="F30" s="84"/>
      <c r="G30" s="84"/>
    </row>
  </sheetData>
  <sheetProtection/>
  <mergeCells count="7">
    <mergeCell ref="A5:A7"/>
    <mergeCell ref="B5:B7"/>
    <mergeCell ref="C5:G5"/>
    <mergeCell ref="C6:C7"/>
    <mergeCell ref="D6:D7"/>
    <mergeCell ref="E6:F6"/>
    <mergeCell ref="G6:G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G31" sqref="G31"/>
    </sheetView>
  </sheetViews>
  <sheetFormatPr defaultColWidth="9.00390625" defaultRowHeight="12"/>
  <cols>
    <col min="1" max="1" width="4.875" style="0" customWidth="1"/>
    <col min="2" max="2" width="3.125" style="0" customWidth="1"/>
    <col min="3" max="3" width="6.625" style="0" customWidth="1"/>
    <col min="4" max="11" width="12.875" style="152" customWidth="1"/>
  </cols>
  <sheetData>
    <row r="1" spans="1:3" ht="14.25">
      <c r="A1" s="1" t="s">
        <v>0</v>
      </c>
      <c r="B1" s="1"/>
      <c r="C1" s="1"/>
    </row>
    <row r="3" ht="14.25">
      <c r="A3" s="1" t="s">
        <v>650</v>
      </c>
    </row>
    <row r="4" spans="2:3" ht="11.25" customHeight="1" thickBot="1">
      <c r="B4" s="1"/>
      <c r="C4" s="1"/>
    </row>
    <row r="5" spans="1:11" s="175" customFormat="1" ht="15" customHeight="1">
      <c r="A5" s="369" t="s">
        <v>9</v>
      </c>
      <c r="B5" s="369"/>
      <c r="C5" s="370"/>
      <c r="D5" s="502" t="s">
        <v>649</v>
      </c>
      <c r="E5" s="502" t="s">
        <v>648</v>
      </c>
      <c r="F5" s="502" t="s">
        <v>647</v>
      </c>
      <c r="G5" s="502" t="s">
        <v>646</v>
      </c>
      <c r="H5" s="504" t="s">
        <v>645</v>
      </c>
      <c r="I5" s="426" t="s">
        <v>644</v>
      </c>
      <c r="J5" s="427"/>
      <c r="K5" s="427"/>
    </row>
    <row r="6" spans="1:11" s="175" customFormat="1" ht="15" customHeight="1">
      <c r="A6" s="373"/>
      <c r="B6" s="373"/>
      <c r="C6" s="374"/>
      <c r="D6" s="503"/>
      <c r="E6" s="503"/>
      <c r="F6" s="503"/>
      <c r="G6" s="503"/>
      <c r="H6" s="505"/>
      <c r="I6" s="242" t="s">
        <v>643</v>
      </c>
      <c r="J6" s="349" t="s">
        <v>642</v>
      </c>
      <c r="K6" s="288" t="s">
        <v>641</v>
      </c>
    </row>
    <row r="7" spans="1:3" ht="6" customHeight="1">
      <c r="A7" s="42"/>
      <c r="B7" s="9"/>
      <c r="C7" s="79"/>
    </row>
    <row r="8" spans="1:11" s="12" customFormat="1" ht="13.5" customHeight="1">
      <c r="A8" s="41" t="s">
        <v>217</v>
      </c>
      <c r="B8" s="41">
        <v>19</v>
      </c>
      <c r="C8" s="40" t="s">
        <v>29</v>
      </c>
      <c r="D8" s="4">
        <v>3027</v>
      </c>
      <c r="E8" s="4">
        <v>28678</v>
      </c>
      <c r="F8" s="345">
        <v>93386</v>
      </c>
      <c r="G8" s="345">
        <v>70744</v>
      </c>
      <c r="H8" s="345">
        <v>157231</v>
      </c>
      <c r="I8" s="348">
        <v>125149</v>
      </c>
      <c r="J8" s="348">
        <v>93934</v>
      </c>
      <c r="K8" s="348">
        <v>5366</v>
      </c>
    </row>
    <row r="9" spans="1:11" s="12" customFormat="1" ht="13.5" customHeight="1">
      <c r="A9" s="41"/>
      <c r="B9" s="41">
        <v>20</v>
      </c>
      <c r="C9" s="40"/>
      <c r="D9" s="4">
        <v>4081</v>
      </c>
      <c r="E9" s="4">
        <v>26229</v>
      </c>
      <c r="F9" s="345">
        <v>83185</v>
      </c>
      <c r="G9" s="345">
        <v>61143</v>
      </c>
      <c r="H9" s="345">
        <v>151388</v>
      </c>
      <c r="I9" s="348">
        <v>215755</v>
      </c>
      <c r="J9" s="348">
        <v>159063</v>
      </c>
      <c r="K9" s="348">
        <v>29917</v>
      </c>
    </row>
    <row r="10" spans="1:11" s="12" customFormat="1" ht="13.5" customHeight="1">
      <c r="A10" s="39"/>
      <c r="B10" s="41">
        <v>21</v>
      </c>
      <c r="C10" s="38"/>
      <c r="D10" s="4">
        <v>3505</v>
      </c>
      <c r="E10" s="4">
        <v>32941</v>
      </c>
      <c r="F10" s="345">
        <v>88559</v>
      </c>
      <c r="G10" s="345">
        <v>67157</v>
      </c>
      <c r="H10" s="345">
        <v>156020</v>
      </c>
      <c r="I10" s="348">
        <v>192254</v>
      </c>
      <c r="J10" s="348">
        <v>132855</v>
      </c>
      <c r="K10" s="348">
        <v>29740</v>
      </c>
    </row>
    <row r="11" spans="1:11" s="12" customFormat="1" ht="13.5" customHeight="1">
      <c r="A11" s="39"/>
      <c r="B11" s="41">
        <v>22</v>
      </c>
      <c r="C11" s="38"/>
      <c r="D11" s="4">
        <v>3557</v>
      </c>
      <c r="E11" s="4">
        <v>33823</v>
      </c>
      <c r="F11" s="345">
        <v>97506</v>
      </c>
      <c r="G11" s="345">
        <v>56591</v>
      </c>
      <c r="H11" s="345">
        <v>126790</v>
      </c>
      <c r="I11" s="347">
        <v>200572</v>
      </c>
      <c r="J11" s="347">
        <v>146117</v>
      </c>
      <c r="K11" s="347">
        <v>42524</v>
      </c>
    </row>
    <row r="12" spans="1:11" s="147" customFormat="1" ht="13.5" customHeight="1">
      <c r="A12" s="331"/>
      <c r="B12" s="45">
        <v>23</v>
      </c>
      <c r="C12" s="330"/>
      <c r="D12" s="346">
        <v>3863</v>
      </c>
      <c r="E12" s="143">
        <f>SUM(E13:E24)</f>
        <v>39595</v>
      </c>
      <c r="F12" s="346">
        <v>166032</v>
      </c>
      <c r="G12" s="346">
        <v>49830</v>
      </c>
      <c r="H12" s="346">
        <v>71368</v>
      </c>
      <c r="I12" s="346">
        <v>210264</v>
      </c>
      <c r="J12" s="346">
        <v>142437</v>
      </c>
      <c r="K12" s="346">
        <v>31300</v>
      </c>
    </row>
    <row r="13" spans="1:11" s="12" customFormat="1" ht="18.75" customHeight="1">
      <c r="A13" s="37"/>
      <c r="B13" s="37"/>
      <c r="C13" s="40" t="s">
        <v>556</v>
      </c>
      <c r="D13" s="4">
        <v>772</v>
      </c>
      <c r="E13" s="4">
        <v>3321</v>
      </c>
      <c r="F13" s="345">
        <v>2586</v>
      </c>
      <c r="G13" s="345">
        <v>817</v>
      </c>
      <c r="H13" s="343" t="s">
        <v>43</v>
      </c>
      <c r="I13" s="341">
        <v>10083</v>
      </c>
      <c r="J13" s="341">
        <v>6822</v>
      </c>
      <c r="K13" s="341">
        <v>1847</v>
      </c>
    </row>
    <row r="14" spans="1:11" s="12" customFormat="1" ht="13.5" customHeight="1">
      <c r="A14" s="297"/>
      <c r="B14" s="297"/>
      <c r="C14" s="294" t="s">
        <v>555</v>
      </c>
      <c r="D14" s="4">
        <v>658</v>
      </c>
      <c r="E14" s="4">
        <v>3464</v>
      </c>
      <c r="F14" s="345">
        <v>20705</v>
      </c>
      <c r="G14" s="345">
        <v>5707</v>
      </c>
      <c r="H14" s="343" t="s">
        <v>43</v>
      </c>
      <c r="I14" s="341">
        <v>18885</v>
      </c>
      <c r="J14" s="341">
        <v>12211</v>
      </c>
      <c r="K14" s="341">
        <v>5575</v>
      </c>
    </row>
    <row r="15" spans="1:11" s="12" customFormat="1" ht="13.5" customHeight="1">
      <c r="A15" s="297"/>
      <c r="B15" s="297"/>
      <c r="C15" s="294" t="s">
        <v>554</v>
      </c>
      <c r="D15" s="4">
        <v>300</v>
      </c>
      <c r="E15" s="4">
        <v>2964</v>
      </c>
      <c r="F15" s="345">
        <v>12359</v>
      </c>
      <c r="G15" s="345">
        <v>4067</v>
      </c>
      <c r="H15" s="343" t="s">
        <v>43</v>
      </c>
      <c r="I15" s="341">
        <v>15012</v>
      </c>
      <c r="J15" s="341">
        <v>9308</v>
      </c>
      <c r="K15" s="343" t="s">
        <v>43</v>
      </c>
    </row>
    <row r="16" spans="1:11" s="12" customFormat="1" ht="13.5" customHeight="1">
      <c r="A16" s="297"/>
      <c r="B16" s="297"/>
      <c r="C16" s="294" t="s">
        <v>640</v>
      </c>
      <c r="D16" s="6">
        <v>274</v>
      </c>
      <c r="E16" s="6">
        <v>2473</v>
      </c>
      <c r="F16" s="342">
        <v>15973</v>
      </c>
      <c r="G16" s="342">
        <v>5666</v>
      </c>
      <c r="H16" s="343" t="s">
        <v>43</v>
      </c>
      <c r="I16" s="341">
        <v>22744</v>
      </c>
      <c r="J16" s="341">
        <v>16760</v>
      </c>
      <c r="K16" s="341">
        <v>3326</v>
      </c>
    </row>
    <row r="17" spans="1:11" s="12" customFormat="1" ht="13.5" customHeight="1">
      <c r="A17" s="297"/>
      <c r="B17" s="297"/>
      <c r="C17" s="294" t="s">
        <v>639</v>
      </c>
      <c r="D17" s="6">
        <v>180</v>
      </c>
      <c r="E17" s="6">
        <v>3560</v>
      </c>
      <c r="F17" s="342">
        <v>12834</v>
      </c>
      <c r="G17" s="342">
        <v>3619</v>
      </c>
      <c r="H17" s="343" t="s">
        <v>43</v>
      </c>
      <c r="I17" s="341">
        <v>34477</v>
      </c>
      <c r="J17" s="341">
        <v>24014</v>
      </c>
      <c r="K17" s="341">
        <v>7038</v>
      </c>
    </row>
    <row r="18" spans="1:11" s="12" customFormat="1" ht="13.5" customHeight="1">
      <c r="A18" s="297"/>
      <c r="B18" s="297"/>
      <c r="C18" s="294" t="s">
        <v>638</v>
      </c>
      <c r="D18" s="6">
        <v>262</v>
      </c>
      <c r="E18" s="6">
        <v>3360</v>
      </c>
      <c r="F18" s="342">
        <v>18539</v>
      </c>
      <c r="G18" s="342">
        <v>7915</v>
      </c>
      <c r="H18" s="342">
        <v>9251</v>
      </c>
      <c r="I18" s="341">
        <v>19995</v>
      </c>
      <c r="J18" s="341">
        <v>9990</v>
      </c>
      <c r="K18" s="344">
        <v>47</v>
      </c>
    </row>
    <row r="19" spans="1:11" s="12" customFormat="1" ht="18.75" customHeight="1">
      <c r="A19" s="297"/>
      <c r="B19" s="297"/>
      <c r="C19" s="294" t="s">
        <v>550</v>
      </c>
      <c r="D19" s="6">
        <v>416</v>
      </c>
      <c r="E19" s="6">
        <v>4204</v>
      </c>
      <c r="F19" s="342">
        <v>26668</v>
      </c>
      <c r="G19" s="342">
        <v>7428</v>
      </c>
      <c r="H19" s="342">
        <v>19750</v>
      </c>
      <c r="I19" s="341">
        <v>20507</v>
      </c>
      <c r="J19" s="341">
        <v>14742</v>
      </c>
      <c r="K19" s="341">
        <v>2537</v>
      </c>
    </row>
    <row r="20" spans="1:11" s="12" customFormat="1" ht="13.5" customHeight="1">
      <c r="A20" s="297"/>
      <c r="B20" s="297"/>
      <c r="C20" s="294" t="s">
        <v>549</v>
      </c>
      <c r="D20" s="6">
        <v>185</v>
      </c>
      <c r="E20" s="6">
        <v>3991</v>
      </c>
      <c r="F20" s="342">
        <v>13784</v>
      </c>
      <c r="G20" s="342">
        <v>3950</v>
      </c>
      <c r="H20" s="342">
        <v>12078</v>
      </c>
      <c r="I20" s="341">
        <v>15741</v>
      </c>
      <c r="J20" s="341">
        <v>10370</v>
      </c>
      <c r="K20" s="343" t="s">
        <v>43</v>
      </c>
    </row>
    <row r="21" spans="1:11" s="12" customFormat="1" ht="13.5" customHeight="1">
      <c r="A21" s="297"/>
      <c r="B21" s="297"/>
      <c r="C21" s="294" t="s">
        <v>548</v>
      </c>
      <c r="D21" s="6">
        <v>181</v>
      </c>
      <c r="E21" s="6">
        <v>1901</v>
      </c>
      <c r="F21" s="342">
        <v>9570</v>
      </c>
      <c r="G21" s="342">
        <v>2029</v>
      </c>
      <c r="H21" s="342">
        <v>7552</v>
      </c>
      <c r="I21" s="341">
        <v>11353</v>
      </c>
      <c r="J21" s="341">
        <v>8547</v>
      </c>
      <c r="K21" s="341">
        <v>1946</v>
      </c>
    </row>
    <row r="22" spans="1:11" s="12" customFormat="1" ht="13.5" customHeight="1">
      <c r="A22" s="296"/>
      <c r="B22" s="41">
        <v>24</v>
      </c>
      <c r="C22" s="294" t="s">
        <v>206</v>
      </c>
      <c r="D22" s="6">
        <v>153</v>
      </c>
      <c r="E22" s="6">
        <v>4491</v>
      </c>
      <c r="F22" s="342">
        <v>9790</v>
      </c>
      <c r="G22" s="342">
        <v>2598</v>
      </c>
      <c r="H22" s="342">
        <v>6149</v>
      </c>
      <c r="I22" s="341">
        <v>13186</v>
      </c>
      <c r="J22" s="341">
        <v>9599</v>
      </c>
      <c r="K22" s="341">
        <v>1880</v>
      </c>
    </row>
    <row r="23" spans="1:11" s="12" customFormat="1" ht="13.5" customHeight="1">
      <c r="A23" s="295"/>
      <c r="B23" s="295"/>
      <c r="C23" s="294" t="s">
        <v>547</v>
      </c>
      <c r="D23" s="6">
        <v>177</v>
      </c>
      <c r="E23" s="6">
        <v>2683</v>
      </c>
      <c r="F23" s="342">
        <v>10791</v>
      </c>
      <c r="G23" s="342">
        <v>2611</v>
      </c>
      <c r="H23" s="342">
        <v>7971</v>
      </c>
      <c r="I23" s="341">
        <v>10986</v>
      </c>
      <c r="J23" s="341">
        <v>8205</v>
      </c>
      <c r="K23" s="343" t="s">
        <v>43</v>
      </c>
    </row>
    <row r="24" spans="1:11" s="12" customFormat="1" ht="13.5" customHeight="1">
      <c r="A24" s="295"/>
      <c r="B24" s="295"/>
      <c r="C24" s="294" t="s">
        <v>546</v>
      </c>
      <c r="D24" s="6">
        <v>305</v>
      </c>
      <c r="E24" s="6">
        <v>3183</v>
      </c>
      <c r="F24" s="342">
        <v>12433</v>
      </c>
      <c r="G24" s="342">
        <v>3423</v>
      </c>
      <c r="H24" s="342">
        <v>8617</v>
      </c>
      <c r="I24" s="341">
        <v>17295</v>
      </c>
      <c r="J24" s="341">
        <v>11869</v>
      </c>
      <c r="K24" s="341">
        <v>7104</v>
      </c>
    </row>
    <row r="25" spans="1:11" ht="6" customHeight="1" thickBot="1">
      <c r="A25" s="340"/>
      <c r="B25" s="340"/>
      <c r="C25" s="91"/>
      <c r="D25" s="8"/>
      <c r="E25" s="8"/>
      <c r="F25" s="8"/>
      <c r="G25" s="8"/>
      <c r="H25" s="8"/>
      <c r="I25" s="228"/>
      <c r="J25" s="339"/>
      <c r="K25" s="228"/>
    </row>
    <row r="26" ht="6" customHeight="1"/>
    <row r="27" ht="11.25">
      <c r="A27" t="s">
        <v>637</v>
      </c>
    </row>
    <row r="28" ht="11.25">
      <c r="A28" t="s">
        <v>636</v>
      </c>
    </row>
    <row r="30" ht="11.25">
      <c r="E30" s="262"/>
    </row>
    <row r="33" ht="11.25">
      <c r="D33" s="262"/>
    </row>
  </sheetData>
  <sheetProtection/>
  <mergeCells count="7">
    <mergeCell ref="I5:K5"/>
    <mergeCell ref="A5:C6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905511811023623" footer="0.5118110236220472"/>
  <pageSetup fitToHeight="1" fitToWidth="1"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SheetLayoutView="100" zoomScalePageLayoutView="0" workbookViewId="0" topLeftCell="A1">
      <selection activeCell="J10" sqref="J10"/>
    </sheetView>
  </sheetViews>
  <sheetFormatPr defaultColWidth="9.00390625" defaultRowHeight="12"/>
  <cols>
    <col min="1" max="1" width="12.875" style="0" customWidth="1"/>
    <col min="2" max="6" width="16.875" style="0" customWidth="1"/>
  </cols>
  <sheetData>
    <row r="1" ht="14.25">
      <c r="A1" s="1" t="s">
        <v>0</v>
      </c>
    </row>
    <row r="3" ht="14.25">
      <c r="A3" s="1" t="s">
        <v>635</v>
      </c>
    </row>
    <row r="4" ht="11.25" customHeight="1" thickBot="1">
      <c r="A4" s="1"/>
    </row>
    <row r="5" spans="1:6" ht="15" customHeight="1">
      <c r="A5" s="43" t="s">
        <v>9</v>
      </c>
      <c r="B5" s="43" t="s">
        <v>634</v>
      </c>
      <c r="C5" s="16" t="s">
        <v>633</v>
      </c>
      <c r="D5" s="16" t="s">
        <v>632</v>
      </c>
      <c r="E5" s="16" t="s">
        <v>631</v>
      </c>
      <c r="F5" s="44" t="s">
        <v>630</v>
      </c>
    </row>
    <row r="6" spans="1:6" ht="6" customHeight="1">
      <c r="A6" s="79"/>
      <c r="B6" s="338"/>
      <c r="C6" s="338"/>
      <c r="D6" s="338"/>
      <c r="E6" s="338"/>
      <c r="F6" s="338"/>
    </row>
    <row r="7" spans="1:6" ht="13.5" customHeight="1">
      <c r="A7" s="38" t="s">
        <v>144</v>
      </c>
      <c r="B7" s="101">
        <v>3494</v>
      </c>
      <c r="C7" s="101">
        <v>1285</v>
      </c>
      <c r="D7" s="101">
        <v>937</v>
      </c>
      <c r="E7" s="101">
        <v>1131</v>
      </c>
      <c r="F7" s="101">
        <v>141</v>
      </c>
    </row>
    <row r="8" spans="1:6" ht="13.5" customHeight="1">
      <c r="A8" s="38">
        <v>20</v>
      </c>
      <c r="B8" s="54">
        <v>3688</v>
      </c>
      <c r="C8" s="54">
        <v>1139</v>
      </c>
      <c r="D8" s="54">
        <v>1317</v>
      </c>
      <c r="E8" s="54">
        <v>1070</v>
      </c>
      <c r="F8" s="54">
        <v>162</v>
      </c>
    </row>
    <row r="9" spans="1:6" ht="13.5" customHeight="1">
      <c r="A9" s="38">
        <v>21</v>
      </c>
      <c r="B9" s="54">
        <v>4149</v>
      </c>
      <c r="C9" s="54">
        <v>1239</v>
      </c>
      <c r="D9" s="54">
        <v>1189</v>
      </c>
      <c r="E9" s="54">
        <v>1656</v>
      </c>
      <c r="F9" s="54">
        <v>65</v>
      </c>
    </row>
    <row r="10" spans="1:6" ht="13.5" customHeight="1">
      <c r="A10" s="38">
        <v>22</v>
      </c>
      <c r="B10" s="54">
        <v>3792</v>
      </c>
      <c r="C10" s="54">
        <v>1130</v>
      </c>
      <c r="D10" s="54">
        <v>1161</v>
      </c>
      <c r="E10" s="54">
        <v>1490</v>
      </c>
      <c r="F10" s="54">
        <v>11</v>
      </c>
    </row>
    <row r="11" spans="1:7" s="26" customFormat="1" ht="13.5" customHeight="1">
      <c r="A11" s="96">
        <v>23</v>
      </c>
      <c r="B11" s="52">
        <f>SUM(B12:B23)</f>
        <v>4050</v>
      </c>
      <c r="C11" s="52">
        <f>SUM(C12:C23)</f>
        <v>1391</v>
      </c>
      <c r="D11" s="52">
        <f>SUM(D12:D23)</f>
        <v>1084</v>
      </c>
      <c r="E11" s="52">
        <f>SUM(E12:E23)</f>
        <v>1460</v>
      </c>
      <c r="F11" s="52">
        <f>SUM(F12:F23)</f>
        <v>115</v>
      </c>
      <c r="G11" s="110"/>
    </row>
    <row r="12" spans="1:6" ht="18" customHeight="1">
      <c r="A12" s="40" t="s">
        <v>143</v>
      </c>
      <c r="B12" s="54">
        <v>32</v>
      </c>
      <c r="C12" s="337">
        <v>4</v>
      </c>
      <c r="D12" s="337">
        <v>6</v>
      </c>
      <c r="E12" s="337">
        <v>22</v>
      </c>
      <c r="F12" s="335" t="s">
        <v>43</v>
      </c>
    </row>
    <row r="13" spans="1:6" ht="13.5" customHeight="1">
      <c r="A13" s="94" t="s">
        <v>142</v>
      </c>
      <c r="B13" s="54">
        <v>217</v>
      </c>
      <c r="C13" s="337">
        <v>87</v>
      </c>
      <c r="D13" s="337">
        <v>60</v>
      </c>
      <c r="E13" s="337">
        <v>70</v>
      </c>
      <c r="F13" s="335" t="s">
        <v>43</v>
      </c>
    </row>
    <row r="14" spans="1:6" ht="13.5" customHeight="1">
      <c r="A14" s="94" t="s">
        <v>141</v>
      </c>
      <c r="B14" s="54">
        <v>136</v>
      </c>
      <c r="C14" s="337">
        <v>103</v>
      </c>
      <c r="D14" s="335" t="s">
        <v>43</v>
      </c>
      <c r="E14" s="337">
        <v>33</v>
      </c>
      <c r="F14" s="335" t="s">
        <v>43</v>
      </c>
    </row>
    <row r="15" spans="1:6" ht="13.5" customHeight="1">
      <c r="A15" s="94" t="s">
        <v>140</v>
      </c>
      <c r="B15" s="54">
        <v>482</v>
      </c>
      <c r="C15" s="337">
        <v>257</v>
      </c>
      <c r="D15" s="337">
        <v>120</v>
      </c>
      <c r="E15" s="337">
        <v>105</v>
      </c>
      <c r="F15" s="335" t="s">
        <v>43</v>
      </c>
    </row>
    <row r="16" spans="1:6" ht="13.5" customHeight="1">
      <c r="A16" s="94" t="s">
        <v>139</v>
      </c>
      <c r="B16" s="54">
        <v>1155</v>
      </c>
      <c r="C16" s="337">
        <v>381</v>
      </c>
      <c r="D16" s="337">
        <v>359</v>
      </c>
      <c r="E16" s="337">
        <v>415</v>
      </c>
      <c r="F16" s="335" t="s">
        <v>43</v>
      </c>
    </row>
    <row r="17" spans="1:6" ht="13.5" customHeight="1">
      <c r="A17" s="94" t="s">
        <v>138</v>
      </c>
      <c r="B17" s="54">
        <v>232</v>
      </c>
      <c r="C17" s="337">
        <v>126</v>
      </c>
      <c r="D17" s="337">
        <v>37</v>
      </c>
      <c r="E17" s="337">
        <v>69</v>
      </c>
      <c r="F17" s="335" t="s">
        <v>43</v>
      </c>
    </row>
    <row r="18" spans="1:6" ht="18" customHeight="1">
      <c r="A18" s="94" t="s">
        <v>137</v>
      </c>
      <c r="B18" s="54">
        <v>250</v>
      </c>
      <c r="C18" s="337">
        <v>118</v>
      </c>
      <c r="D18" s="337">
        <v>59</v>
      </c>
      <c r="E18" s="337">
        <v>73</v>
      </c>
      <c r="F18" s="335" t="s">
        <v>43</v>
      </c>
    </row>
    <row r="19" spans="1:6" ht="13.5" customHeight="1">
      <c r="A19" s="94" t="s">
        <v>136</v>
      </c>
      <c r="B19" s="54">
        <v>200</v>
      </c>
      <c r="C19" s="337">
        <v>105</v>
      </c>
      <c r="D19" s="337">
        <v>23</v>
      </c>
      <c r="E19" s="337">
        <v>72</v>
      </c>
      <c r="F19" s="335" t="s">
        <v>43</v>
      </c>
    </row>
    <row r="20" spans="1:6" ht="13.5" customHeight="1">
      <c r="A20" s="94" t="s">
        <v>135</v>
      </c>
      <c r="B20" s="54">
        <v>361</v>
      </c>
      <c r="C20" s="337">
        <v>65</v>
      </c>
      <c r="D20" s="335">
        <v>119</v>
      </c>
      <c r="E20" s="337">
        <v>165</v>
      </c>
      <c r="F20" s="335">
        <v>12</v>
      </c>
    </row>
    <row r="21" spans="1:6" ht="13.5" customHeight="1">
      <c r="A21" s="75" t="s">
        <v>134</v>
      </c>
      <c r="B21" s="54">
        <v>164</v>
      </c>
      <c r="C21" s="337">
        <v>30</v>
      </c>
      <c r="D21" s="337">
        <v>87</v>
      </c>
      <c r="E21" s="337">
        <v>47</v>
      </c>
      <c r="F21" s="335" t="s">
        <v>43</v>
      </c>
    </row>
    <row r="22" spans="1:6" ht="13.5" customHeight="1">
      <c r="A22" s="93" t="s">
        <v>133</v>
      </c>
      <c r="B22" s="54">
        <v>352</v>
      </c>
      <c r="C22" s="337">
        <v>63</v>
      </c>
      <c r="D22" s="337">
        <v>73</v>
      </c>
      <c r="E22" s="337">
        <v>113</v>
      </c>
      <c r="F22" s="335">
        <v>103</v>
      </c>
    </row>
    <row r="23" spans="1:6" ht="13.5" customHeight="1">
      <c r="A23" s="93" t="s">
        <v>132</v>
      </c>
      <c r="B23" s="54">
        <v>469</v>
      </c>
      <c r="C23" s="335">
        <v>52</v>
      </c>
      <c r="D23" s="336">
        <v>141</v>
      </c>
      <c r="E23" s="336">
        <v>276</v>
      </c>
      <c r="F23" s="335" t="s">
        <v>43</v>
      </c>
    </row>
    <row r="24" spans="1:6" s="9" customFormat="1" ht="6" customHeight="1" thickBot="1">
      <c r="A24" s="91"/>
      <c r="B24" s="326"/>
      <c r="C24" s="56"/>
      <c r="D24" s="56"/>
      <c r="E24" s="56"/>
      <c r="F24" s="56"/>
    </row>
    <row r="25" ht="6" customHeight="1"/>
    <row r="26" spans="1:2" ht="11.25">
      <c r="A26" s="182" t="s">
        <v>629</v>
      </c>
      <c r="B26" s="334"/>
    </row>
    <row r="28" ht="11.25">
      <c r="F28" s="84"/>
    </row>
    <row r="29" ht="11.25">
      <c r="B29" s="84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H19" sqref="H19"/>
    </sheetView>
  </sheetViews>
  <sheetFormatPr defaultColWidth="9.00390625" defaultRowHeight="12"/>
  <cols>
    <col min="1" max="1" width="12.875" style="0" customWidth="1"/>
    <col min="2" max="5" width="16.875" style="0" customWidth="1"/>
  </cols>
  <sheetData>
    <row r="1" ht="14.25">
      <c r="A1" s="1" t="s">
        <v>0</v>
      </c>
    </row>
    <row r="3" ht="14.25">
      <c r="A3" s="1" t="s">
        <v>628</v>
      </c>
    </row>
    <row r="4" ht="12" thickBot="1">
      <c r="E4" s="181" t="s">
        <v>627</v>
      </c>
    </row>
    <row r="5" spans="1:6" ht="15" customHeight="1">
      <c r="A5" s="43" t="s">
        <v>9</v>
      </c>
      <c r="B5" s="43" t="s">
        <v>446</v>
      </c>
      <c r="C5" s="16" t="s">
        <v>626</v>
      </c>
      <c r="D5" s="16" t="s">
        <v>625</v>
      </c>
      <c r="E5" s="44" t="s">
        <v>624</v>
      </c>
      <c r="F5" s="9"/>
    </row>
    <row r="6" ht="6" customHeight="1">
      <c r="A6" s="79"/>
    </row>
    <row r="7" spans="1:5" ht="13.5" customHeight="1">
      <c r="A7" s="38" t="s">
        <v>623</v>
      </c>
      <c r="B7" s="101">
        <v>35269</v>
      </c>
      <c r="C7" s="101">
        <v>6466</v>
      </c>
      <c r="D7" s="101">
        <v>18811</v>
      </c>
      <c r="E7" s="101">
        <v>9992</v>
      </c>
    </row>
    <row r="8" spans="1:5" ht="13.5" customHeight="1">
      <c r="A8" s="38">
        <v>20</v>
      </c>
      <c r="B8" s="101">
        <v>36107</v>
      </c>
      <c r="C8" s="101">
        <v>6325</v>
      </c>
      <c r="D8" s="101">
        <v>12230</v>
      </c>
      <c r="E8" s="101">
        <v>17552</v>
      </c>
    </row>
    <row r="9" spans="1:5" ht="13.5" customHeight="1">
      <c r="A9" s="38">
        <v>21</v>
      </c>
      <c r="B9" s="101">
        <v>35703</v>
      </c>
      <c r="C9" s="101">
        <v>6349</v>
      </c>
      <c r="D9" s="101">
        <v>18405</v>
      </c>
      <c r="E9" s="101">
        <v>10949</v>
      </c>
    </row>
    <row r="10" spans="1:5" s="97" customFormat="1" ht="13.5" customHeight="1">
      <c r="A10" s="38">
        <v>22</v>
      </c>
      <c r="B10" s="101">
        <v>35906</v>
      </c>
      <c r="C10" s="101">
        <v>6039</v>
      </c>
      <c r="D10" s="101">
        <v>18456</v>
      </c>
      <c r="E10" s="101">
        <v>11411</v>
      </c>
    </row>
    <row r="11" spans="1:5" s="26" customFormat="1" ht="13.5" customHeight="1">
      <c r="A11" s="96">
        <v>23</v>
      </c>
      <c r="B11" s="111">
        <f aca="true" t="shared" si="0" ref="B11:B23">SUM(C11:E11)</f>
        <v>34832</v>
      </c>
      <c r="C11" s="111">
        <f>SUM(C12:C23)</f>
        <v>5277</v>
      </c>
      <c r="D11" s="111">
        <f>SUM(D12:D23)</f>
        <v>18708</v>
      </c>
      <c r="E11" s="111">
        <f>SUM(E12:E23)</f>
        <v>10847</v>
      </c>
    </row>
    <row r="12" spans="1:5" ht="18" customHeight="1">
      <c r="A12" s="40" t="s">
        <v>143</v>
      </c>
      <c r="B12" s="92">
        <f t="shared" si="0"/>
        <v>209</v>
      </c>
      <c r="C12" s="101">
        <v>169</v>
      </c>
      <c r="D12" s="101">
        <v>40</v>
      </c>
      <c r="E12" s="101" t="s">
        <v>622</v>
      </c>
    </row>
    <row r="13" spans="1:5" ht="13.5" customHeight="1">
      <c r="A13" s="94" t="s">
        <v>142</v>
      </c>
      <c r="B13" s="92">
        <f t="shared" si="0"/>
        <v>5173</v>
      </c>
      <c r="C13" s="54">
        <v>462</v>
      </c>
      <c r="D13" s="54">
        <v>1619</v>
      </c>
      <c r="E13" s="54">
        <v>3092</v>
      </c>
    </row>
    <row r="14" spans="1:5" ht="13.5" customHeight="1">
      <c r="A14" s="94" t="s">
        <v>141</v>
      </c>
      <c r="B14" s="92">
        <f t="shared" si="0"/>
        <v>4596</v>
      </c>
      <c r="C14" s="54">
        <v>317</v>
      </c>
      <c r="D14" s="54">
        <v>2340</v>
      </c>
      <c r="E14" s="54">
        <v>1939</v>
      </c>
    </row>
    <row r="15" spans="1:5" ht="13.5" customHeight="1">
      <c r="A15" s="94" t="s">
        <v>140</v>
      </c>
      <c r="B15" s="92">
        <f t="shared" si="0"/>
        <v>3103</v>
      </c>
      <c r="C15" s="54">
        <v>594</v>
      </c>
      <c r="D15" s="54">
        <v>1227</v>
      </c>
      <c r="E15" s="54">
        <v>1282</v>
      </c>
    </row>
    <row r="16" spans="1:5" ht="13.5" customHeight="1">
      <c r="A16" s="94" t="s">
        <v>139</v>
      </c>
      <c r="B16" s="92">
        <f t="shared" si="0"/>
        <v>3281</v>
      </c>
      <c r="C16" s="54">
        <v>922</v>
      </c>
      <c r="D16" s="54">
        <v>704</v>
      </c>
      <c r="E16" s="54">
        <v>1655</v>
      </c>
    </row>
    <row r="17" spans="1:5" ht="13.5" customHeight="1">
      <c r="A17" s="94" t="s">
        <v>138</v>
      </c>
      <c r="B17" s="92">
        <f t="shared" si="0"/>
        <v>3664</v>
      </c>
      <c r="C17" s="54">
        <v>293</v>
      </c>
      <c r="D17" s="54">
        <v>1350</v>
      </c>
      <c r="E17" s="54">
        <v>2021</v>
      </c>
    </row>
    <row r="18" spans="1:5" ht="18" customHeight="1">
      <c r="A18" s="94" t="s">
        <v>137</v>
      </c>
      <c r="B18" s="92">
        <f t="shared" si="0"/>
        <v>2271</v>
      </c>
      <c r="C18" s="54">
        <v>567</v>
      </c>
      <c r="D18" s="54">
        <v>846</v>
      </c>
      <c r="E18" s="54">
        <v>858</v>
      </c>
    </row>
    <row r="19" spans="1:5" ht="13.5" customHeight="1">
      <c r="A19" s="94" t="s">
        <v>136</v>
      </c>
      <c r="B19" s="92">
        <f t="shared" si="0"/>
        <v>4217</v>
      </c>
      <c r="C19" s="54">
        <v>470</v>
      </c>
      <c r="D19" s="54">
        <v>3747</v>
      </c>
      <c r="E19" s="101" t="s">
        <v>622</v>
      </c>
    </row>
    <row r="20" spans="1:5" ht="13.5" customHeight="1">
      <c r="A20" s="94" t="s">
        <v>135</v>
      </c>
      <c r="B20" s="92">
        <f t="shared" si="0"/>
        <v>1995</v>
      </c>
      <c r="C20" s="54">
        <v>467</v>
      </c>
      <c r="D20" s="54">
        <v>1528</v>
      </c>
      <c r="E20" s="101" t="s">
        <v>622</v>
      </c>
    </row>
    <row r="21" spans="1:5" ht="13.5" customHeight="1">
      <c r="A21" s="75" t="s">
        <v>134</v>
      </c>
      <c r="B21" s="92">
        <f t="shared" si="0"/>
        <v>2260</v>
      </c>
      <c r="C21" s="54">
        <v>292</v>
      </c>
      <c r="D21" s="54">
        <v>1968</v>
      </c>
      <c r="E21" s="101" t="s">
        <v>622</v>
      </c>
    </row>
    <row r="22" spans="1:5" ht="13.5" customHeight="1">
      <c r="A22" s="93" t="s">
        <v>133</v>
      </c>
      <c r="B22" s="92">
        <f t="shared" si="0"/>
        <v>3543</v>
      </c>
      <c r="C22" s="54">
        <v>482</v>
      </c>
      <c r="D22" s="54">
        <v>3061</v>
      </c>
      <c r="E22" s="101" t="s">
        <v>622</v>
      </c>
    </row>
    <row r="23" spans="1:5" ht="13.5" customHeight="1">
      <c r="A23" s="93" t="s">
        <v>132</v>
      </c>
      <c r="B23" s="92">
        <f t="shared" si="0"/>
        <v>520</v>
      </c>
      <c r="C23" s="54">
        <v>242</v>
      </c>
      <c r="D23" s="54">
        <v>278</v>
      </c>
      <c r="E23" s="101" t="s">
        <v>622</v>
      </c>
    </row>
    <row r="24" spans="1:5" s="9" customFormat="1" ht="6" customHeight="1" thickBot="1">
      <c r="A24" s="91"/>
      <c r="B24" s="90"/>
      <c r="C24" s="56"/>
      <c r="D24" s="56"/>
      <c r="E24" s="56"/>
    </row>
    <row r="25" ht="6" customHeight="1"/>
    <row r="26" ht="11.25">
      <c r="A26" s="97" t="s">
        <v>621</v>
      </c>
    </row>
    <row r="27" spans="3:5" ht="11.25">
      <c r="C27" s="152"/>
      <c r="E27" s="15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K15" sqref="K15"/>
    </sheetView>
  </sheetViews>
  <sheetFormatPr defaultColWidth="9.00390625" defaultRowHeight="12"/>
  <cols>
    <col min="1" max="1" width="4.875" style="0" customWidth="1"/>
    <col min="2" max="2" width="3.375" style="0" customWidth="1"/>
    <col min="3" max="3" width="6.875" style="0" customWidth="1"/>
    <col min="4" max="6" width="8.875" style="0" customWidth="1"/>
    <col min="7" max="15" width="10.875" style="0" customWidth="1"/>
    <col min="17" max="17" width="10.125" style="0" bestFit="1" customWidth="1"/>
  </cols>
  <sheetData>
    <row r="1" spans="1:3" ht="14.25">
      <c r="A1" s="1" t="s">
        <v>0</v>
      </c>
      <c r="B1" s="1"/>
      <c r="C1" s="1"/>
    </row>
    <row r="3" ht="14.25">
      <c r="A3" s="1" t="s">
        <v>620</v>
      </c>
    </row>
    <row r="4" spans="2:3" ht="15" thickBot="1">
      <c r="B4" s="1"/>
      <c r="C4" s="1"/>
    </row>
    <row r="5" spans="1:15" ht="14.25" customHeight="1">
      <c r="A5" s="369" t="s">
        <v>9</v>
      </c>
      <c r="B5" s="369"/>
      <c r="C5" s="370"/>
      <c r="D5" s="402" t="s">
        <v>619</v>
      </c>
      <c r="E5" s="506" t="s">
        <v>618</v>
      </c>
      <c r="F5" s="507"/>
      <c r="G5" s="508" t="s">
        <v>617</v>
      </c>
      <c r="H5" s="418" t="s">
        <v>616</v>
      </c>
      <c r="I5" s="369"/>
      <c r="J5" s="370"/>
      <c r="K5" s="418" t="s">
        <v>615</v>
      </c>
      <c r="L5" s="369"/>
      <c r="M5" s="369"/>
      <c r="N5" s="370"/>
      <c r="O5" s="508" t="s">
        <v>614</v>
      </c>
    </row>
    <row r="6" spans="1:15" ht="14.25" customHeight="1">
      <c r="A6" s="371"/>
      <c r="B6" s="371"/>
      <c r="C6" s="372"/>
      <c r="D6" s="511"/>
      <c r="E6" s="513" t="s">
        <v>613</v>
      </c>
      <c r="F6" s="514"/>
      <c r="G6" s="509"/>
      <c r="H6" s="391"/>
      <c r="I6" s="373"/>
      <c r="J6" s="374"/>
      <c r="K6" s="391"/>
      <c r="L6" s="373"/>
      <c r="M6" s="373"/>
      <c r="N6" s="374"/>
      <c r="O6" s="509"/>
    </row>
    <row r="7" spans="1:15" ht="11.25" customHeight="1">
      <c r="A7" s="371"/>
      <c r="B7" s="371"/>
      <c r="C7" s="372"/>
      <c r="D7" s="512"/>
      <c r="E7" s="356" t="s">
        <v>612</v>
      </c>
      <c r="F7" s="356" t="s">
        <v>611</v>
      </c>
      <c r="G7" s="509"/>
      <c r="H7" s="356" t="s">
        <v>33</v>
      </c>
      <c r="I7" s="333" t="s">
        <v>608</v>
      </c>
      <c r="J7" s="356" t="s">
        <v>607</v>
      </c>
      <c r="K7" s="356" t="s">
        <v>610</v>
      </c>
      <c r="L7" s="515" t="s">
        <v>609</v>
      </c>
      <c r="M7" s="333" t="s">
        <v>608</v>
      </c>
      <c r="N7" s="356" t="s">
        <v>607</v>
      </c>
      <c r="O7" s="509"/>
    </row>
    <row r="8" spans="1:15" ht="11.25" customHeight="1">
      <c r="A8" s="373"/>
      <c r="B8" s="373"/>
      <c r="C8" s="374"/>
      <c r="D8" s="391"/>
      <c r="E8" s="357"/>
      <c r="F8" s="357"/>
      <c r="G8" s="510"/>
      <c r="H8" s="357"/>
      <c r="I8" s="332" t="s">
        <v>606</v>
      </c>
      <c r="J8" s="357"/>
      <c r="K8" s="357"/>
      <c r="L8" s="510"/>
      <c r="M8" s="332" t="s">
        <v>606</v>
      </c>
      <c r="N8" s="357"/>
      <c r="O8" s="510"/>
    </row>
    <row r="9" spans="1:15" ht="6" customHeight="1">
      <c r="A9" s="245"/>
      <c r="B9" s="299"/>
      <c r="C9" s="298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</row>
    <row r="10" spans="1:15" s="12" customFormat="1" ht="13.5" customHeight="1">
      <c r="A10" s="41" t="s">
        <v>217</v>
      </c>
      <c r="B10" s="41">
        <v>19</v>
      </c>
      <c r="C10" s="40" t="s">
        <v>29</v>
      </c>
      <c r="D10" s="54">
        <v>310</v>
      </c>
      <c r="E10" s="54">
        <v>150</v>
      </c>
      <c r="F10" s="54">
        <v>812</v>
      </c>
      <c r="G10" s="54">
        <v>426537</v>
      </c>
      <c r="H10" s="54">
        <v>376425</v>
      </c>
      <c r="I10" s="54">
        <v>314648</v>
      </c>
      <c r="J10" s="54">
        <v>61777</v>
      </c>
      <c r="K10" s="54">
        <v>335</v>
      </c>
      <c r="L10" s="54">
        <v>27723</v>
      </c>
      <c r="M10" s="54">
        <v>24886</v>
      </c>
      <c r="N10" s="54">
        <v>2837</v>
      </c>
      <c r="O10" s="54">
        <v>350505</v>
      </c>
    </row>
    <row r="11" spans="1:15" s="12" customFormat="1" ht="13.5" customHeight="1">
      <c r="A11" s="41"/>
      <c r="B11" s="41">
        <v>20</v>
      </c>
      <c r="C11" s="40"/>
      <c r="D11" s="54">
        <v>310</v>
      </c>
      <c r="E11" s="54">
        <v>145</v>
      </c>
      <c r="F11" s="54">
        <v>772</v>
      </c>
      <c r="G11" s="54">
        <v>373199</v>
      </c>
      <c r="H11" s="54">
        <v>334220</v>
      </c>
      <c r="I11" s="54">
        <v>279338</v>
      </c>
      <c r="J11" s="54">
        <v>54882</v>
      </c>
      <c r="K11" s="54">
        <v>278</v>
      </c>
      <c r="L11" s="54">
        <v>38979</v>
      </c>
      <c r="M11" s="54">
        <v>35012</v>
      </c>
      <c r="N11" s="54">
        <v>3967</v>
      </c>
      <c r="O11" s="54">
        <v>323921</v>
      </c>
    </row>
    <row r="12" spans="1:15" s="12" customFormat="1" ht="13.5" customHeight="1">
      <c r="A12" s="39"/>
      <c r="B12" s="41">
        <v>21</v>
      </c>
      <c r="C12" s="38"/>
      <c r="D12" s="54">
        <v>309</v>
      </c>
      <c r="E12" s="54">
        <v>145</v>
      </c>
      <c r="F12" s="54">
        <v>762</v>
      </c>
      <c r="G12" s="54">
        <v>406495</v>
      </c>
      <c r="H12" s="54">
        <v>370880</v>
      </c>
      <c r="I12" s="54">
        <v>311043</v>
      </c>
      <c r="J12" s="54">
        <v>59837</v>
      </c>
      <c r="K12" s="54">
        <v>237</v>
      </c>
      <c r="L12" s="54">
        <v>35615</v>
      </c>
      <c r="M12" s="54">
        <v>32252</v>
      </c>
      <c r="N12" s="54">
        <v>3363</v>
      </c>
      <c r="O12" s="54">
        <v>328571</v>
      </c>
    </row>
    <row r="13" spans="1:15" s="12" customFormat="1" ht="13.5" customHeight="1">
      <c r="A13" s="39"/>
      <c r="B13" s="41">
        <v>22</v>
      </c>
      <c r="C13" s="38"/>
      <c r="D13" s="54">
        <v>302</v>
      </c>
      <c r="E13" s="54">
        <v>142</v>
      </c>
      <c r="F13" s="54">
        <v>768</v>
      </c>
      <c r="G13" s="54">
        <v>340698</v>
      </c>
      <c r="H13" s="54">
        <v>309691</v>
      </c>
      <c r="I13" s="54">
        <v>260587</v>
      </c>
      <c r="J13" s="54">
        <v>49104</v>
      </c>
      <c r="K13" s="54">
        <v>227</v>
      </c>
      <c r="L13" s="54">
        <v>31007</v>
      </c>
      <c r="M13" s="54">
        <v>28494</v>
      </c>
      <c r="N13" s="54">
        <v>2513</v>
      </c>
      <c r="O13" s="54">
        <v>289090</v>
      </c>
    </row>
    <row r="14" spans="1:17" s="147" customFormat="1" ht="13.5" customHeight="1">
      <c r="A14" s="331"/>
      <c r="B14" s="45">
        <v>23</v>
      </c>
      <c r="C14" s="330"/>
      <c r="D14" s="52">
        <v>308</v>
      </c>
      <c r="E14" s="52">
        <v>143</v>
      </c>
      <c r="F14" s="52">
        <v>803</v>
      </c>
      <c r="G14" s="52">
        <v>334242</v>
      </c>
      <c r="H14" s="52">
        <v>308738</v>
      </c>
      <c r="I14" s="52">
        <v>256595</v>
      </c>
      <c r="J14" s="52">
        <v>52143</v>
      </c>
      <c r="K14" s="52">
        <v>175</v>
      </c>
      <c r="L14" s="52">
        <v>25504</v>
      </c>
      <c r="M14" s="52">
        <v>23169</v>
      </c>
      <c r="N14" s="52">
        <v>2335</v>
      </c>
      <c r="O14" s="52">
        <v>279158</v>
      </c>
      <c r="P14" s="236"/>
      <c r="Q14" s="329"/>
    </row>
    <row r="15" spans="1:18" s="12" customFormat="1" ht="18" customHeight="1">
      <c r="A15" s="37"/>
      <c r="B15" s="37"/>
      <c r="C15" s="40" t="s">
        <v>556</v>
      </c>
      <c r="D15" s="54">
        <v>18</v>
      </c>
      <c r="E15" s="54">
        <v>142</v>
      </c>
      <c r="F15" s="54">
        <v>777</v>
      </c>
      <c r="G15" s="54">
        <v>33671</v>
      </c>
      <c r="H15" s="54">
        <v>33052</v>
      </c>
      <c r="I15" s="54">
        <v>27453</v>
      </c>
      <c r="J15" s="54">
        <v>5599</v>
      </c>
      <c r="K15" s="54">
        <v>2</v>
      </c>
      <c r="L15" s="54">
        <v>619</v>
      </c>
      <c r="M15" s="54">
        <v>561</v>
      </c>
      <c r="N15" s="54">
        <v>58</v>
      </c>
      <c r="O15" s="54">
        <v>18048</v>
      </c>
      <c r="Q15" s="120"/>
      <c r="R15" s="120"/>
    </row>
    <row r="16" spans="1:18" s="12" customFormat="1" ht="13.5" customHeight="1">
      <c r="A16" s="297"/>
      <c r="B16" s="297"/>
      <c r="C16" s="94" t="s">
        <v>555</v>
      </c>
      <c r="D16" s="54">
        <v>27</v>
      </c>
      <c r="E16" s="54">
        <v>143</v>
      </c>
      <c r="F16" s="54">
        <v>786</v>
      </c>
      <c r="G16" s="54">
        <v>62794</v>
      </c>
      <c r="H16" s="54">
        <v>54395</v>
      </c>
      <c r="I16" s="54">
        <v>44565</v>
      </c>
      <c r="J16" s="54">
        <v>9830</v>
      </c>
      <c r="K16" s="54">
        <v>64</v>
      </c>
      <c r="L16" s="54">
        <v>8399</v>
      </c>
      <c r="M16" s="54">
        <v>8006</v>
      </c>
      <c r="N16" s="54">
        <v>393</v>
      </c>
      <c r="O16" s="54">
        <v>42874</v>
      </c>
      <c r="Q16" s="120"/>
      <c r="R16" s="120"/>
    </row>
    <row r="17" spans="1:18" s="12" customFormat="1" ht="13.5" customHeight="1">
      <c r="A17" s="297"/>
      <c r="B17" s="297"/>
      <c r="C17" s="94" t="s">
        <v>554</v>
      </c>
      <c r="D17" s="54">
        <v>26</v>
      </c>
      <c r="E17" s="54">
        <v>143</v>
      </c>
      <c r="F17" s="54">
        <v>805</v>
      </c>
      <c r="G17" s="54">
        <v>23174</v>
      </c>
      <c r="H17" s="54">
        <v>20604</v>
      </c>
      <c r="I17" s="54">
        <v>17852</v>
      </c>
      <c r="J17" s="54">
        <v>2752</v>
      </c>
      <c r="K17" s="54">
        <v>10</v>
      </c>
      <c r="L17" s="54">
        <v>2570</v>
      </c>
      <c r="M17" s="54">
        <v>2472</v>
      </c>
      <c r="N17" s="54">
        <v>98</v>
      </c>
      <c r="O17" s="54">
        <v>18480</v>
      </c>
      <c r="Q17" s="120"/>
      <c r="R17" s="120"/>
    </row>
    <row r="18" spans="1:18" s="12" customFormat="1" ht="13.5" customHeight="1">
      <c r="A18" s="297"/>
      <c r="B18" s="297"/>
      <c r="C18" s="94" t="s">
        <v>553</v>
      </c>
      <c r="D18" s="54">
        <v>27</v>
      </c>
      <c r="E18" s="54">
        <v>143</v>
      </c>
      <c r="F18" s="54">
        <v>803</v>
      </c>
      <c r="G18" s="54">
        <v>19126</v>
      </c>
      <c r="H18" s="54">
        <v>17150</v>
      </c>
      <c r="I18" s="54">
        <v>14206</v>
      </c>
      <c r="J18" s="54">
        <v>2944</v>
      </c>
      <c r="K18" s="54">
        <v>11</v>
      </c>
      <c r="L18" s="54">
        <v>1976</v>
      </c>
      <c r="M18" s="54">
        <v>1553</v>
      </c>
      <c r="N18" s="54">
        <v>423</v>
      </c>
      <c r="O18" s="54">
        <v>12120</v>
      </c>
      <c r="Q18" s="120"/>
      <c r="R18" s="120"/>
    </row>
    <row r="19" spans="1:18" s="12" customFormat="1" ht="13.5" customHeight="1">
      <c r="A19" s="297"/>
      <c r="B19" s="297"/>
      <c r="C19" s="94" t="s">
        <v>552</v>
      </c>
      <c r="D19" s="54">
        <v>26</v>
      </c>
      <c r="E19" s="54">
        <v>143</v>
      </c>
      <c r="F19" s="54">
        <v>800</v>
      </c>
      <c r="G19" s="54">
        <v>23944</v>
      </c>
      <c r="H19" s="54">
        <v>22807</v>
      </c>
      <c r="I19" s="54">
        <v>17438</v>
      </c>
      <c r="J19" s="54">
        <v>5369</v>
      </c>
      <c r="K19" s="54">
        <v>5</v>
      </c>
      <c r="L19" s="54">
        <v>1137</v>
      </c>
      <c r="M19" s="54">
        <v>945</v>
      </c>
      <c r="N19" s="54">
        <v>192</v>
      </c>
      <c r="O19" s="54">
        <v>12740</v>
      </c>
      <c r="Q19" s="120"/>
      <c r="R19" s="120"/>
    </row>
    <row r="20" spans="1:18" s="12" customFormat="1" ht="13.5" customHeight="1">
      <c r="A20" s="297"/>
      <c r="B20" s="297"/>
      <c r="C20" s="94" t="s">
        <v>551</v>
      </c>
      <c r="D20" s="54">
        <v>27</v>
      </c>
      <c r="E20" s="54">
        <v>144</v>
      </c>
      <c r="F20" s="54">
        <v>802</v>
      </c>
      <c r="G20" s="54">
        <v>29040</v>
      </c>
      <c r="H20" s="54">
        <v>27528</v>
      </c>
      <c r="I20" s="54">
        <v>23639</v>
      </c>
      <c r="J20" s="54">
        <v>3889</v>
      </c>
      <c r="K20" s="54">
        <v>10</v>
      </c>
      <c r="L20" s="54">
        <v>1512</v>
      </c>
      <c r="M20" s="54">
        <v>1414</v>
      </c>
      <c r="N20" s="54">
        <v>98</v>
      </c>
      <c r="O20" s="54">
        <v>32550</v>
      </c>
      <c r="Q20" s="120"/>
      <c r="R20" s="120"/>
    </row>
    <row r="21" spans="1:18" s="12" customFormat="1" ht="18" customHeight="1">
      <c r="A21" s="297"/>
      <c r="B21" s="297"/>
      <c r="C21" s="94" t="s">
        <v>550</v>
      </c>
      <c r="D21" s="54">
        <v>27</v>
      </c>
      <c r="E21" s="54">
        <v>144</v>
      </c>
      <c r="F21" s="54">
        <v>789</v>
      </c>
      <c r="G21" s="54">
        <v>34259</v>
      </c>
      <c r="H21" s="54">
        <v>30529</v>
      </c>
      <c r="I21" s="54">
        <v>26106</v>
      </c>
      <c r="J21" s="54">
        <v>4423</v>
      </c>
      <c r="K21" s="54">
        <v>45</v>
      </c>
      <c r="L21" s="54">
        <v>3730</v>
      </c>
      <c r="M21" s="54">
        <v>3561</v>
      </c>
      <c r="N21" s="54">
        <v>169</v>
      </c>
      <c r="O21" s="54">
        <v>62195</v>
      </c>
      <c r="Q21" s="120"/>
      <c r="R21" s="120"/>
    </row>
    <row r="22" spans="1:18" s="12" customFormat="1" ht="13.5" customHeight="1">
      <c r="A22" s="297"/>
      <c r="B22" s="297"/>
      <c r="C22" s="94" t="s">
        <v>549</v>
      </c>
      <c r="D22" s="54">
        <v>26</v>
      </c>
      <c r="E22" s="54">
        <v>143</v>
      </c>
      <c r="F22" s="54">
        <v>785</v>
      </c>
      <c r="G22" s="54">
        <v>31656</v>
      </c>
      <c r="H22" s="54">
        <v>29964</v>
      </c>
      <c r="I22" s="54">
        <v>25690</v>
      </c>
      <c r="J22" s="54">
        <v>4274</v>
      </c>
      <c r="K22" s="54">
        <v>10</v>
      </c>
      <c r="L22" s="54">
        <v>1692</v>
      </c>
      <c r="M22" s="54">
        <v>1489</v>
      </c>
      <c r="N22" s="54">
        <v>203</v>
      </c>
      <c r="O22" s="54">
        <v>28537</v>
      </c>
      <c r="Q22" s="120"/>
      <c r="R22" s="120"/>
    </row>
    <row r="23" spans="1:18" s="12" customFormat="1" ht="13.5" customHeight="1">
      <c r="A23" s="297"/>
      <c r="B23" s="297"/>
      <c r="C23" s="94" t="s">
        <v>548</v>
      </c>
      <c r="D23" s="54">
        <v>25</v>
      </c>
      <c r="E23" s="54">
        <v>142</v>
      </c>
      <c r="F23" s="54">
        <v>786</v>
      </c>
      <c r="G23" s="54">
        <v>13944</v>
      </c>
      <c r="H23" s="54">
        <v>13035</v>
      </c>
      <c r="I23" s="54">
        <v>10848</v>
      </c>
      <c r="J23" s="54">
        <v>2187</v>
      </c>
      <c r="K23" s="54">
        <v>3</v>
      </c>
      <c r="L23" s="54">
        <v>909</v>
      </c>
      <c r="M23" s="54">
        <v>781</v>
      </c>
      <c r="N23" s="54">
        <v>128</v>
      </c>
      <c r="O23" s="54">
        <v>8460</v>
      </c>
      <c r="Q23" s="120"/>
      <c r="R23" s="120"/>
    </row>
    <row r="24" spans="1:18" s="12" customFormat="1" ht="13.5" customHeight="1">
      <c r="A24" s="296"/>
      <c r="B24" s="41">
        <v>24</v>
      </c>
      <c r="C24" s="75" t="s">
        <v>206</v>
      </c>
      <c r="D24" s="54">
        <v>26</v>
      </c>
      <c r="E24" s="54">
        <v>143</v>
      </c>
      <c r="F24" s="54">
        <v>780</v>
      </c>
      <c r="G24" s="54">
        <v>19879</v>
      </c>
      <c r="H24" s="54">
        <v>18860</v>
      </c>
      <c r="I24" s="54">
        <v>15249</v>
      </c>
      <c r="J24" s="54">
        <v>3611</v>
      </c>
      <c r="K24" s="54">
        <v>1</v>
      </c>
      <c r="L24" s="54">
        <v>1019</v>
      </c>
      <c r="M24" s="54">
        <v>822</v>
      </c>
      <c r="N24" s="54">
        <v>197</v>
      </c>
      <c r="O24" s="54">
        <v>10408</v>
      </c>
      <c r="Q24" s="120"/>
      <c r="R24" s="120"/>
    </row>
    <row r="25" spans="1:18" s="12" customFormat="1" ht="13.5" customHeight="1">
      <c r="A25" s="295"/>
      <c r="B25" s="295"/>
      <c r="C25" s="294" t="s">
        <v>547</v>
      </c>
      <c r="D25" s="54">
        <v>25</v>
      </c>
      <c r="E25" s="54">
        <v>143</v>
      </c>
      <c r="F25" s="54">
        <v>792</v>
      </c>
      <c r="G25" s="54">
        <v>14245</v>
      </c>
      <c r="H25" s="54">
        <v>13718</v>
      </c>
      <c r="I25" s="54">
        <v>11866</v>
      </c>
      <c r="J25" s="54">
        <v>1852</v>
      </c>
      <c r="K25" s="54">
        <v>2</v>
      </c>
      <c r="L25" s="54">
        <v>527</v>
      </c>
      <c r="M25" s="54">
        <v>414</v>
      </c>
      <c r="N25" s="54">
        <v>113</v>
      </c>
      <c r="O25" s="54">
        <v>10735</v>
      </c>
      <c r="Q25" s="120"/>
      <c r="R25" s="120"/>
    </row>
    <row r="26" spans="1:18" s="12" customFormat="1" ht="13.5" customHeight="1">
      <c r="A26" s="295"/>
      <c r="B26" s="295"/>
      <c r="C26" s="294" t="s">
        <v>546</v>
      </c>
      <c r="D26" s="54">
        <v>28</v>
      </c>
      <c r="E26" s="54">
        <v>143</v>
      </c>
      <c r="F26" s="54">
        <v>803</v>
      </c>
      <c r="G26" s="54">
        <v>28510</v>
      </c>
      <c r="H26" s="54">
        <v>27096</v>
      </c>
      <c r="I26" s="54">
        <v>21683</v>
      </c>
      <c r="J26" s="54">
        <v>5413</v>
      </c>
      <c r="K26" s="54">
        <v>12</v>
      </c>
      <c r="L26" s="54">
        <v>1414</v>
      </c>
      <c r="M26" s="54">
        <v>1151</v>
      </c>
      <c r="N26" s="54">
        <v>263</v>
      </c>
      <c r="O26" s="54">
        <v>22011</v>
      </c>
      <c r="Q26" s="120"/>
      <c r="R26" s="120"/>
    </row>
    <row r="27" spans="1:15" ht="6" customHeight="1" thickBot="1">
      <c r="A27" s="293"/>
      <c r="B27" s="293"/>
      <c r="C27" s="292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ht="6" customHeight="1"/>
    <row r="29" spans="1:15" ht="11.25">
      <c r="A29" t="s">
        <v>605</v>
      </c>
      <c r="B29" s="48"/>
      <c r="C29" s="48"/>
      <c r="H29" s="84"/>
      <c r="I29" s="84"/>
      <c r="J29" s="84"/>
      <c r="K29" s="84"/>
      <c r="L29" s="84"/>
      <c r="M29" s="84"/>
      <c r="N29" s="84"/>
      <c r="O29" s="84"/>
    </row>
  </sheetData>
  <sheetProtection/>
  <mergeCells count="15">
    <mergeCell ref="N7:N8"/>
    <mergeCell ref="O5:O8"/>
    <mergeCell ref="K5:N6"/>
    <mergeCell ref="J7:J8"/>
    <mergeCell ref="L7:L8"/>
    <mergeCell ref="H5:J6"/>
    <mergeCell ref="K7:K8"/>
    <mergeCell ref="H7:H8"/>
    <mergeCell ref="A5:C8"/>
    <mergeCell ref="E5:F5"/>
    <mergeCell ref="G5:G8"/>
    <mergeCell ref="D5:D8"/>
    <mergeCell ref="E7:E8"/>
    <mergeCell ref="F7:F8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H20" sqref="H20"/>
    </sheetView>
  </sheetViews>
  <sheetFormatPr defaultColWidth="9.00390625" defaultRowHeight="12"/>
  <cols>
    <col min="1" max="1" width="8.875" style="0" customWidth="1"/>
    <col min="2" max="2" width="4.875" style="0" customWidth="1"/>
    <col min="3" max="11" width="10.875" style="0" customWidth="1"/>
  </cols>
  <sheetData>
    <row r="1" spans="1:2" ht="14.25">
      <c r="A1" s="1" t="s">
        <v>0</v>
      </c>
      <c r="B1" s="1"/>
    </row>
    <row r="3" ht="14.25">
      <c r="A3" s="1" t="s">
        <v>604</v>
      </c>
    </row>
    <row r="4" ht="15" thickBot="1">
      <c r="B4" s="1"/>
    </row>
    <row r="5" spans="1:11" ht="12" customHeight="1">
      <c r="A5" s="369" t="s">
        <v>9</v>
      </c>
      <c r="B5" s="370"/>
      <c r="C5" s="405" t="s">
        <v>603</v>
      </c>
      <c r="D5" s="401" t="s">
        <v>602</v>
      </c>
      <c r="E5" s="365"/>
      <c r="F5" s="387"/>
      <c r="G5" s="401" t="s">
        <v>601</v>
      </c>
      <c r="H5" s="365"/>
      <c r="I5" s="387"/>
      <c r="J5" s="404" t="s">
        <v>600</v>
      </c>
      <c r="K5" s="402" t="s">
        <v>599</v>
      </c>
    </row>
    <row r="6" spans="1:11" ht="12" customHeight="1">
      <c r="A6" s="373"/>
      <c r="B6" s="374"/>
      <c r="C6" s="393"/>
      <c r="D6" s="2" t="s">
        <v>33</v>
      </c>
      <c r="E6" s="2" t="s">
        <v>598</v>
      </c>
      <c r="F6" s="2" t="s">
        <v>597</v>
      </c>
      <c r="G6" s="2" t="s">
        <v>33</v>
      </c>
      <c r="H6" s="2" t="s">
        <v>598</v>
      </c>
      <c r="I6" s="2" t="s">
        <v>597</v>
      </c>
      <c r="J6" s="357"/>
      <c r="K6" s="354"/>
    </row>
    <row r="7" spans="1:11" ht="6" customHeight="1">
      <c r="A7" s="9"/>
      <c r="B7" s="7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518" t="s">
        <v>144</v>
      </c>
      <c r="B8" s="519"/>
      <c r="C8" s="54">
        <v>157665</v>
      </c>
      <c r="D8" s="54">
        <v>89764</v>
      </c>
      <c r="E8" s="54">
        <v>77321</v>
      </c>
      <c r="F8" s="54">
        <v>12443</v>
      </c>
      <c r="G8" s="54">
        <v>10792</v>
      </c>
      <c r="H8" s="54">
        <v>2301</v>
      </c>
      <c r="I8" s="54">
        <v>8491</v>
      </c>
      <c r="J8" s="54">
        <v>1300</v>
      </c>
      <c r="K8" s="54">
        <v>55809</v>
      </c>
    </row>
    <row r="9" spans="1:11" ht="12.75" customHeight="1">
      <c r="A9" s="518">
        <v>20</v>
      </c>
      <c r="B9" s="519"/>
      <c r="C9" s="54">
        <v>159749</v>
      </c>
      <c r="D9" s="54">
        <v>85937</v>
      </c>
      <c r="E9" s="54">
        <v>73745</v>
      </c>
      <c r="F9" s="54">
        <v>12192</v>
      </c>
      <c r="G9" s="54">
        <v>11015</v>
      </c>
      <c r="H9" s="54">
        <v>3278</v>
      </c>
      <c r="I9" s="54">
        <v>7737</v>
      </c>
      <c r="J9" s="54">
        <v>1409</v>
      </c>
      <c r="K9" s="54">
        <v>61388</v>
      </c>
    </row>
    <row r="10" spans="1:11" ht="12.75" customHeight="1">
      <c r="A10" s="518">
        <v>21</v>
      </c>
      <c r="B10" s="519"/>
      <c r="C10" s="54">
        <v>155657</v>
      </c>
      <c r="D10" s="54">
        <v>82010</v>
      </c>
      <c r="E10" s="54">
        <v>68617</v>
      </c>
      <c r="F10" s="54">
        <v>13393</v>
      </c>
      <c r="G10" s="54">
        <v>11065</v>
      </c>
      <c r="H10" s="54">
        <v>2382</v>
      </c>
      <c r="I10" s="54">
        <v>8683</v>
      </c>
      <c r="J10" s="54">
        <v>2088</v>
      </c>
      <c r="K10" s="54">
        <v>60494</v>
      </c>
    </row>
    <row r="11" spans="1:11" ht="12.75" customHeight="1">
      <c r="A11" s="518">
        <v>22</v>
      </c>
      <c r="B11" s="519"/>
      <c r="C11" s="54">
        <v>163815</v>
      </c>
      <c r="D11" s="54">
        <v>76523</v>
      </c>
      <c r="E11" s="54">
        <v>63959</v>
      </c>
      <c r="F11" s="54">
        <v>12564</v>
      </c>
      <c r="G11" s="54">
        <v>11965</v>
      </c>
      <c r="H11" s="54">
        <v>3370</v>
      </c>
      <c r="I11" s="54">
        <v>8595</v>
      </c>
      <c r="J11" s="54">
        <v>7548</v>
      </c>
      <c r="K11" s="54">
        <v>67779</v>
      </c>
    </row>
    <row r="12" spans="1:11" s="26" customFormat="1" ht="12.75" customHeight="1">
      <c r="A12" s="516">
        <v>23</v>
      </c>
      <c r="B12" s="517"/>
      <c r="C12" s="52">
        <v>114442</v>
      </c>
      <c r="D12" s="52">
        <v>57530</v>
      </c>
      <c r="E12" s="52">
        <v>49804</v>
      </c>
      <c r="F12" s="52">
        <v>7726</v>
      </c>
      <c r="G12" s="52">
        <v>7582</v>
      </c>
      <c r="H12" s="52">
        <v>960</v>
      </c>
      <c r="I12" s="52">
        <v>6622</v>
      </c>
      <c r="J12" s="52">
        <v>8311</v>
      </c>
      <c r="K12" s="52">
        <v>41019</v>
      </c>
    </row>
    <row r="13" spans="1:11" ht="18" customHeight="1">
      <c r="A13" s="41"/>
      <c r="B13" s="75" t="s">
        <v>589</v>
      </c>
      <c r="C13" s="54" t="s">
        <v>43</v>
      </c>
      <c r="D13" s="54" t="s">
        <v>43</v>
      </c>
      <c r="E13" s="54" t="s">
        <v>43</v>
      </c>
      <c r="F13" s="54" t="s">
        <v>43</v>
      </c>
      <c r="G13" s="54" t="s">
        <v>43</v>
      </c>
      <c r="H13" s="54" t="s">
        <v>43</v>
      </c>
      <c r="I13" s="54" t="s">
        <v>43</v>
      </c>
      <c r="J13" s="54" t="s">
        <v>43</v>
      </c>
      <c r="K13" s="54" t="s">
        <v>43</v>
      </c>
    </row>
    <row r="14" spans="1:11" ht="12.75" customHeight="1">
      <c r="A14" s="328"/>
      <c r="B14" s="94" t="s">
        <v>588</v>
      </c>
      <c r="C14" s="54" t="s">
        <v>43</v>
      </c>
      <c r="D14" s="54" t="s">
        <v>43</v>
      </c>
      <c r="E14" s="54" t="s">
        <v>43</v>
      </c>
      <c r="F14" s="54" t="s">
        <v>43</v>
      </c>
      <c r="G14" s="54" t="s">
        <v>43</v>
      </c>
      <c r="H14" s="54" t="s">
        <v>43</v>
      </c>
      <c r="I14" s="54" t="s">
        <v>43</v>
      </c>
      <c r="J14" s="54" t="s">
        <v>43</v>
      </c>
      <c r="K14" s="54" t="s">
        <v>43</v>
      </c>
    </row>
    <row r="15" spans="1:11" ht="12.75" customHeight="1">
      <c r="A15" s="328"/>
      <c r="B15" s="94" t="s">
        <v>587</v>
      </c>
      <c r="C15" s="54">
        <v>9954</v>
      </c>
      <c r="D15" s="54">
        <v>4162</v>
      </c>
      <c r="E15" s="54">
        <v>3805</v>
      </c>
      <c r="F15" s="54">
        <v>357</v>
      </c>
      <c r="G15" s="54">
        <v>680</v>
      </c>
      <c r="H15" s="54" t="s">
        <v>43</v>
      </c>
      <c r="I15" s="54">
        <v>680</v>
      </c>
      <c r="J15" s="54">
        <v>1026</v>
      </c>
      <c r="K15" s="54">
        <v>4086</v>
      </c>
    </row>
    <row r="16" spans="1:11" ht="12.75" customHeight="1">
      <c r="A16" s="328"/>
      <c r="B16" s="94" t="s">
        <v>586</v>
      </c>
      <c r="C16" s="54">
        <v>10559</v>
      </c>
      <c r="D16" s="54">
        <v>6207</v>
      </c>
      <c r="E16" s="54">
        <v>5395</v>
      </c>
      <c r="F16" s="54">
        <v>812</v>
      </c>
      <c r="G16" s="54">
        <v>232</v>
      </c>
      <c r="H16" s="54" t="s">
        <v>43</v>
      </c>
      <c r="I16" s="54">
        <v>232</v>
      </c>
      <c r="J16" s="54">
        <v>378</v>
      </c>
      <c r="K16" s="54">
        <v>3742</v>
      </c>
    </row>
    <row r="17" spans="1:11" ht="12.75" customHeight="1">
      <c r="A17" s="328"/>
      <c r="B17" s="94" t="s">
        <v>585</v>
      </c>
      <c r="C17" s="54">
        <v>13072</v>
      </c>
      <c r="D17" s="54">
        <v>7755</v>
      </c>
      <c r="E17" s="54">
        <v>6366</v>
      </c>
      <c r="F17" s="54">
        <v>1389</v>
      </c>
      <c r="G17" s="54">
        <v>68</v>
      </c>
      <c r="H17" s="54">
        <v>68</v>
      </c>
      <c r="I17" s="54" t="s">
        <v>43</v>
      </c>
      <c r="J17" s="54">
        <v>1211</v>
      </c>
      <c r="K17" s="54">
        <v>4038</v>
      </c>
    </row>
    <row r="18" spans="1:11" ht="12.75" customHeight="1">
      <c r="A18" s="328"/>
      <c r="B18" s="94" t="s">
        <v>584</v>
      </c>
      <c r="C18" s="54">
        <v>10636</v>
      </c>
      <c r="D18" s="54">
        <v>5947</v>
      </c>
      <c r="E18" s="54">
        <v>5295</v>
      </c>
      <c r="F18" s="54">
        <v>652</v>
      </c>
      <c r="G18" s="54">
        <v>984</v>
      </c>
      <c r="H18" s="54">
        <v>120</v>
      </c>
      <c r="I18" s="54">
        <v>864</v>
      </c>
      <c r="J18" s="54">
        <v>660</v>
      </c>
      <c r="K18" s="54">
        <v>3045</v>
      </c>
    </row>
    <row r="19" spans="1:11" ht="12.75" customHeight="1">
      <c r="A19" s="328"/>
      <c r="B19" s="94" t="s">
        <v>583</v>
      </c>
      <c r="C19" s="54">
        <v>15485</v>
      </c>
      <c r="D19" s="54">
        <v>4767</v>
      </c>
      <c r="E19" s="54">
        <v>4237</v>
      </c>
      <c r="F19" s="54">
        <v>530</v>
      </c>
      <c r="G19" s="54">
        <v>2064</v>
      </c>
      <c r="H19" s="54">
        <v>129</v>
      </c>
      <c r="I19" s="54">
        <v>1935</v>
      </c>
      <c r="J19" s="54">
        <v>580</v>
      </c>
      <c r="K19" s="54">
        <v>8074</v>
      </c>
    </row>
    <row r="20" spans="1:11" ht="12.75" customHeight="1">
      <c r="A20" s="328"/>
      <c r="B20" s="94" t="s">
        <v>582</v>
      </c>
      <c r="C20" s="54">
        <v>10654</v>
      </c>
      <c r="D20" s="54">
        <v>5018</v>
      </c>
      <c r="E20" s="54">
        <v>4433</v>
      </c>
      <c r="F20" s="54">
        <v>585</v>
      </c>
      <c r="G20" s="54">
        <v>1664</v>
      </c>
      <c r="H20" s="54" t="s">
        <v>43</v>
      </c>
      <c r="I20" s="54">
        <v>1664</v>
      </c>
      <c r="J20" s="54">
        <v>656</v>
      </c>
      <c r="K20" s="54">
        <v>3316</v>
      </c>
    </row>
    <row r="21" spans="1:11" ht="12.75" customHeight="1">
      <c r="A21" s="328"/>
      <c r="B21" s="94" t="s">
        <v>581</v>
      </c>
      <c r="C21" s="54">
        <v>16617</v>
      </c>
      <c r="D21" s="54">
        <v>10277</v>
      </c>
      <c r="E21" s="54">
        <v>8489</v>
      </c>
      <c r="F21" s="54">
        <v>1788</v>
      </c>
      <c r="G21" s="54">
        <v>380</v>
      </c>
      <c r="H21" s="54">
        <v>10</v>
      </c>
      <c r="I21" s="54">
        <v>370</v>
      </c>
      <c r="J21" s="54">
        <v>1397</v>
      </c>
      <c r="K21" s="54">
        <v>4563</v>
      </c>
    </row>
    <row r="22" spans="1:11" ht="12.75" customHeight="1">
      <c r="A22" s="41" t="s">
        <v>580</v>
      </c>
      <c r="B22" s="94" t="s">
        <v>579</v>
      </c>
      <c r="C22" s="54">
        <v>10002</v>
      </c>
      <c r="D22" s="54">
        <v>5285</v>
      </c>
      <c r="E22" s="54">
        <v>4613</v>
      </c>
      <c r="F22" s="54">
        <v>672</v>
      </c>
      <c r="G22" s="54">
        <v>351</v>
      </c>
      <c r="H22" s="54">
        <v>31</v>
      </c>
      <c r="I22" s="54">
        <v>320</v>
      </c>
      <c r="J22" s="54">
        <v>821</v>
      </c>
      <c r="K22" s="54">
        <v>3545</v>
      </c>
    </row>
    <row r="23" spans="1:11" ht="12.75" customHeight="1">
      <c r="A23" s="328"/>
      <c r="B23" s="94" t="s">
        <v>578</v>
      </c>
      <c r="C23" s="54">
        <v>8526</v>
      </c>
      <c r="D23" s="54">
        <v>4065</v>
      </c>
      <c r="E23" s="54">
        <v>3652</v>
      </c>
      <c r="F23" s="54">
        <v>413</v>
      </c>
      <c r="G23" s="54">
        <v>1022</v>
      </c>
      <c r="H23" s="54">
        <v>543</v>
      </c>
      <c r="I23" s="54">
        <v>479</v>
      </c>
      <c r="J23" s="54">
        <v>345</v>
      </c>
      <c r="K23" s="54">
        <v>3094</v>
      </c>
    </row>
    <row r="24" spans="1:11" ht="12.75" customHeight="1">
      <c r="A24" s="328"/>
      <c r="B24" s="94" t="s">
        <v>577</v>
      </c>
      <c r="C24" s="54">
        <v>8937</v>
      </c>
      <c r="D24" s="54">
        <v>4047</v>
      </c>
      <c r="E24" s="54">
        <v>3519</v>
      </c>
      <c r="F24" s="54">
        <v>528</v>
      </c>
      <c r="G24" s="54">
        <v>137</v>
      </c>
      <c r="H24" s="54">
        <v>59</v>
      </c>
      <c r="I24" s="54">
        <v>78</v>
      </c>
      <c r="J24" s="54">
        <v>1237</v>
      </c>
      <c r="K24" s="54">
        <v>3516</v>
      </c>
    </row>
    <row r="25" spans="1:11" s="9" customFormat="1" ht="6" customHeight="1" thickBot="1">
      <c r="A25" s="327"/>
      <c r="B25" s="114"/>
      <c r="C25" s="326"/>
      <c r="D25" s="56"/>
      <c r="E25" s="56"/>
      <c r="F25" s="56"/>
      <c r="G25" s="56"/>
      <c r="H25" s="56"/>
      <c r="I25" s="56"/>
      <c r="J25" s="56"/>
      <c r="K25" s="56"/>
    </row>
    <row r="26" ht="6" customHeight="1"/>
    <row r="27" spans="1:3" ht="11.25">
      <c r="A27" t="s">
        <v>596</v>
      </c>
      <c r="C27" s="187" t="s">
        <v>595</v>
      </c>
    </row>
    <row r="30" spans="4:11" ht="11.25">
      <c r="D30" s="84"/>
      <c r="E30" s="84"/>
      <c r="F30" s="84"/>
      <c r="G30" s="84"/>
      <c r="H30" s="84"/>
      <c r="I30" s="84"/>
      <c r="J30" s="84"/>
      <c r="K30" s="84"/>
    </row>
  </sheetData>
  <sheetProtection/>
  <mergeCells count="11">
    <mergeCell ref="A12:B12"/>
    <mergeCell ref="A8:B8"/>
    <mergeCell ref="A9:B9"/>
    <mergeCell ref="A10:B10"/>
    <mergeCell ref="A11:B11"/>
    <mergeCell ref="J5:J6"/>
    <mergeCell ref="K5:K6"/>
    <mergeCell ref="C5:C6"/>
    <mergeCell ref="D5:F5"/>
    <mergeCell ref="G5:I5"/>
    <mergeCell ref="A5:B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G28" sqref="G28"/>
    </sheetView>
  </sheetViews>
  <sheetFormatPr defaultColWidth="9.00390625" defaultRowHeight="12"/>
  <cols>
    <col min="1" max="1" width="8.875" style="0" customWidth="1"/>
    <col min="2" max="2" width="4.875" style="0" customWidth="1"/>
    <col min="3" max="7" width="14.875" style="0" customWidth="1"/>
  </cols>
  <sheetData>
    <row r="1" spans="1:2" ht="14.25">
      <c r="A1" s="1" t="s">
        <v>0</v>
      </c>
      <c r="B1" s="1"/>
    </row>
    <row r="3" ht="14.25">
      <c r="A3" s="1" t="s">
        <v>594</v>
      </c>
    </row>
    <row r="4" ht="15" thickBot="1">
      <c r="B4" s="1"/>
    </row>
    <row r="5" spans="1:7" ht="18" customHeight="1">
      <c r="A5" s="365" t="s">
        <v>9</v>
      </c>
      <c r="B5" s="387"/>
      <c r="C5" s="55" t="s">
        <v>593</v>
      </c>
      <c r="D5" s="16" t="s">
        <v>569</v>
      </c>
      <c r="E5" s="55" t="s">
        <v>592</v>
      </c>
      <c r="F5" s="55" t="s">
        <v>591</v>
      </c>
      <c r="G5" s="23" t="s">
        <v>590</v>
      </c>
    </row>
    <row r="6" spans="1:7" ht="6" customHeight="1">
      <c r="A6" s="20"/>
      <c r="B6" s="59"/>
      <c r="C6" s="108"/>
      <c r="D6" s="20"/>
      <c r="E6" s="108"/>
      <c r="F6" s="108"/>
      <c r="G6" s="108"/>
    </row>
    <row r="7" spans="1:7" ht="13.5" customHeight="1">
      <c r="A7" s="518" t="s">
        <v>144</v>
      </c>
      <c r="B7" s="519"/>
      <c r="C7" s="54">
        <v>123936</v>
      </c>
      <c r="D7" s="54">
        <v>115802</v>
      </c>
      <c r="E7" s="54">
        <v>2367</v>
      </c>
      <c r="F7" s="54">
        <v>4945</v>
      </c>
      <c r="G7" s="54">
        <v>822</v>
      </c>
    </row>
    <row r="8" spans="1:7" ht="13.5" customHeight="1">
      <c r="A8" s="408">
        <v>20</v>
      </c>
      <c r="B8" s="518"/>
      <c r="C8" s="54">
        <v>102539</v>
      </c>
      <c r="D8" s="54">
        <v>95817</v>
      </c>
      <c r="E8" s="54">
        <v>1560</v>
      </c>
      <c r="F8" s="54">
        <v>4404</v>
      </c>
      <c r="G8" s="54">
        <v>758</v>
      </c>
    </row>
    <row r="9" spans="1:7" ht="13.5" customHeight="1">
      <c r="A9" s="408">
        <v>21</v>
      </c>
      <c r="B9" s="518"/>
      <c r="C9" s="54">
        <v>59525</v>
      </c>
      <c r="D9" s="54">
        <v>55914</v>
      </c>
      <c r="E9" s="54">
        <v>796</v>
      </c>
      <c r="F9" s="54">
        <v>2584</v>
      </c>
      <c r="G9" s="54">
        <v>231</v>
      </c>
    </row>
    <row r="10" spans="1:7" ht="13.5" customHeight="1">
      <c r="A10" s="518">
        <v>22</v>
      </c>
      <c r="B10" s="519"/>
      <c r="C10" s="54">
        <v>211920</v>
      </c>
      <c r="D10" s="54">
        <v>201472</v>
      </c>
      <c r="E10" s="54">
        <v>3782</v>
      </c>
      <c r="F10" s="54">
        <v>5181</v>
      </c>
      <c r="G10" s="54">
        <v>1485</v>
      </c>
    </row>
    <row r="11" spans="1:7" s="26" customFormat="1" ht="13.5" customHeight="1">
      <c r="A11" s="516">
        <v>23</v>
      </c>
      <c r="B11" s="517"/>
      <c r="C11" s="52">
        <f>SUM(C12:C23)</f>
        <v>143701</v>
      </c>
      <c r="D11" s="52">
        <f>SUM(D12:D23)</f>
        <v>136944</v>
      </c>
      <c r="E11" s="52">
        <f>SUM(E12:E23)</f>
        <v>2317</v>
      </c>
      <c r="F11" s="52">
        <f>SUM(F12:F23)</f>
        <v>3910</v>
      </c>
      <c r="G11" s="52">
        <f>SUM(G12:G23)</f>
        <v>530</v>
      </c>
    </row>
    <row r="12" spans="1:7" ht="18" customHeight="1">
      <c r="A12" s="119"/>
      <c r="B12" s="75" t="s">
        <v>589</v>
      </c>
      <c r="C12" s="54">
        <f aca="true" t="shared" si="0" ref="C12:C23">SUM(D12:G12)</f>
        <v>2745</v>
      </c>
      <c r="D12" s="54">
        <v>2658</v>
      </c>
      <c r="E12" s="54">
        <v>23</v>
      </c>
      <c r="F12" s="54">
        <v>52</v>
      </c>
      <c r="G12" s="54">
        <v>12</v>
      </c>
    </row>
    <row r="13" spans="1:7" ht="13.5" customHeight="1">
      <c r="A13" s="119"/>
      <c r="B13" s="94" t="s">
        <v>588</v>
      </c>
      <c r="C13" s="54">
        <f t="shared" si="0"/>
        <v>22129</v>
      </c>
      <c r="D13" s="54">
        <v>21097</v>
      </c>
      <c r="E13" s="54">
        <v>315</v>
      </c>
      <c r="F13" s="54">
        <v>611</v>
      </c>
      <c r="G13" s="54">
        <v>106</v>
      </c>
    </row>
    <row r="14" spans="1:7" ht="13.5" customHeight="1">
      <c r="A14" s="119"/>
      <c r="B14" s="94" t="s">
        <v>587</v>
      </c>
      <c r="C14" s="54">
        <f t="shared" si="0"/>
        <v>11637</v>
      </c>
      <c r="D14" s="54">
        <v>11127</v>
      </c>
      <c r="E14" s="54">
        <v>152</v>
      </c>
      <c r="F14" s="54">
        <v>311</v>
      </c>
      <c r="G14" s="54">
        <v>47</v>
      </c>
    </row>
    <row r="15" spans="1:7" ht="13.5" customHeight="1">
      <c r="A15" s="119"/>
      <c r="B15" s="94" t="s">
        <v>586</v>
      </c>
      <c r="C15" s="54">
        <f t="shared" si="0"/>
        <v>16362</v>
      </c>
      <c r="D15" s="54">
        <v>15142</v>
      </c>
      <c r="E15" s="54">
        <v>256</v>
      </c>
      <c r="F15" s="54">
        <v>895</v>
      </c>
      <c r="G15" s="54">
        <v>69</v>
      </c>
    </row>
    <row r="16" spans="1:7" ht="13.5" customHeight="1">
      <c r="A16" s="119"/>
      <c r="B16" s="94" t="s">
        <v>585</v>
      </c>
      <c r="C16" s="54">
        <f t="shared" si="0"/>
        <v>6452</v>
      </c>
      <c r="D16" s="54">
        <v>5566</v>
      </c>
      <c r="E16" s="54">
        <v>89</v>
      </c>
      <c r="F16" s="54">
        <v>776</v>
      </c>
      <c r="G16" s="54">
        <v>21</v>
      </c>
    </row>
    <row r="17" spans="1:7" ht="13.5" customHeight="1">
      <c r="A17" s="119"/>
      <c r="B17" s="94" t="s">
        <v>584</v>
      </c>
      <c r="C17" s="54">
        <f t="shared" si="0"/>
        <v>12831</v>
      </c>
      <c r="D17" s="54">
        <v>12377</v>
      </c>
      <c r="E17" s="54">
        <v>86</v>
      </c>
      <c r="F17" s="54">
        <v>346</v>
      </c>
      <c r="G17" s="54">
        <v>22</v>
      </c>
    </row>
    <row r="18" spans="1:7" ht="18" customHeight="1">
      <c r="A18" s="119"/>
      <c r="B18" s="94" t="s">
        <v>583</v>
      </c>
      <c r="C18" s="54">
        <f t="shared" si="0"/>
        <v>19327</v>
      </c>
      <c r="D18" s="54">
        <v>18718</v>
      </c>
      <c r="E18" s="54">
        <v>260</v>
      </c>
      <c r="F18" s="54">
        <v>288</v>
      </c>
      <c r="G18" s="54">
        <v>61</v>
      </c>
    </row>
    <row r="19" spans="1:7" ht="13.5" customHeight="1">
      <c r="A19" s="119"/>
      <c r="B19" s="94" t="s">
        <v>582</v>
      </c>
      <c r="C19" s="54">
        <f t="shared" si="0"/>
        <v>18676</v>
      </c>
      <c r="D19" s="54">
        <v>17789</v>
      </c>
      <c r="E19" s="54">
        <v>661</v>
      </c>
      <c r="F19" s="54">
        <v>169</v>
      </c>
      <c r="G19" s="54">
        <v>57</v>
      </c>
    </row>
    <row r="20" spans="1:7" ht="13.5" customHeight="1">
      <c r="A20" s="119"/>
      <c r="B20" s="94" t="s">
        <v>581</v>
      </c>
      <c r="C20" s="54">
        <f t="shared" si="0"/>
        <v>4516</v>
      </c>
      <c r="D20" s="54">
        <v>4144</v>
      </c>
      <c r="E20" s="54">
        <v>137</v>
      </c>
      <c r="F20" s="54">
        <v>215</v>
      </c>
      <c r="G20" s="54">
        <v>20</v>
      </c>
    </row>
    <row r="21" spans="1:7" ht="13.5" customHeight="1">
      <c r="A21" s="78" t="s">
        <v>580</v>
      </c>
      <c r="B21" s="94" t="s">
        <v>579</v>
      </c>
      <c r="C21" s="54">
        <f t="shared" si="0"/>
        <v>8957</v>
      </c>
      <c r="D21" s="54">
        <v>8390</v>
      </c>
      <c r="E21" s="54">
        <v>263</v>
      </c>
      <c r="F21" s="54">
        <v>202</v>
      </c>
      <c r="G21" s="54">
        <v>102</v>
      </c>
    </row>
    <row r="22" spans="1:9" ht="13.5" customHeight="1">
      <c r="A22" s="119"/>
      <c r="B22" s="94" t="s">
        <v>578</v>
      </c>
      <c r="C22" s="54">
        <f t="shared" si="0"/>
        <v>4754</v>
      </c>
      <c r="D22" s="54">
        <v>4621</v>
      </c>
      <c r="E22" s="54">
        <v>75</v>
      </c>
      <c r="F22" s="54">
        <v>45</v>
      </c>
      <c r="G22" s="54">
        <v>13</v>
      </c>
      <c r="I22" s="84"/>
    </row>
    <row r="23" spans="1:8" ht="13.5" customHeight="1">
      <c r="A23" s="37"/>
      <c r="B23" s="94" t="s">
        <v>577</v>
      </c>
      <c r="C23" s="92">
        <f t="shared" si="0"/>
        <v>15315</v>
      </c>
      <c r="D23" s="54">
        <v>15315</v>
      </c>
      <c r="E23" s="54" t="s">
        <v>576</v>
      </c>
      <c r="F23" s="54" t="s">
        <v>576</v>
      </c>
      <c r="G23" s="54" t="s">
        <v>576</v>
      </c>
      <c r="H23" s="325"/>
    </row>
    <row r="24" spans="1:7" s="9" customFormat="1" ht="6" customHeight="1" thickBot="1">
      <c r="A24" s="115"/>
      <c r="B24" s="114"/>
      <c r="C24" s="90"/>
      <c r="D24" s="56"/>
      <c r="E24" s="56"/>
      <c r="F24" s="56"/>
      <c r="G24" s="56"/>
    </row>
    <row r="25" spans="1:7" ht="6" customHeight="1">
      <c r="A25" s="9"/>
      <c r="B25" s="9"/>
      <c r="C25" s="267"/>
      <c r="D25" s="185"/>
      <c r="E25" s="185"/>
      <c r="F25" s="185"/>
      <c r="G25" s="185"/>
    </row>
    <row r="26" spans="1:7" ht="11.25">
      <c r="A26" t="s">
        <v>575</v>
      </c>
      <c r="C26" s="152"/>
      <c r="D26" s="152"/>
      <c r="E26" s="152"/>
      <c r="F26" s="152"/>
      <c r="G26" s="152"/>
    </row>
    <row r="27" spans="3:9" ht="11.25">
      <c r="C27" s="152" t="s">
        <v>574</v>
      </c>
      <c r="D27" s="152"/>
      <c r="E27" s="152"/>
      <c r="F27" s="152"/>
      <c r="G27" s="152"/>
      <c r="H27" s="152"/>
      <c r="I27" s="152"/>
    </row>
  </sheetData>
  <sheetProtection/>
  <mergeCells count="6">
    <mergeCell ref="A5:B5"/>
    <mergeCell ref="A7:B7"/>
    <mergeCell ref="A8:B8"/>
    <mergeCell ref="A9:B9"/>
    <mergeCell ref="A10:B10"/>
    <mergeCell ref="A11:B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K13" sqref="K13"/>
    </sheetView>
  </sheetViews>
  <sheetFormatPr defaultColWidth="9.00390625" defaultRowHeight="12"/>
  <cols>
    <col min="1" max="1" width="1.875" style="0" customWidth="1"/>
    <col min="2" max="2" width="10.875" style="0" customWidth="1"/>
    <col min="3" max="11" width="11.375" style="0" customWidth="1"/>
  </cols>
  <sheetData>
    <row r="1" spans="1:2" ht="14.25">
      <c r="A1" s="1" t="s">
        <v>0</v>
      </c>
      <c r="B1" s="1"/>
    </row>
    <row r="2" ht="14.25" customHeight="1"/>
    <row r="3" ht="14.25" customHeight="1">
      <c r="A3" s="1" t="s">
        <v>120</v>
      </c>
    </row>
    <row r="4" ht="15" thickBot="1">
      <c r="B4" s="1"/>
    </row>
    <row r="5" spans="1:11" ht="12.75" customHeight="1">
      <c r="A5" s="369" t="s">
        <v>119</v>
      </c>
      <c r="B5" s="370"/>
      <c r="C5" s="366" t="s">
        <v>118</v>
      </c>
      <c r="D5" s="366" t="s">
        <v>117</v>
      </c>
      <c r="E5" s="365" t="s">
        <v>85</v>
      </c>
      <c r="F5" s="365"/>
      <c r="G5" s="365"/>
      <c r="H5" s="365"/>
      <c r="I5" s="365"/>
      <c r="J5" s="365"/>
      <c r="K5" s="353" t="s">
        <v>84</v>
      </c>
    </row>
    <row r="6" spans="1:11" ht="12.75" customHeight="1">
      <c r="A6" s="371"/>
      <c r="B6" s="372"/>
      <c r="C6" s="357"/>
      <c r="D6" s="357"/>
      <c r="E6" s="356" t="s">
        <v>83</v>
      </c>
      <c r="F6" s="355" t="s">
        <v>10</v>
      </c>
      <c r="G6" s="358"/>
      <c r="H6" s="355" t="s">
        <v>116</v>
      </c>
      <c r="I6" s="368"/>
      <c r="J6" s="358"/>
      <c r="K6" s="354"/>
    </row>
    <row r="7" spans="1:11" ht="12.75" customHeight="1">
      <c r="A7" s="373"/>
      <c r="B7" s="374"/>
      <c r="C7" s="367"/>
      <c r="D7" s="367"/>
      <c r="E7" s="357"/>
      <c r="F7" s="2" t="s">
        <v>7</v>
      </c>
      <c r="G7" s="2" t="s">
        <v>8</v>
      </c>
      <c r="H7" s="2" t="s">
        <v>76</v>
      </c>
      <c r="I7" s="2" t="s">
        <v>75</v>
      </c>
      <c r="J7" s="3" t="s">
        <v>74</v>
      </c>
      <c r="K7" s="355"/>
    </row>
    <row r="8" spans="1:2" ht="6" customHeight="1">
      <c r="A8" s="9"/>
      <c r="B8" s="11"/>
    </row>
    <row r="9" spans="1:11" s="12" customFormat="1" ht="12.75" customHeight="1">
      <c r="A9" s="359" t="s">
        <v>21</v>
      </c>
      <c r="B9" s="360"/>
      <c r="C9" s="4">
        <v>61</v>
      </c>
      <c r="D9" s="4">
        <v>766</v>
      </c>
      <c r="E9" s="4">
        <v>24595</v>
      </c>
      <c r="F9" s="4">
        <v>12667</v>
      </c>
      <c r="G9" s="4">
        <v>11928</v>
      </c>
      <c r="H9" s="4">
        <v>8092</v>
      </c>
      <c r="I9" s="4">
        <v>8509</v>
      </c>
      <c r="J9" s="4">
        <v>7994</v>
      </c>
      <c r="K9" s="4">
        <v>1532</v>
      </c>
    </row>
    <row r="10" spans="1:11" s="12" customFormat="1" ht="12.75" customHeight="1">
      <c r="A10" s="361" t="s">
        <v>72</v>
      </c>
      <c r="B10" s="362"/>
      <c r="C10" s="4">
        <v>61</v>
      </c>
      <c r="D10" s="4">
        <v>799</v>
      </c>
      <c r="E10" s="4">
        <v>25331</v>
      </c>
      <c r="F10" s="4">
        <v>13102</v>
      </c>
      <c r="G10" s="4">
        <v>12229</v>
      </c>
      <c r="H10" s="4">
        <v>8640</v>
      </c>
      <c r="I10" s="4">
        <v>8132</v>
      </c>
      <c r="J10" s="4">
        <v>8559</v>
      </c>
      <c r="K10" s="4">
        <v>1569</v>
      </c>
    </row>
    <row r="11" spans="1:11" s="12" customFormat="1" ht="12.75" customHeight="1">
      <c r="A11" s="361" t="s">
        <v>71</v>
      </c>
      <c r="B11" s="362"/>
      <c r="C11" s="6">
        <v>61</v>
      </c>
      <c r="D11" s="6">
        <v>801</v>
      </c>
      <c r="E11" s="6">
        <v>25449</v>
      </c>
      <c r="F11" s="6">
        <v>13238</v>
      </c>
      <c r="G11" s="6">
        <v>12211</v>
      </c>
      <c r="H11" s="6">
        <v>8578</v>
      </c>
      <c r="I11" s="6">
        <v>8677</v>
      </c>
      <c r="J11" s="6">
        <v>8194</v>
      </c>
      <c r="K11" s="6">
        <v>1596</v>
      </c>
    </row>
    <row r="12" spans="1:11" s="12" customFormat="1" ht="12.75" customHeight="1">
      <c r="A12" s="361" t="s">
        <v>70</v>
      </c>
      <c r="B12" s="362"/>
      <c r="C12" s="6">
        <v>62</v>
      </c>
      <c r="D12" s="6">
        <v>826</v>
      </c>
      <c r="E12" s="6">
        <v>26267</v>
      </c>
      <c r="F12" s="6">
        <v>13724</v>
      </c>
      <c r="G12" s="6">
        <v>12543</v>
      </c>
      <c r="H12" s="6">
        <v>8950</v>
      </c>
      <c r="I12" s="6">
        <v>8616</v>
      </c>
      <c r="J12" s="6">
        <v>8701</v>
      </c>
      <c r="K12" s="6">
        <v>1629</v>
      </c>
    </row>
    <row r="13" spans="1:11" s="13" customFormat="1" ht="12.75" customHeight="1">
      <c r="A13" s="363" t="s">
        <v>69</v>
      </c>
      <c r="B13" s="375"/>
      <c r="C13" s="5">
        <v>62</v>
      </c>
      <c r="D13" s="5">
        <v>831</v>
      </c>
      <c r="E13" s="5">
        <v>26579</v>
      </c>
      <c r="F13" s="5">
        <v>13789</v>
      </c>
      <c r="G13" s="5">
        <v>12790</v>
      </c>
      <c r="H13" s="5">
        <v>8957</v>
      </c>
      <c r="I13" s="5">
        <v>8985</v>
      </c>
      <c r="J13" s="5">
        <v>8637</v>
      </c>
      <c r="K13" s="5">
        <v>1637</v>
      </c>
    </row>
    <row r="14" spans="1:11" s="12" customFormat="1" ht="16.5" customHeight="1">
      <c r="A14" s="14"/>
      <c r="B14" s="15" t="s">
        <v>68</v>
      </c>
      <c r="C14" s="6">
        <v>11</v>
      </c>
      <c r="D14" s="6">
        <v>139</v>
      </c>
      <c r="E14" s="6">
        <v>4158</v>
      </c>
      <c r="F14" s="6">
        <v>2209</v>
      </c>
      <c r="G14" s="6">
        <v>1949</v>
      </c>
      <c r="H14" s="6">
        <v>1397</v>
      </c>
      <c r="I14" s="6">
        <v>1401</v>
      </c>
      <c r="J14" s="6">
        <v>1360</v>
      </c>
      <c r="K14" s="6">
        <v>271</v>
      </c>
    </row>
    <row r="15" spans="1:11" s="12" customFormat="1" ht="12.75" customHeight="1">
      <c r="A15" s="14"/>
      <c r="B15" s="15" t="s">
        <v>67</v>
      </c>
      <c r="C15" s="6">
        <v>11</v>
      </c>
      <c r="D15" s="6">
        <v>156</v>
      </c>
      <c r="E15" s="6">
        <v>4850</v>
      </c>
      <c r="F15" s="6">
        <v>2485</v>
      </c>
      <c r="G15" s="6">
        <v>2365</v>
      </c>
      <c r="H15" s="6">
        <v>1549</v>
      </c>
      <c r="I15" s="6">
        <v>1725</v>
      </c>
      <c r="J15" s="6">
        <v>1576</v>
      </c>
      <c r="K15" s="6">
        <v>302</v>
      </c>
    </row>
    <row r="16" spans="1:11" s="12" customFormat="1" ht="12.75" customHeight="1">
      <c r="A16" s="14"/>
      <c r="B16" s="15" t="s">
        <v>66</v>
      </c>
      <c r="C16" s="6">
        <v>8</v>
      </c>
      <c r="D16" s="6">
        <v>113</v>
      </c>
      <c r="E16" s="6">
        <v>3772</v>
      </c>
      <c r="F16" s="6">
        <v>1932</v>
      </c>
      <c r="G16" s="6">
        <v>1840</v>
      </c>
      <c r="H16" s="6">
        <v>1281</v>
      </c>
      <c r="I16" s="6">
        <v>1247</v>
      </c>
      <c r="J16" s="6">
        <v>1244</v>
      </c>
      <c r="K16" s="6">
        <v>223</v>
      </c>
    </row>
    <row r="17" spans="1:11" s="12" customFormat="1" ht="16.5" customHeight="1">
      <c r="A17" s="14"/>
      <c r="B17" s="15" t="s">
        <v>65</v>
      </c>
      <c r="C17" s="6">
        <v>10</v>
      </c>
      <c r="D17" s="6">
        <v>127</v>
      </c>
      <c r="E17" s="6">
        <v>4113</v>
      </c>
      <c r="F17" s="6">
        <v>2086</v>
      </c>
      <c r="G17" s="6">
        <v>2027</v>
      </c>
      <c r="H17" s="6">
        <v>1387</v>
      </c>
      <c r="I17" s="6">
        <v>1363</v>
      </c>
      <c r="J17" s="6">
        <v>1363</v>
      </c>
      <c r="K17" s="6">
        <v>252</v>
      </c>
    </row>
    <row r="18" spans="1:11" s="12" customFormat="1" ht="12.75" customHeight="1">
      <c r="A18" s="14"/>
      <c r="B18" s="15" t="s">
        <v>64</v>
      </c>
      <c r="C18" s="6">
        <v>8</v>
      </c>
      <c r="D18" s="6">
        <v>118</v>
      </c>
      <c r="E18" s="6">
        <v>3837</v>
      </c>
      <c r="F18" s="6">
        <v>1942</v>
      </c>
      <c r="G18" s="6">
        <v>1895</v>
      </c>
      <c r="H18" s="6">
        <v>1348</v>
      </c>
      <c r="I18" s="6">
        <v>1269</v>
      </c>
      <c r="J18" s="6">
        <v>1220</v>
      </c>
      <c r="K18" s="6">
        <v>224</v>
      </c>
    </row>
    <row r="19" spans="1:11" s="12" customFormat="1" ht="12.75" customHeight="1">
      <c r="A19" s="14"/>
      <c r="B19" s="15" t="s">
        <v>63</v>
      </c>
      <c r="C19" s="6">
        <v>14</v>
      </c>
      <c r="D19" s="6">
        <v>178</v>
      </c>
      <c r="E19" s="6">
        <v>5849</v>
      </c>
      <c r="F19" s="6">
        <v>3135</v>
      </c>
      <c r="G19" s="6">
        <v>2714</v>
      </c>
      <c r="H19" s="6">
        <v>1995</v>
      </c>
      <c r="I19" s="6">
        <v>1980</v>
      </c>
      <c r="J19" s="6">
        <v>1874</v>
      </c>
      <c r="K19" s="6">
        <v>365</v>
      </c>
    </row>
    <row r="20" spans="1:11" ht="6" customHeight="1" thickBot="1">
      <c r="A20" s="10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ht="6" customHeight="1"/>
    <row r="22" ht="11.25">
      <c r="A22" t="s">
        <v>6</v>
      </c>
    </row>
    <row r="23" spans="3:11" ht="11.25">
      <c r="C23" s="84"/>
      <c r="D23" s="84"/>
      <c r="E23" s="84"/>
      <c r="F23" s="84"/>
      <c r="G23" s="84"/>
      <c r="H23" s="84"/>
      <c r="I23" s="84"/>
      <c r="J23" s="84"/>
      <c r="K23" s="84"/>
    </row>
  </sheetData>
  <sheetProtection/>
  <mergeCells count="13">
    <mergeCell ref="E6:E7"/>
    <mergeCell ref="F6:G6"/>
    <mergeCell ref="H6:J6"/>
    <mergeCell ref="A9:B9"/>
    <mergeCell ref="A10:B10"/>
    <mergeCell ref="A11:B11"/>
    <mergeCell ref="A12:B12"/>
    <mergeCell ref="A13:B13"/>
    <mergeCell ref="K5:K7"/>
    <mergeCell ref="A5:B7"/>
    <mergeCell ref="E5:J5"/>
    <mergeCell ref="C5:C7"/>
    <mergeCell ref="D5:D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SheetLayoutView="100" zoomScalePageLayoutView="0" workbookViewId="0" topLeftCell="A1">
      <selection activeCell="I14" sqref="I14"/>
    </sheetView>
  </sheetViews>
  <sheetFormatPr defaultColWidth="9.00390625" defaultRowHeight="12"/>
  <cols>
    <col min="1" max="1" width="5.875" style="97" customWidth="1"/>
    <col min="2" max="2" width="3.875" style="97" customWidth="1"/>
    <col min="3" max="3" width="7.875" style="97" customWidth="1"/>
    <col min="4" max="11" width="12.50390625" style="97" customWidth="1"/>
    <col min="12" max="16384" width="9.375" style="97" customWidth="1"/>
  </cols>
  <sheetData>
    <row r="1" spans="1:3" ht="14.25">
      <c r="A1" s="1" t="s">
        <v>0</v>
      </c>
      <c r="B1" s="1"/>
      <c r="C1" s="1"/>
    </row>
    <row r="3" spans="1:3" ht="14.25">
      <c r="A3" s="1" t="s">
        <v>573</v>
      </c>
      <c r="B3" s="1"/>
      <c r="C3" s="1"/>
    </row>
    <row r="4" spans="1:3" ht="15" thickBot="1">
      <c r="A4" s="1"/>
      <c r="B4" s="1"/>
      <c r="C4" s="1"/>
    </row>
    <row r="5" spans="1:11" ht="11.25">
      <c r="A5" s="520" t="s">
        <v>9</v>
      </c>
      <c r="B5" s="520"/>
      <c r="C5" s="521"/>
      <c r="D5" s="526" t="s">
        <v>572</v>
      </c>
      <c r="E5" s="526" t="s">
        <v>562</v>
      </c>
      <c r="F5" s="524" t="s">
        <v>571</v>
      </c>
      <c r="G5" s="525"/>
      <c r="H5" s="528"/>
      <c r="I5" s="524" t="s">
        <v>570</v>
      </c>
      <c r="J5" s="525"/>
      <c r="K5" s="525"/>
    </row>
    <row r="6" spans="1:11" ht="22.5">
      <c r="A6" s="522"/>
      <c r="B6" s="522"/>
      <c r="C6" s="523"/>
      <c r="D6" s="527"/>
      <c r="E6" s="527"/>
      <c r="F6" s="88" t="s">
        <v>569</v>
      </c>
      <c r="G6" s="324" t="s">
        <v>568</v>
      </c>
      <c r="H6" s="324" t="s">
        <v>567</v>
      </c>
      <c r="I6" s="88" t="s">
        <v>569</v>
      </c>
      <c r="J6" s="323" t="s">
        <v>568</v>
      </c>
      <c r="K6" s="322" t="s">
        <v>567</v>
      </c>
    </row>
    <row r="7" spans="1:11" ht="6" customHeight="1">
      <c r="A7" s="302"/>
      <c r="B7" s="321"/>
      <c r="C7" s="320"/>
      <c r="D7" s="302"/>
      <c r="E7" s="302"/>
      <c r="F7" s="302"/>
      <c r="G7" s="302"/>
      <c r="H7" s="302"/>
      <c r="I7" s="302"/>
      <c r="J7" s="302"/>
      <c r="K7" s="302"/>
    </row>
    <row r="8" spans="1:11" s="269" customFormat="1" ht="13.5" customHeight="1">
      <c r="A8" s="309" t="s">
        <v>217</v>
      </c>
      <c r="B8" s="309">
        <v>19</v>
      </c>
      <c r="C8" s="308" t="s">
        <v>29</v>
      </c>
      <c r="D8" s="214">
        <v>300</v>
      </c>
      <c r="E8" s="214">
        <v>140468</v>
      </c>
      <c r="F8" s="214">
        <v>113018</v>
      </c>
      <c r="G8" s="214">
        <v>3576</v>
      </c>
      <c r="H8" s="214">
        <v>20005</v>
      </c>
      <c r="I8" s="214">
        <v>3066</v>
      </c>
      <c r="J8" s="214">
        <v>1</v>
      </c>
      <c r="K8" s="214">
        <v>802</v>
      </c>
    </row>
    <row r="9" spans="1:11" s="269" customFormat="1" ht="13.5" customHeight="1">
      <c r="A9" s="309"/>
      <c r="B9" s="309">
        <v>20</v>
      </c>
      <c r="C9" s="308"/>
      <c r="D9" s="214">
        <v>300</v>
      </c>
      <c r="E9" s="214">
        <v>136473</v>
      </c>
      <c r="F9" s="214">
        <v>108618</v>
      </c>
      <c r="G9" s="214">
        <v>3010</v>
      </c>
      <c r="H9" s="214">
        <v>21585</v>
      </c>
      <c r="I9" s="214">
        <v>2049</v>
      </c>
      <c r="J9" s="214">
        <v>34</v>
      </c>
      <c r="K9" s="214">
        <v>1177</v>
      </c>
    </row>
    <row r="10" spans="1:11" s="269" customFormat="1" ht="13.5" customHeight="1">
      <c r="A10" s="319"/>
      <c r="B10" s="309">
        <v>21</v>
      </c>
      <c r="C10" s="318"/>
      <c r="D10" s="214">
        <v>302</v>
      </c>
      <c r="E10" s="214">
        <v>148630</v>
      </c>
      <c r="F10" s="214">
        <v>116066</v>
      </c>
      <c r="G10" s="214">
        <v>2887</v>
      </c>
      <c r="H10" s="214">
        <v>26094</v>
      </c>
      <c r="I10" s="214">
        <v>2375</v>
      </c>
      <c r="J10" s="214">
        <v>205</v>
      </c>
      <c r="K10" s="214">
        <v>1003</v>
      </c>
    </row>
    <row r="11" spans="1:11" s="269" customFormat="1" ht="13.5" customHeight="1">
      <c r="A11" s="319"/>
      <c r="B11" s="309">
        <v>22</v>
      </c>
      <c r="C11" s="318"/>
      <c r="D11" s="214">
        <v>296</v>
      </c>
      <c r="E11" s="214">
        <v>146822</v>
      </c>
      <c r="F11" s="214">
        <v>117014</v>
      </c>
      <c r="G11" s="214">
        <v>2987</v>
      </c>
      <c r="H11" s="214">
        <v>23021</v>
      </c>
      <c r="I11" s="214">
        <v>2688</v>
      </c>
      <c r="J11" s="214">
        <v>129</v>
      </c>
      <c r="K11" s="214">
        <v>983</v>
      </c>
    </row>
    <row r="12" spans="1:11" s="13" customFormat="1" ht="13.5" customHeight="1">
      <c r="A12" s="145"/>
      <c r="B12" s="317">
        <v>23</v>
      </c>
      <c r="C12" s="316"/>
      <c r="D12" s="315">
        <v>302</v>
      </c>
      <c r="E12" s="315">
        <v>208185</v>
      </c>
      <c r="F12" s="315">
        <v>175372</v>
      </c>
      <c r="G12" s="315">
        <v>2922</v>
      </c>
      <c r="H12" s="315">
        <v>26461</v>
      </c>
      <c r="I12" s="315">
        <v>2231</v>
      </c>
      <c r="J12" s="315">
        <v>96</v>
      </c>
      <c r="K12" s="315">
        <v>1103</v>
      </c>
    </row>
    <row r="13" spans="1:11" s="13" customFormat="1" ht="6" customHeight="1">
      <c r="A13" s="145"/>
      <c r="B13" s="317"/>
      <c r="C13" s="316"/>
      <c r="D13" s="315"/>
      <c r="E13" s="315"/>
      <c r="F13" s="315"/>
      <c r="G13" s="315"/>
      <c r="H13" s="315"/>
      <c r="I13" s="315"/>
      <c r="J13" s="315"/>
      <c r="K13" s="315"/>
    </row>
    <row r="14" spans="2:13" s="269" customFormat="1" ht="12.75" customHeight="1">
      <c r="B14" s="314"/>
      <c r="C14" s="313" t="s">
        <v>556</v>
      </c>
      <c r="D14" s="214">
        <v>26</v>
      </c>
      <c r="E14" s="214">
        <v>5258</v>
      </c>
      <c r="F14" s="214">
        <v>4874</v>
      </c>
      <c r="G14" s="214">
        <v>71</v>
      </c>
      <c r="H14" s="214">
        <v>258</v>
      </c>
      <c r="I14" s="214">
        <v>55</v>
      </c>
      <c r="J14" s="214" t="s">
        <v>43</v>
      </c>
      <c r="K14" s="214" t="s">
        <v>43</v>
      </c>
      <c r="M14" s="301"/>
    </row>
    <row r="15" spans="2:13" s="269" customFormat="1" ht="12.75" customHeight="1">
      <c r="B15" s="312"/>
      <c r="C15" s="311" t="s">
        <v>555</v>
      </c>
      <c r="D15" s="214">
        <v>26</v>
      </c>
      <c r="E15" s="214">
        <v>12532</v>
      </c>
      <c r="F15" s="214">
        <v>11134</v>
      </c>
      <c r="G15" s="214">
        <v>139</v>
      </c>
      <c r="H15" s="214">
        <v>1239</v>
      </c>
      <c r="I15" s="214">
        <v>20</v>
      </c>
      <c r="J15" s="214" t="s">
        <v>43</v>
      </c>
      <c r="K15" s="214" t="s">
        <v>43</v>
      </c>
      <c r="M15" s="301"/>
    </row>
    <row r="16" spans="2:13" s="269" customFormat="1" ht="12.75" customHeight="1">
      <c r="B16" s="312"/>
      <c r="C16" s="311" t="s">
        <v>566</v>
      </c>
      <c r="D16" s="214">
        <v>26</v>
      </c>
      <c r="E16" s="214">
        <v>44280</v>
      </c>
      <c r="F16" s="214">
        <v>40193</v>
      </c>
      <c r="G16" s="214">
        <v>387</v>
      </c>
      <c r="H16" s="214">
        <v>2691</v>
      </c>
      <c r="I16" s="214">
        <v>718</v>
      </c>
      <c r="J16" s="214" t="s">
        <v>43</v>
      </c>
      <c r="K16" s="214">
        <v>291</v>
      </c>
      <c r="M16" s="301"/>
    </row>
    <row r="17" spans="2:13" s="269" customFormat="1" ht="12.75" customHeight="1">
      <c r="B17" s="312"/>
      <c r="C17" s="311" t="s">
        <v>553</v>
      </c>
      <c r="D17" s="214">
        <v>27</v>
      </c>
      <c r="E17" s="214">
        <v>40763</v>
      </c>
      <c r="F17" s="214">
        <v>37114</v>
      </c>
      <c r="G17" s="214">
        <v>409</v>
      </c>
      <c r="H17" s="214">
        <v>2560</v>
      </c>
      <c r="I17" s="214">
        <v>562</v>
      </c>
      <c r="J17" s="214" t="s">
        <v>43</v>
      </c>
      <c r="K17" s="214">
        <v>118</v>
      </c>
      <c r="M17" s="301"/>
    </row>
    <row r="18" spans="2:13" s="269" customFormat="1" ht="12.75" customHeight="1">
      <c r="B18" s="312"/>
      <c r="C18" s="311" t="s">
        <v>552</v>
      </c>
      <c r="D18" s="214">
        <v>26</v>
      </c>
      <c r="E18" s="214">
        <v>8581</v>
      </c>
      <c r="F18" s="214">
        <v>6368</v>
      </c>
      <c r="G18" s="214">
        <v>288</v>
      </c>
      <c r="H18" s="214">
        <v>1806</v>
      </c>
      <c r="I18" s="214">
        <v>76</v>
      </c>
      <c r="J18" s="214" t="s">
        <v>43</v>
      </c>
      <c r="K18" s="214">
        <v>43</v>
      </c>
      <c r="M18" s="301"/>
    </row>
    <row r="19" spans="2:13" s="269" customFormat="1" ht="6" customHeight="1">
      <c r="B19" s="312"/>
      <c r="C19" s="311"/>
      <c r="D19" s="214"/>
      <c r="E19" s="214"/>
      <c r="F19" s="214"/>
      <c r="G19" s="214"/>
      <c r="H19" s="214"/>
      <c r="I19" s="214"/>
      <c r="J19" s="214"/>
      <c r="K19" s="214"/>
      <c r="M19" s="301"/>
    </row>
    <row r="20" spans="2:13" s="269" customFormat="1" ht="12.75" customHeight="1">
      <c r="B20" s="312"/>
      <c r="C20" s="311" t="s">
        <v>551</v>
      </c>
      <c r="D20" s="214">
        <v>26</v>
      </c>
      <c r="E20" s="214">
        <v>9351</v>
      </c>
      <c r="F20" s="214">
        <v>7742</v>
      </c>
      <c r="G20" s="214">
        <v>386</v>
      </c>
      <c r="H20" s="214">
        <v>1161</v>
      </c>
      <c r="I20" s="214">
        <v>62</v>
      </c>
      <c r="J20" s="214" t="s">
        <v>43</v>
      </c>
      <c r="K20" s="214" t="s">
        <v>43</v>
      </c>
      <c r="M20" s="301"/>
    </row>
    <row r="21" spans="2:13" s="269" customFormat="1" ht="12.75" customHeight="1">
      <c r="B21" s="312"/>
      <c r="C21" s="311" t="s">
        <v>550</v>
      </c>
      <c r="D21" s="214">
        <v>22</v>
      </c>
      <c r="E21" s="214">
        <v>14035</v>
      </c>
      <c r="F21" s="214">
        <v>13088</v>
      </c>
      <c r="G21" s="214">
        <v>89</v>
      </c>
      <c r="H21" s="214">
        <v>605</v>
      </c>
      <c r="I21" s="214">
        <v>253</v>
      </c>
      <c r="J21" s="214" t="s">
        <v>43</v>
      </c>
      <c r="K21" s="214" t="s">
        <v>43</v>
      </c>
      <c r="M21" s="301"/>
    </row>
    <row r="22" spans="2:13" s="269" customFormat="1" ht="12.75" customHeight="1">
      <c r="B22" s="312"/>
      <c r="C22" s="311" t="s">
        <v>549</v>
      </c>
      <c r="D22" s="214">
        <v>25</v>
      </c>
      <c r="E22" s="214">
        <v>13603</v>
      </c>
      <c r="F22" s="214">
        <v>11816</v>
      </c>
      <c r="G22" s="214">
        <v>559</v>
      </c>
      <c r="H22" s="214">
        <v>857</v>
      </c>
      <c r="I22" s="214">
        <v>179</v>
      </c>
      <c r="J22" s="214">
        <v>77</v>
      </c>
      <c r="K22" s="214">
        <v>115</v>
      </c>
      <c r="M22" s="301"/>
    </row>
    <row r="23" spans="2:13" s="269" customFormat="1" ht="12.75" customHeight="1">
      <c r="B23" s="312"/>
      <c r="C23" s="311" t="s">
        <v>548</v>
      </c>
      <c r="D23" s="214">
        <v>23</v>
      </c>
      <c r="E23" s="214">
        <v>34258</v>
      </c>
      <c r="F23" s="214">
        <v>21740</v>
      </c>
      <c r="G23" s="214">
        <v>96</v>
      </c>
      <c r="H23" s="214">
        <v>12214</v>
      </c>
      <c r="I23" s="214">
        <v>158</v>
      </c>
      <c r="J23" s="214" t="s">
        <v>517</v>
      </c>
      <c r="K23" s="214">
        <v>50</v>
      </c>
      <c r="M23" s="301"/>
    </row>
    <row r="24" spans="1:13" s="269" customFormat="1" ht="12.75" customHeight="1">
      <c r="A24" s="310"/>
      <c r="B24" s="309">
        <v>24</v>
      </c>
      <c r="C24" s="308" t="s">
        <v>206</v>
      </c>
      <c r="D24" s="214">
        <v>23</v>
      </c>
      <c r="E24" s="214">
        <v>7508</v>
      </c>
      <c r="F24" s="214">
        <v>6862</v>
      </c>
      <c r="G24" s="214">
        <v>105</v>
      </c>
      <c r="H24" s="214">
        <v>372</v>
      </c>
      <c r="I24" s="214">
        <v>15</v>
      </c>
      <c r="J24" s="214">
        <v>19</v>
      </c>
      <c r="K24" s="214">
        <v>135</v>
      </c>
      <c r="M24" s="301"/>
    </row>
    <row r="25" spans="1:13" s="269" customFormat="1" ht="6" customHeight="1">
      <c r="A25" s="310"/>
      <c r="B25" s="309"/>
      <c r="C25" s="308"/>
      <c r="D25" s="214"/>
      <c r="E25" s="214"/>
      <c r="F25" s="214"/>
      <c r="G25" s="214"/>
      <c r="H25" s="214"/>
      <c r="I25" s="214"/>
      <c r="J25" s="214"/>
      <c r="K25" s="214"/>
      <c r="M25" s="301"/>
    </row>
    <row r="26" spans="2:13" s="269" customFormat="1" ht="12.75" customHeight="1">
      <c r="B26" s="307"/>
      <c r="C26" s="306" t="s">
        <v>547</v>
      </c>
      <c r="D26" s="214">
        <v>25</v>
      </c>
      <c r="E26" s="214">
        <v>11945</v>
      </c>
      <c r="F26" s="214">
        <v>9304</v>
      </c>
      <c r="G26" s="214">
        <v>320</v>
      </c>
      <c r="H26" s="214">
        <v>1906</v>
      </c>
      <c r="I26" s="214">
        <v>64</v>
      </c>
      <c r="J26" s="214" t="s">
        <v>43</v>
      </c>
      <c r="K26" s="214">
        <v>351</v>
      </c>
      <c r="M26" s="301"/>
    </row>
    <row r="27" spans="2:13" s="269" customFormat="1" ht="12.75" customHeight="1">
      <c r="B27" s="307"/>
      <c r="C27" s="306" t="s">
        <v>546</v>
      </c>
      <c r="D27" s="214">
        <v>27</v>
      </c>
      <c r="E27" s="214">
        <v>6071</v>
      </c>
      <c r="F27" s="214">
        <v>5137</v>
      </c>
      <c r="G27" s="214">
        <v>73</v>
      </c>
      <c r="H27" s="214">
        <v>792</v>
      </c>
      <c r="I27" s="214">
        <v>69</v>
      </c>
      <c r="J27" s="214" t="s">
        <v>43</v>
      </c>
      <c r="K27" s="214" t="s">
        <v>43</v>
      </c>
      <c r="M27" s="301"/>
    </row>
    <row r="28" spans="1:11" ht="6" customHeight="1" thickBot="1">
      <c r="A28" s="305"/>
      <c r="B28" s="305"/>
      <c r="C28" s="304"/>
      <c r="D28" s="303"/>
      <c r="E28" s="303"/>
      <c r="F28" s="303"/>
      <c r="G28" s="303"/>
      <c r="H28" s="303"/>
      <c r="I28" s="303"/>
      <c r="J28" s="303"/>
      <c r="K28" s="303"/>
    </row>
    <row r="29" spans="1:11" ht="6" customHeight="1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</row>
    <row r="30" spans="1:13" ht="11.25">
      <c r="A30" s="97" t="s">
        <v>565</v>
      </c>
      <c r="E30" s="300"/>
      <c r="F30" s="300"/>
      <c r="G30" s="300"/>
      <c r="H30" s="300"/>
      <c r="I30" s="300"/>
      <c r="J30" s="300"/>
      <c r="K30" s="300"/>
      <c r="M30" s="301"/>
    </row>
    <row r="31" ht="11.25">
      <c r="E31" s="300"/>
    </row>
  </sheetData>
  <sheetProtection/>
  <mergeCells count="5">
    <mergeCell ref="A5:C6"/>
    <mergeCell ref="I5:K5"/>
    <mergeCell ref="D5:D6"/>
    <mergeCell ref="E5:E6"/>
    <mergeCell ref="F5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H26" sqref="H26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7.875" style="0" customWidth="1"/>
    <col min="4" max="9" width="14.3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564</v>
      </c>
      <c r="B3" s="1"/>
      <c r="C3" s="1"/>
    </row>
    <row r="4" spans="1:3" ht="15" thickBot="1">
      <c r="A4" s="1"/>
      <c r="B4" s="1"/>
      <c r="C4" s="1"/>
    </row>
    <row r="5" spans="1:9" ht="11.25">
      <c r="A5" s="369" t="s">
        <v>9</v>
      </c>
      <c r="B5" s="369"/>
      <c r="C5" s="370"/>
      <c r="D5" s="404" t="s">
        <v>563</v>
      </c>
      <c r="E5" s="404" t="s">
        <v>562</v>
      </c>
      <c r="F5" s="404" t="s">
        <v>561</v>
      </c>
      <c r="G5" s="401" t="s">
        <v>560</v>
      </c>
      <c r="H5" s="365"/>
      <c r="I5" s="365"/>
    </row>
    <row r="6" spans="1:10" ht="11.25">
      <c r="A6" s="373"/>
      <c r="B6" s="373"/>
      <c r="C6" s="374"/>
      <c r="D6" s="357"/>
      <c r="E6" s="357"/>
      <c r="F6" s="357"/>
      <c r="G6" s="17" t="s">
        <v>559</v>
      </c>
      <c r="H6" s="17" t="s">
        <v>558</v>
      </c>
      <c r="I6" s="58" t="s">
        <v>557</v>
      </c>
      <c r="J6" s="9"/>
    </row>
    <row r="7" spans="1:9" ht="6" customHeight="1">
      <c r="A7" s="245"/>
      <c r="B7" s="299"/>
      <c r="C7" s="298"/>
      <c r="D7" s="9"/>
      <c r="E7" s="9"/>
      <c r="F7" s="9"/>
      <c r="G7" s="9"/>
      <c r="H7" s="9"/>
      <c r="I7" s="9"/>
    </row>
    <row r="8" spans="1:9" s="12" customFormat="1" ht="13.5" customHeight="1">
      <c r="A8" s="41" t="s">
        <v>217</v>
      </c>
      <c r="B8" s="41">
        <v>19</v>
      </c>
      <c r="C8" s="40" t="s">
        <v>29</v>
      </c>
      <c r="D8" s="54">
        <v>297</v>
      </c>
      <c r="E8" s="54">
        <v>159425</v>
      </c>
      <c r="F8" s="54">
        <v>143676</v>
      </c>
      <c r="G8" s="54">
        <v>5842</v>
      </c>
      <c r="H8" s="54">
        <v>768</v>
      </c>
      <c r="I8" s="54">
        <v>9139</v>
      </c>
    </row>
    <row r="9" spans="1:9" s="12" customFormat="1" ht="13.5" customHeight="1">
      <c r="A9" s="41"/>
      <c r="B9" s="41">
        <v>20</v>
      </c>
      <c r="C9" s="40"/>
      <c r="D9" s="54">
        <v>313</v>
      </c>
      <c r="E9" s="54">
        <v>187884</v>
      </c>
      <c r="F9" s="54">
        <v>172598</v>
      </c>
      <c r="G9" s="54">
        <v>2440</v>
      </c>
      <c r="H9" s="54">
        <v>514</v>
      </c>
      <c r="I9" s="54">
        <v>8245</v>
      </c>
    </row>
    <row r="10" spans="1:9" s="12" customFormat="1" ht="13.5" customHeight="1">
      <c r="A10" s="39"/>
      <c r="B10" s="41">
        <v>21</v>
      </c>
      <c r="C10" s="38"/>
      <c r="D10" s="54">
        <v>316</v>
      </c>
      <c r="E10" s="54">
        <v>145444</v>
      </c>
      <c r="F10" s="54">
        <v>132600</v>
      </c>
      <c r="G10" s="54">
        <v>1161</v>
      </c>
      <c r="H10" s="54">
        <v>297</v>
      </c>
      <c r="I10" s="54">
        <v>9346</v>
      </c>
    </row>
    <row r="11" spans="1:9" s="12" customFormat="1" ht="13.5" customHeight="1">
      <c r="A11" s="39"/>
      <c r="B11" s="41">
        <v>22</v>
      </c>
      <c r="C11" s="38"/>
      <c r="D11" s="54">
        <v>316</v>
      </c>
      <c r="E11" s="54">
        <v>146570</v>
      </c>
      <c r="F11" s="54">
        <v>136139</v>
      </c>
      <c r="G11" s="54">
        <v>1876</v>
      </c>
      <c r="H11" s="54">
        <v>765</v>
      </c>
      <c r="I11" s="54">
        <v>4344</v>
      </c>
    </row>
    <row r="12" spans="1:9" s="13" customFormat="1" ht="13.5" customHeight="1">
      <c r="A12" s="144"/>
      <c r="B12" s="45">
        <v>23</v>
      </c>
      <c r="C12" s="96"/>
      <c r="D12" s="52">
        <v>314</v>
      </c>
      <c r="E12" s="52">
        <v>174769</v>
      </c>
      <c r="F12" s="52">
        <v>165285</v>
      </c>
      <c r="G12" s="52">
        <v>2185</v>
      </c>
      <c r="H12" s="52">
        <v>593</v>
      </c>
      <c r="I12" s="52">
        <v>6706</v>
      </c>
    </row>
    <row r="13" spans="1:3" s="13" customFormat="1" ht="6" customHeight="1">
      <c r="A13" s="144"/>
      <c r="B13" s="45"/>
      <c r="C13" s="96"/>
    </row>
    <row r="14" spans="1:9" s="12" customFormat="1" ht="12.75" customHeight="1">
      <c r="A14" s="37"/>
      <c r="B14" s="37"/>
      <c r="C14" s="40" t="s">
        <v>556</v>
      </c>
      <c r="D14" s="54">
        <v>26</v>
      </c>
      <c r="E14" s="54">
        <v>13493</v>
      </c>
      <c r="F14" s="54">
        <v>13077</v>
      </c>
      <c r="G14" s="54">
        <v>37</v>
      </c>
      <c r="H14" s="54">
        <v>43</v>
      </c>
      <c r="I14" s="54">
        <v>336</v>
      </c>
    </row>
    <row r="15" spans="1:9" s="12" customFormat="1" ht="12.75" customHeight="1">
      <c r="A15" s="297"/>
      <c r="B15" s="297"/>
      <c r="C15" s="94" t="s">
        <v>555</v>
      </c>
      <c r="D15" s="54">
        <v>26</v>
      </c>
      <c r="E15" s="54">
        <v>16958</v>
      </c>
      <c r="F15" s="54">
        <v>15870</v>
      </c>
      <c r="G15" s="54">
        <v>410</v>
      </c>
      <c r="H15" s="54">
        <v>43</v>
      </c>
      <c r="I15" s="54">
        <v>635</v>
      </c>
    </row>
    <row r="16" spans="1:9" s="12" customFormat="1" ht="12.75" customHeight="1">
      <c r="A16" s="297"/>
      <c r="B16" s="297"/>
      <c r="C16" s="94" t="s">
        <v>554</v>
      </c>
      <c r="D16" s="54">
        <v>26</v>
      </c>
      <c r="E16" s="54">
        <v>13964</v>
      </c>
      <c r="F16" s="54">
        <v>12815</v>
      </c>
      <c r="G16" s="54">
        <v>214</v>
      </c>
      <c r="H16" s="54">
        <v>178</v>
      </c>
      <c r="I16" s="54">
        <v>757</v>
      </c>
    </row>
    <row r="17" spans="1:9" s="12" customFormat="1" ht="12.75" customHeight="1">
      <c r="A17" s="297"/>
      <c r="B17" s="297"/>
      <c r="C17" s="94" t="s">
        <v>553</v>
      </c>
      <c r="D17" s="54">
        <v>30</v>
      </c>
      <c r="E17" s="54">
        <v>17604</v>
      </c>
      <c r="F17" s="54">
        <v>16795</v>
      </c>
      <c r="G17" s="54">
        <v>261</v>
      </c>
      <c r="H17" s="54">
        <v>192</v>
      </c>
      <c r="I17" s="54">
        <v>356</v>
      </c>
    </row>
    <row r="18" spans="1:9" s="12" customFormat="1" ht="12.75" customHeight="1">
      <c r="A18" s="297"/>
      <c r="B18" s="297"/>
      <c r="C18" s="94" t="s">
        <v>552</v>
      </c>
      <c r="D18" s="54">
        <v>30</v>
      </c>
      <c r="E18" s="54">
        <v>18760</v>
      </c>
      <c r="F18" s="54">
        <v>18185</v>
      </c>
      <c r="G18" s="54">
        <v>386</v>
      </c>
      <c r="H18" s="54">
        <v>38</v>
      </c>
      <c r="I18" s="54">
        <v>151</v>
      </c>
    </row>
    <row r="19" spans="1:9" s="12" customFormat="1" ht="6" customHeight="1">
      <c r="A19" s="297"/>
      <c r="B19" s="297"/>
      <c r="C19" s="94"/>
      <c r="D19" s="54"/>
      <c r="E19" s="54"/>
      <c r="F19" s="54"/>
      <c r="G19" s="54"/>
      <c r="H19" s="54"/>
      <c r="I19" s="54"/>
    </row>
    <row r="20" spans="1:9" s="12" customFormat="1" ht="12.75" customHeight="1">
      <c r="A20" s="297"/>
      <c r="B20" s="297"/>
      <c r="C20" s="94" t="s">
        <v>551</v>
      </c>
      <c r="D20" s="54">
        <v>26</v>
      </c>
      <c r="E20" s="54">
        <v>13397</v>
      </c>
      <c r="F20" s="54">
        <v>12540</v>
      </c>
      <c r="G20" s="54">
        <v>88</v>
      </c>
      <c r="H20" s="54">
        <v>22</v>
      </c>
      <c r="I20" s="54">
        <v>747</v>
      </c>
    </row>
    <row r="21" spans="1:9" s="12" customFormat="1" ht="12.75" customHeight="1">
      <c r="A21" s="297"/>
      <c r="B21" s="297"/>
      <c r="C21" s="94" t="s">
        <v>550</v>
      </c>
      <c r="D21" s="54">
        <v>26</v>
      </c>
      <c r="E21" s="54">
        <v>16393</v>
      </c>
      <c r="F21" s="54">
        <v>14585</v>
      </c>
      <c r="G21" s="54">
        <v>233</v>
      </c>
      <c r="H21" s="54">
        <v>23</v>
      </c>
      <c r="I21" s="54">
        <v>1552</v>
      </c>
    </row>
    <row r="22" spans="1:9" s="12" customFormat="1" ht="12.75" customHeight="1">
      <c r="A22" s="297"/>
      <c r="B22" s="297"/>
      <c r="C22" s="94" t="s">
        <v>549</v>
      </c>
      <c r="D22" s="54">
        <v>26</v>
      </c>
      <c r="E22" s="54">
        <v>17701</v>
      </c>
      <c r="F22" s="54">
        <v>16186</v>
      </c>
      <c r="G22" s="54">
        <v>214</v>
      </c>
      <c r="H22" s="54">
        <v>30</v>
      </c>
      <c r="I22" s="54">
        <v>1271</v>
      </c>
    </row>
    <row r="23" spans="1:9" s="12" customFormat="1" ht="12.75" customHeight="1">
      <c r="A23" s="297"/>
      <c r="B23" s="297"/>
      <c r="C23" s="94" t="s">
        <v>548</v>
      </c>
      <c r="D23" s="54">
        <v>23</v>
      </c>
      <c r="E23" s="54">
        <v>6347</v>
      </c>
      <c r="F23" s="54">
        <v>5988</v>
      </c>
      <c r="G23" s="54">
        <v>76</v>
      </c>
      <c r="H23" s="54">
        <v>22</v>
      </c>
      <c r="I23" s="54">
        <v>261</v>
      </c>
    </row>
    <row r="24" spans="1:9" s="12" customFormat="1" ht="12.75" customHeight="1">
      <c r="A24" s="296"/>
      <c r="B24" s="41">
        <v>24</v>
      </c>
      <c r="C24" s="75" t="s">
        <v>206</v>
      </c>
      <c r="D24" s="54">
        <v>23</v>
      </c>
      <c r="E24" s="54">
        <v>11903</v>
      </c>
      <c r="F24" s="54">
        <v>11591</v>
      </c>
      <c r="G24" s="54">
        <v>30</v>
      </c>
      <c r="H24" s="54" t="s">
        <v>43</v>
      </c>
      <c r="I24" s="54">
        <v>282</v>
      </c>
    </row>
    <row r="25" spans="1:9" s="12" customFormat="1" ht="6" customHeight="1">
      <c r="A25" s="296"/>
      <c r="B25" s="41"/>
      <c r="C25" s="75"/>
      <c r="D25" s="54"/>
      <c r="E25" s="54"/>
      <c r="F25" s="54"/>
      <c r="G25" s="54"/>
      <c r="H25" s="54"/>
      <c r="I25" s="54"/>
    </row>
    <row r="26" spans="1:9" s="12" customFormat="1" ht="12.75" customHeight="1">
      <c r="A26" s="295"/>
      <c r="B26" s="295"/>
      <c r="C26" s="294" t="s">
        <v>547</v>
      </c>
      <c r="D26" s="54">
        <v>25</v>
      </c>
      <c r="E26" s="54">
        <v>11814</v>
      </c>
      <c r="F26" s="54">
        <v>11431</v>
      </c>
      <c r="G26" s="54">
        <v>142</v>
      </c>
      <c r="H26" s="54">
        <v>2</v>
      </c>
      <c r="I26" s="54">
        <v>239</v>
      </c>
    </row>
    <row r="27" spans="1:9" s="12" customFormat="1" ht="12.75" customHeight="1">
      <c r="A27" s="295"/>
      <c r="B27" s="295"/>
      <c r="C27" s="294" t="s">
        <v>546</v>
      </c>
      <c r="D27" s="54">
        <v>27</v>
      </c>
      <c r="E27" s="54">
        <v>16435</v>
      </c>
      <c r="F27" s="54">
        <v>16222</v>
      </c>
      <c r="G27" s="54">
        <v>94</v>
      </c>
      <c r="H27" s="54" t="s">
        <v>43</v>
      </c>
      <c r="I27" s="54">
        <v>119</v>
      </c>
    </row>
    <row r="28" spans="1:9" ht="6" customHeight="1" thickBot="1">
      <c r="A28" s="293"/>
      <c r="B28" s="293"/>
      <c r="C28" s="292"/>
      <c r="D28" s="56"/>
      <c r="E28" s="56"/>
      <c r="F28" s="56"/>
      <c r="G28" s="56"/>
      <c r="H28" s="56"/>
      <c r="I28" s="56"/>
    </row>
    <row r="29" spans="1:9" ht="6" customHeight="1">
      <c r="A29" s="106"/>
      <c r="B29" s="106"/>
      <c r="C29" s="106"/>
      <c r="D29" s="104"/>
      <c r="E29" s="104"/>
      <c r="F29" s="104"/>
      <c r="G29" s="104"/>
      <c r="H29" s="104"/>
      <c r="I29" s="104"/>
    </row>
    <row r="30" ht="11.25">
      <c r="A30" t="s">
        <v>545</v>
      </c>
    </row>
    <row r="32" spans="4:9" ht="11.25">
      <c r="D32" s="84"/>
      <c r="E32" s="84"/>
      <c r="F32" s="84"/>
      <c r="G32" s="84"/>
      <c r="H32" s="84"/>
      <c r="I32" s="84"/>
    </row>
    <row r="33" ht="11.25">
      <c r="D33" s="84"/>
    </row>
  </sheetData>
  <sheetProtection/>
  <mergeCells count="5">
    <mergeCell ref="A5:C6"/>
    <mergeCell ref="G5:I5"/>
    <mergeCell ref="D5:D6"/>
    <mergeCell ref="E5:E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K8" sqref="K8"/>
    </sheetView>
  </sheetViews>
  <sheetFormatPr defaultColWidth="9.00390625" defaultRowHeight="12"/>
  <cols>
    <col min="1" max="1" width="1.875" style="0" customWidth="1"/>
    <col min="2" max="2" width="9.375" style="0" customWidth="1"/>
    <col min="11" max="12" width="9.375" style="65" customWidth="1"/>
  </cols>
  <sheetData>
    <row r="1" ht="14.25">
      <c r="B1" s="1" t="s">
        <v>0</v>
      </c>
    </row>
    <row r="2" ht="14.25" customHeight="1"/>
    <row r="3" ht="14.25" customHeight="1">
      <c r="A3" s="1" t="s">
        <v>115</v>
      </c>
    </row>
    <row r="4" ht="14.25" customHeight="1" thickBot="1"/>
    <row r="5" spans="1:12" ht="15" customHeight="1">
      <c r="A5" s="369" t="s">
        <v>9</v>
      </c>
      <c r="B5" s="382"/>
      <c r="C5" s="385" t="s">
        <v>114</v>
      </c>
      <c r="D5" s="386"/>
      <c r="E5" s="385" t="s">
        <v>113</v>
      </c>
      <c r="F5" s="386"/>
      <c r="G5" s="385" t="s">
        <v>112</v>
      </c>
      <c r="H5" s="386"/>
      <c r="I5" s="385" t="s">
        <v>111</v>
      </c>
      <c r="J5" s="386"/>
      <c r="K5" s="380" t="s">
        <v>110</v>
      </c>
      <c r="L5" s="381"/>
    </row>
    <row r="6" spans="1:12" ht="22.5">
      <c r="A6" s="383"/>
      <c r="B6" s="384"/>
      <c r="C6" s="2" t="s">
        <v>109</v>
      </c>
      <c r="D6" s="82" t="s">
        <v>108</v>
      </c>
      <c r="E6" s="2" t="s">
        <v>109</v>
      </c>
      <c r="F6" s="82" t="s">
        <v>108</v>
      </c>
      <c r="G6" s="2" t="s">
        <v>109</v>
      </c>
      <c r="H6" s="82" t="s">
        <v>108</v>
      </c>
      <c r="I6" s="2" t="s">
        <v>109</v>
      </c>
      <c r="J6" s="82" t="s">
        <v>108</v>
      </c>
      <c r="K6" s="81" t="s">
        <v>109</v>
      </c>
      <c r="L6" s="80" t="s">
        <v>108</v>
      </c>
    </row>
    <row r="7" spans="2:12" ht="6" customHeight="1">
      <c r="B7" s="79"/>
      <c r="K7" s="26"/>
      <c r="L7" s="26"/>
    </row>
    <row r="8" spans="1:12" s="12" customFormat="1" ht="15" customHeight="1">
      <c r="A8" s="376" t="s">
        <v>107</v>
      </c>
      <c r="B8" s="377"/>
      <c r="C8" s="78">
        <v>766</v>
      </c>
      <c r="D8" s="76">
        <v>100</v>
      </c>
      <c r="E8" s="78">
        <v>799</v>
      </c>
      <c r="F8" s="76">
        <v>100</v>
      </c>
      <c r="G8" s="78">
        <v>801</v>
      </c>
      <c r="H8" s="76">
        <v>100</v>
      </c>
      <c r="I8" s="78">
        <v>826</v>
      </c>
      <c r="J8" s="76">
        <v>100</v>
      </c>
      <c r="K8" s="77">
        <v>831</v>
      </c>
      <c r="L8" s="76">
        <v>100</v>
      </c>
    </row>
    <row r="9" spans="2:12" s="12" customFormat="1" ht="18.75" customHeight="1">
      <c r="B9" s="75" t="s">
        <v>106</v>
      </c>
      <c r="C9" s="78">
        <v>48</v>
      </c>
      <c r="D9" s="76">
        <f aca="true" t="shared" si="0" ref="D9:D15">C9/C$8*100</f>
        <v>6.266318537859007</v>
      </c>
      <c r="E9" s="78">
        <v>56</v>
      </c>
      <c r="F9" s="76">
        <f aca="true" t="shared" si="1" ref="F9:F15">E9/E$8*100</f>
        <v>7.008760951188986</v>
      </c>
      <c r="G9" s="78">
        <v>58</v>
      </c>
      <c r="H9" s="76">
        <f aca="true" t="shared" si="2" ref="H9:H15">G9/G$8*100</f>
        <v>7.240948813982522</v>
      </c>
      <c r="I9" s="78">
        <v>65</v>
      </c>
      <c r="J9" s="76">
        <f aca="true" t="shared" si="3" ref="J9:J15">I9/I$8*100</f>
        <v>7.8692493946731235</v>
      </c>
      <c r="K9" s="77">
        <v>64</v>
      </c>
      <c r="L9" s="76">
        <f>K9/K$8*100</f>
        <v>7.701564380264742</v>
      </c>
    </row>
    <row r="10" spans="2:12" s="12" customFormat="1" ht="12.75" customHeight="1">
      <c r="B10" s="75" t="s">
        <v>105</v>
      </c>
      <c r="C10" s="78">
        <v>4</v>
      </c>
      <c r="D10" s="76">
        <f t="shared" si="0"/>
        <v>0.5221932114882507</v>
      </c>
      <c r="E10" s="78">
        <v>8</v>
      </c>
      <c r="F10" s="76">
        <f t="shared" si="1"/>
        <v>1.0012515644555695</v>
      </c>
      <c r="G10" s="78">
        <v>4</v>
      </c>
      <c r="H10" s="76">
        <f t="shared" si="2"/>
        <v>0.4993757802746567</v>
      </c>
      <c r="I10" s="78">
        <v>1</v>
      </c>
      <c r="J10" s="76">
        <f t="shared" si="3"/>
        <v>0.12106537530266344</v>
      </c>
      <c r="K10" s="73" t="s">
        <v>98</v>
      </c>
      <c r="L10" s="73" t="s">
        <v>98</v>
      </c>
    </row>
    <row r="11" spans="2:12" s="12" customFormat="1" ht="12.75" customHeight="1">
      <c r="B11" s="75" t="s">
        <v>104</v>
      </c>
      <c r="C11" s="78">
        <v>7</v>
      </c>
      <c r="D11" s="76">
        <f t="shared" si="0"/>
        <v>0.9138381201044387</v>
      </c>
      <c r="E11" s="78">
        <v>12</v>
      </c>
      <c r="F11" s="76">
        <f t="shared" si="1"/>
        <v>1.5018773466833542</v>
      </c>
      <c r="G11" s="78">
        <v>14</v>
      </c>
      <c r="H11" s="76">
        <f t="shared" si="2"/>
        <v>1.7478152309612984</v>
      </c>
      <c r="I11" s="78">
        <v>21</v>
      </c>
      <c r="J11" s="76">
        <f t="shared" si="3"/>
        <v>2.5423728813559325</v>
      </c>
      <c r="K11" s="77">
        <v>21</v>
      </c>
      <c r="L11" s="76">
        <f>K11/K$8*100</f>
        <v>2.527075812274368</v>
      </c>
    </row>
    <row r="12" spans="2:12" s="12" customFormat="1" ht="12.75" customHeight="1">
      <c r="B12" s="75" t="s">
        <v>103</v>
      </c>
      <c r="C12" s="78">
        <v>123</v>
      </c>
      <c r="D12" s="76">
        <f t="shared" si="0"/>
        <v>16.057441253263708</v>
      </c>
      <c r="E12" s="78">
        <v>106</v>
      </c>
      <c r="F12" s="76">
        <f t="shared" si="1"/>
        <v>13.266583229036296</v>
      </c>
      <c r="G12" s="78">
        <v>97</v>
      </c>
      <c r="H12" s="76">
        <f t="shared" si="2"/>
        <v>12.109862671660425</v>
      </c>
      <c r="I12" s="78">
        <v>69</v>
      </c>
      <c r="J12" s="76">
        <f t="shared" si="3"/>
        <v>8.353510895883778</v>
      </c>
      <c r="K12" s="77">
        <v>83</v>
      </c>
      <c r="L12" s="76">
        <f>K12/K$8*100</f>
        <v>9.987966305655837</v>
      </c>
    </row>
    <row r="13" spans="2:12" s="12" customFormat="1" ht="12.75" customHeight="1">
      <c r="B13" s="75" t="s">
        <v>102</v>
      </c>
      <c r="C13" s="41">
        <v>308</v>
      </c>
      <c r="D13" s="76">
        <f t="shared" si="0"/>
        <v>40.2088772845953</v>
      </c>
      <c r="E13" s="41">
        <v>383</v>
      </c>
      <c r="F13" s="76">
        <f t="shared" si="1"/>
        <v>47.934918648310386</v>
      </c>
      <c r="G13" s="41">
        <v>382</v>
      </c>
      <c r="H13" s="76">
        <f t="shared" si="2"/>
        <v>47.690387016229714</v>
      </c>
      <c r="I13" s="41">
        <v>389</v>
      </c>
      <c r="J13" s="76">
        <f t="shared" si="3"/>
        <v>47.09443099273607</v>
      </c>
      <c r="K13" s="45">
        <v>355</v>
      </c>
      <c r="L13" s="76">
        <f>K13/K$8*100</f>
        <v>42.71961492178099</v>
      </c>
    </row>
    <row r="14" spans="2:12" s="12" customFormat="1" ht="18" customHeight="1">
      <c r="B14" s="75" t="s">
        <v>101</v>
      </c>
      <c r="C14" s="41">
        <v>264</v>
      </c>
      <c r="D14" s="76">
        <f t="shared" si="0"/>
        <v>34.46475195822455</v>
      </c>
      <c r="E14" s="41">
        <v>222</v>
      </c>
      <c r="F14" s="76">
        <f t="shared" si="1"/>
        <v>27.784730913642054</v>
      </c>
      <c r="G14" s="41">
        <v>234</v>
      </c>
      <c r="H14" s="76">
        <f t="shared" si="2"/>
        <v>29.213483146067414</v>
      </c>
      <c r="I14" s="41">
        <v>269</v>
      </c>
      <c r="J14" s="76">
        <f t="shared" si="3"/>
        <v>32.56658595641647</v>
      </c>
      <c r="K14" s="45">
        <v>296</v>
      </c>
      <c r="L14" s="76">
        <f>K14/K$8*100</f>
        <v>35.619735258724425</v>
      </c>
    </row>
    <row r="15" spans="2:12" s="12" customFormat="1" ht="12.75" customHeight="1">
      <c r="B15" s="75" t="s">
        <v>100</v>
      </c>
      <c r="C15" s="41">
        <v>12</v>
      </c>
      <c r="D15" s="76">
        <f t="shared" si="0"/>
        <v>1.5665796344647518</v>
      </c>
      <c r="E15" s="41">
        <v>12</v>
      </c>
      <c r="F15" s="76">
        <f t="shared" si="1"/>
        <v>1.5018773466833542</v>
      </c>
      <c r="G15" s="41">
        <v>12</v>
      </c>
      <c r="H15" s="76">
        <f t="shared" si="2"/>
        <v>1.4981273408239701</v>
      </c>
      <c r="I15" s="41">
        <v>12</v>
      </c>
      <c r="J15" s="76">
        <f t="shared" si="3"/>
        <v>1.4527845036319613</v>
      </c>
      <c r="K15" s="45">
        <v>12</v>
      </c>
      <c r="L15" s="76">
        <f>K15/K$8*100</f>
        <v>1.444043321299639</v>
      </c>
    </row>
    <row r="16" spans="2:12" s="12" customFormat="1" ht="12.75" customHeight="1">
      <c r="B16" s="75" t="s">
        <v>99</v>
      </c>
      <c r="C16" s="41" t="s">
        <v>98</v>
      </c>
      <c r="D16" s="74" t="s">
        <v>98</v>
      </c>
      <c r="E16" s="41" t="s">
        <v>98</v>
      </c>
      <c r="F16" s="72" t="s">
        <v>98</v>
      </c>
      <c r="G16" s="41" t="s">
        <v>98</v>
      </c>
      <c r="H16" s="72" t="s">
        <v>98</v>
      </c>
      <c r="I16" s="72" t="s">
        <v>98</v>
      </c>
      <c r="J16" s="72" t="s">
        <v>98</v>
      </c>
      <c r="K16" s="73" t="s">
        <v>98</v>
      </c>
      <c r="L16" s="72" t="s">
        <v>98</v>
      </c>
    </row>
    <row r="17" spans="1:12" ht="6" customHeight="1" thickBot="1">
      <c r="A17" s="71"/>
      <c r="B17" s="70"/>
      <c r="C17" s="68"/>
      <c r="D17" s="67"/>
      <c r="E17" s="68"/>
      <c r="F17" s="69"/>
      <c r="G17" s="68"/>
      <c r="H17" s="67"/>
      <c r="I17" s="68"/>
      <c r="J17" s="67"/>
      <c r="K17" s="66"/>
      <c r="L17" s="66"/>
    </row>
    <row r="18" ht="6" customHeight="1"/>
    <row r="19" ht="11.25">
      <c r="B19" t="s">
        <v>6</v>
      </c>
    </row>
    <row r="22" ht="11.25">
      <c r="K22"/>
    </row>
    <row r="23" ht="11.25">
      <c r="K23"/>
    </row>
    <row r="24" ht="11.25">
      <c r="K24"/>
    </row>
    <row r="25" ht="11.25">
      <c r="K25"/>
    </row>
    <row r="26" ht="11.25">
      <c r="K26"/>
    </row>
  </sheetData>
  <sheetProtection/>
  <mergeCells count="7">
    <mergeCell ref="A8:B8"/>
    <mergeCell ref="I5:J5"/>
    <mergeCell ref="K5:L5"/>
    <mergeCell ref="C5:D5"/>
    <mergeCell ref="E5:F5"/>
    <mergeCell ref="G5:H5"/>
    <mergeCell ref="A5:B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G24" sqref="G24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5.375" style="0" customWidth="1"/>
    <col min="4" max="11" width="12.8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97</v>
      </c>
    </row>
    <row r="4" spans="2:3" ht="15" thickBot="1">
      <c r="B4" s="1"/>
      <c r="C4" s="1"/>
    </row>
    <row r="5" spans="1:11" ht="56.25">
      <c r="A5" s="365" t="s">
        <v>9</v>
      </c>
      <c r="B5" s="365"/>
      <c r="C5" s="387"/>
      <c r="D5" s="64" t="s">
        <v>96</v>
      </c>
      <c r="E5" s="63" t="s">
        <v>95</v>
      </c>
      <c r="F5" s="63" t="s">
        <v>94</v>
      </c>
      <c r="G5" s="63" t="s">
        <v>93</v>
      </c>
      <c r="H5" s="63" t="s">
        <v>92</v>
      </c>
      <c r="I5" s="16" t="s">
        <v>91</v>
      </c>
      <c r="J5" s="55" t="s">
        <v>90</v>
      </c>
      <c r="K5" s="23" t="s">
        <v>89</v>
      </c>
    </row>
    <row r="6" spans="1:3" ht="6" customHeight="1">
      <c r="A6" s="9"/>
      <c r="B6" s="42"/>
      <c r="C6" s="11"/>
    </row>
    <row r="7" spans="1:11" ht="15" customHeight="1">
      <c r="A7" s="41" t="s">
        <v>30</v>
      </c>
      <c r="B7" s="39">
        <v>19</v>
      </c>
      <c r="C7" s="40" t="s">
        <v>29</v>
      </c>
      <c r="D7" s="36">
        <v>7745</v>
      </c>
      <c r="E7" s="36">
        <v>7580</v>
      </c>
      <c r="F7" s="37">
        <v>13</v>
      </c>
      <c r="G7" s="37">
        <v>10</v>
      </c>
      <c r="H7" s="37">
        <v>6</v>
      </c>
      <c r="I7" s="37">
        <v>50</v>
      </c>
      <c r="J7" s="37">
        <v>86</v>
      </c>
      <c r="K7" s="41">
        <v>1</v>
      </c>
    </row>
    <row r="8" spans="1:11" ht="15" customHeight="1">
      <c r="A8" s="41"/>
      <c r="B8" s="39">
        <v>20</v>
      </c>
      <c r="C8" s="40"/>
      <c r="D8" s="36">
        <v>7976</v>
      </c>
      <c r="E8" s="36">
        <v>7836</v>
      </c>
      <c r="F8" s="37">
        <v>14</v>
      </c>
      <c r="G8" s="37">
        <v>11</v>
      </c>
      <c r="H8" s="37">
        <v>3</v>
      </c>
      <c r="I8" s="37">
        <v>27</v>
      </c>
      <c r="J8" s="37">
        <v>85</v>
      </c>
      <c r="K8" s="41">
        <v>1</v>
      </c>
    </row>
    <row r="9" spans="1:11" ht="15" customHeight="1">
      <c r="A9" s="39"/>
      <c r="B9" s="39">
        <v>21</v>
      </c>
      <c r="C9" s="38"/>
      <c r="D9" s="36">
        <v>8544</v>
      </c>
      <c r="E9" s="36">
        <v>8395</v>
      </c>
      <c r="F9" s="37">
        <v>14</v>
      </c>
      <c r="G9" s="37">
        <v>14</v>
      </c>
      <c r="H9" s="37">
        <v>9</v>
      </c>
      <c r="I9" s="37">
        <v>27</v>
      </c>
      <c r="J9" s="37">
        <v>85</v>
      </c>
      <c r="K9" s="41">
        <v>4</v>
      </c>
    </row>
    <row r="10" spans="1:11" ht="15" customHeight="1">
      <c r="A10" s="39"/>
      <c r="B10" s="39">
        <v>22</v>
      </c>
      <c r="C10" s="38"/>
      <c r="D10" s="36">
        <v>8182</v>
      </c>
      <c r="E10" s="36">
        <v>8056</v>
      </c>
      <c r="F10" s="37">
        <v>11</v>
      </c>
      <c r="G10" s="37">
        <v>8</v>
      </c>
      <c r="H10" s="37">
        <v>2</v>
      </c>
      <c r="I10" s="37">
        <v>20</v>
      </c>
      <c r="J10" s="37">
        <v>86</v>
      </c>
      <c r="K10" s="41">
        <v>1</v>
      </c>
    </row>
    <row r="11" spans="1:11" s="26" customFormat="1" ht="15" customHeight="1">
      <c r="A11" s="35"/>
      <c r="B11" s="34">
        <v>23</v>
      </c>
      <c r="C11" s="33"/>
      <c r="D11" s="31">
        <v>8689</v>
      </c>
      <c r="E11" s="31">
        <v>8551</v>
      </c>
      <c r="F11" s="32">
        <v>13</v>
      </c>
      <c r="G11" s="32">
        <v>7</v>
      </c>
      <c r="H11" s="32">
        <v>5</v>
      </c>
      <c r="I11" s="32">
        <v>28</v>
      </c>
      <c r="J11" s="32">
        <v>85</v>
      </c>
      <c r="K11" s="45" t="s">
        <v>43</v>
      </c>
    </row>
    <row r="12" spans="1:11" s="26" customFormat="1" ht="6" customHeight="1" thickBot="1">
      <c r="A12" s="30"/>
      <c r="B12" s="30"/>
      <c r="C12" s="29"/>
      <c r="D12" s="27"/>
      <c r="E12" s="27"/>
      <c r="F12" s="28"/>
      <c r="G12" s="28"/>
      <c r="H12" s="28"/>
      <c r="I12" s="28"/>
      <c r="J12" s="28"/>
      <c r="K12" s="62"/>
    </row>
    <row r="13" ht="6" customHeight="1"/>
    <row r="14" spans="1:3" ht="11.25">
      <c r="A14" t="s">
        <v>88</v>
      </c>
      <c r="B14" s="48"/>
      <c r="C14" s="48"/>
    </row>
  </sheetData>
  <sheetProtection/>
  <mergeCells count="1">
    <mergeCell ref="A5:C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O14" sqref="O14"/>
    </sheetView>
  </sheetViews>
  <sheetFormatPr defaultColWidth="9.00390625" defaultRowHeight="12"/>
  <cols>
    <col min="1" max="1" width="1.875" style="0" customWidth="1"/>
    <col min="2" max="2" width="10.875" style="0" customWidth="1"/>
    <col min="3" max="14" width="9.50390625" style="0" customWidth="1"/>
  </cols>
  <sheetData>
    <row r="1" spans="1:2" ht="14.25">
      <c r="A1" s="1" t="s">
        <v>0</v>
      </c>
      <c r="B1" s="1"/>
    </row>
    <row r="2" ht="14.25" customHeight="1"/>
    <row r="3" ht="14.25" customHeight="1">
      <c r="A3" s="1" t="s">
        <v>87</v>
      </c>
    </row>
    <row r="4" ht="15" thickBot="1">
      <c r="B4" s="1"/>
    </row>
    <row r="5" spans="1:14" ht="12.75" customHeight="1">
      <c r="A5" s="369" t="s">
        <v>9</v>
      </c>
      <c r="B5" s="370"/>
      <c r="C5" s="366" t="s">
        <v>86</v>
      </c>
      <c r="D5" s="365" t="s">
        <v>85</v>
      </c>
      <c r="E5" s="365"/>
      <c r="F5" s="365"/>
      <c r="G5" s="365"/>
      <c r="H5" s="365"/>
      <c r="I5" s="365"/>
      <c r="J5" s="365"/>
      <c r="K5" s="365"/>
      <c r="L5" s="365"/>
      <c r="M5" s="365"/>
      <c r="N5" s="353" t="s">
        <v>84</v>
      </c>
    </row>
    <row r="6" spans="1:14" ht="12.75" customHeight="1">
      <c r="A6" s="371"/>
      <c r="B6" s="372"/>
      <c r="C6" s="357"/>
      <c r="D6" s="356" t="s">
        <v>83</v>
      </c>
      <c r="E6" s="368" t="s">
        <v>10</v>
      </c>
      <c r="F6" s="358"/>
      <c r="G6" s="355" t="s">
        <v>82</v>
      </c>
      <c r="H6" s="368"/>
      <c r="I6" s="368"/>
      <c r="J6" s="368"/>
      <c r="K6" s="368"/>
      <c r="L6" s="394" t="s">
        <v>81</v>
      </c>
      <c r="M6" s="395"/>
      <c r="N6" s="354"/>
    </row>
    <row r="7" spans="1:14" ht="12.75" customHeight="1">
      <c r="A7" s="371"/>
      <c r="B7" s="372"/>
      <c r="C7" s="357"/>
      <c r="D7" s="388"/>
      <c r="E7" s="389" t="s">
        <v>32</v>
      </c>
      <c r="F7" s="390" t="s">
        <v>31</v>
      </c>
      <c r="G7" s="390" t="s">
        <v>80</v>
      </c>
      <c r="H7" s="396"/>
      <c r="I7" s="396"/>
      <c r="J7" s="389"/>
      <c r="K7" s="356" t="s">
        <v>79</v>
      </c>
      <c r="L7" s="392" t="s">
        <v>78</v>
      </c>
      <c r="M7" s="392" t="s">
        <v>77</v>
      </c>
      <c r="N7" s="354"/>
    </row>
    <row r="8" spans="1:14" ht="12.75" customHeight="1">
      <c r="A8" s="373"/>
      <c r="B8" s="374"/>
      <c r="C8" s="367"/>
      <c r="D8" s="357"/>
      <c r="E8" s="374"/>
      <c r="F8" s="391"/>
      <c r="G8" s="2" t="s">
        <v>76</v>
      </c>
      <c r="H8" s="2" t="s">
        <v>75</v>
      </c>
      <c r="I8" s="18" t="s">
        <v>74</v>
      </c>
      <c r="J8" s="2" t="s">
        <v>73</v>
      </c>
      <c r="K8" s="357"/>
      <c r="L8" s="393"/>
      <c r="M8" s="357"/>
      <c r="N8" s="355"/>
    </row>
    <row r="9" spans="1:2" ht="6" customHeight="1">
      <c r="A9" s="9"/>
      <c r="B9" s="11"/>
    </row>
    <row r="10" spans="1:14" s="12" customFormat="1" ht="12.75" customHeight="1">
      <c r="A10" s="359" t="s">
        <v>21</v>
      </c>
      <c r="B10" s="360"/>
      <c r="C10" s="4">
        <v>29</v>
      </c>
      <c r="D10" s="4">
        <v>26091</v>
      </c>
      <c r="E10" s="4">
        <v>12868</v>
      </c>
      <c r="F10" s="4">
        <v>13223</v>
      </c>
      <c r="G10" s="4">
        <v>8930</v>
      </c>
      <c r="H10" s="4">
        <v>8750</v>
      </c>
      <c r="I10" s="4">
        <v>8263</v>
      </c>
      <c r="J10" s="4">
        <v>77</v>
      </c>
      <c r="K10" s="4">
        <v>71</v>
      </c>
      <c r="L10" s="4">
        <v>25294</v>
      </c>
      <c r="M10" s="4">
        <v>797</v>
      </c>
      <c r="N10" s="4">
        <v>1703</v>
      </c>
    </row>
    <row r="11" spans="1:14" s="12" customFormat="1" ht="12.75" customHeight="1">
      <c r="A11" s="361" t="s">
        <v>72</v>
      </c>
      <c r="B11" s="362"/>
      <c r="C11" s="6">
        <v>29</v>
      </c>
      <c r="D11" s="6">
        <v>26439</v>
      </c>
      <c r="E11" s="6">
        <v>12997</v>
      </c>
      <c r="F11" s="6">
        <v>13442</v>
      </c>
      <c r="G11" s="6">
        <v>9042</v>
      </c>
      <c r="H11" s="6">
        <v>8684</v>
      </c>
      <c r="I11" s="6">
        <v>8556</v>
      </c>
      <c r="J11" s="6">
        <v>85</v>
      </c>
      <c r="K11" s="6">
        <v>72</v>
      </c>
      <c r="L11" s="6">
        <v>25487</v>
      </c>
      <c r="M11" s="6">
        <v>952</v>
      </c>
      <c r="N11" s="6">
        <v>1713</v>
      </c>
    </row>
    <row r="12" spans="1:14" s="12" customFormat="1" ht="12.75" customHeight="1">
      <c r="A12" s="361" t="s">
        <v>71</v>
      </c>
      <c r="B12" s="362"/>
      <c r="C12" s="6">
        <v>29</v>
      </c>
      <c r="D12" s="6">
        <v>26967</v>
      </c>
      <c r="E12" s="6">
        <v>13264</v>
      </c>
      <c r="F12" s="6">
        <v>13703</v>
      </c>
      <c r="G12" s="6">
        <v>9473</v>
      </c>
      <c r="H12" s="6">
        <v>8793</v>
      </c>
      <c r="I12" s="6">
        <v>8511</v>
      </c>
      <c r="J12" s="6">
        <v>118</v>
      </c>
      <c r="K12" s="6">
        <v>72</v>
      </c>
      <c r="L12" s="6">
        <v>25922</v>
      </c>
      <c r="M12" s="6">
        <v>1045</v>
      </c>
      <c r="N12" s="6">
        <v>1726</v>
      </c>
    </row>
    <row r="13" spans="1:14" s="12" customFormat="1" ht="12.75" customHeight="1">
      <c r="A13" s="361" t="s">
        <v>70</v>
      </c>
      <c r="B13" s="362"/>
      <c r="C13" s="6">
        <v>29</v>
      </c>
      <c r="D13" s="6">
        <v>27130</v>
      </c>
      <c r="E13" s="6">
        <v>13359</v>
      </c>
      <c r="F13" s="6">
        <v>13771</v>
      </c>
      <c r="G13" s="6">
        <v>9126</v>
      </c>
      <c r="H13" s="6">
        <v>9232</v>
      </c>
      <c r="I13" s="6">
        <v>8598</v>
      </c>
      <c r="J13" s="6">
        <v>96</v>
      </c>
      <c r="K13" s="6">
        <v>78</v>
      </c>
      <c r="L13" s="6">
        <v>26081</v>
      </c>
      <c r="M13" s="6">
        <v>1049</v>
      </c>
      <c r="N13" s="6">
        <v>1724</v>
      </c>
    </row>
    <row r="14" spans="1:14" s="13" customFormat="1" ht="12.75" customHeight="1">
      <c r="A14" s="363" t="s">
        <v>69</v>
      </c>
      <c r="B14" s="375"/>
      <c r="C14" s="5">
        <v>29</v>
      </c>
      <c r="D14" s="5">
        <v>27777</v>
      </c>
      <c r="E14" s="5">
        <v>13646</v>
      </c>
      <c r="F14" s="5">
        <v>14131</v>
      </c>
      <c r="G14" s="5">
        <v>9600</v>
      </c>
      <c r="H14" s="5">
        <v>8937</v>
      </c>
      <c r="I14" s="5">
        <v>9044</v>
      </c>
      <c r="J14" s="5">
        <v>113</v>
      </c>
      <c r="K14" s="5">
        <v>83</v>
      </c>
      <c r="L14" s="5">
        <v>26681</v>
      </c>
      <c r="M14" s="5">
        <v>1096</v>
      </c>
      <c r="N14" s="5">
        <v>1757</v>
      </c>
    </row>
    <row r="15" spans="1:14" s="12" customFormat="1" ht="18" customHeight="1">
      <c r="A15" s="14"/>
      <c r="B15" s="15" t="s">
        <v>68</v>
      </c>
      <c r="C15" s="6">
        <v>8</v>
      </c>
      <c r="D15" s="6">
        <v>6596</v>
      </c>
      <c r="E15" s="6">
        <v>3453</v>
      </c>
      <c r="F15" s="6">
        <v>3143</v>
      </c>
      <c r="G15" s="6">
        <v>2271</v>
      </c>
      <c r="H15" s="6">
        <v>2187</v>
      </c>
      <c r="I15" s="6">
        <v>2025</v>
      </c>
      <c r="J15" s="54">
        <v>113</v>
      </c>
      <c r="K15" s="54" t="s">
        <v>43</v>
      </c>
      <c r="L15" s="6">
        <v>5500</v>
      </c>
      <c r="M15" s="54">
        <v>1096</v>
      </c>
      <c r="N15" s="6">
        <v>471</v>
      </c>
    </row>
    <row r="16" spans="1:14" s="12" customFormat="1" ht="12.75" customHeight="1">
      <c r="A16" s="14"/>
      <c r="B16" s="15" t="s">
        <v>67</v>
      </c>
      <c r="C16" s="6">
        <v>2</v>
      </c>
      <c r="D16" s="6">
        <v>1760</v>
      </c>
      <c r="E16" s="6">
        <v>831</v>
      </c>
      <c r="F16" s="6">
        <v>929</v>
      </c>
      <c r="G16" s="6">
        <v>608</v>
      </c>
      <c r="H16" s="6">
        <v>585</v>
      </c>
      <c r="I16" s="6">
        <v>567</v>
      </c>
      <c r="J16" s="54" t="s">
        <v>43</v>
      </c>
      <c r="K16" s="54" t="s">
        <v>43</v>
      </c>
      <c r="L16" s="6">
        <v>1760</v>
      </c>
      <c r="M16" s="54" t="s">
        <v>43</v>
      </c>
      <c r="N16" s="6">
        <v>107</v>
      </c>
    </row>
    <row r="17" spans="1:14" s="12" customFormat="1" ht="12.75" customHeight="1">
      <c r="A17" s="14"/>
      <c r="B17" s="15" t="s">
        <v>66</v>
      </c>
      <c r="C17" s="6">
        <v>7</v>
      </c>
      <c r="D17" s="6">
        <v>7212</v>
      </c>
      <c r="E17" s="6">
        <v>3503</v>
      </c>
      <c r="F17" s="6">
        <v>3709</v>
      </c>
      <c r="G17" s="6">
        <v>2521</v>
      </c>
      <c r="H17" s="6">
        <v>2248</v>
      </c>
      <c r="I17" s="6">
        <v>2443</v>
      </c>
      <c r="J17" s="54" t="s">
        <v>43</v>
      </c>
      <c r="K17" s="54" t="s">
        <v>43</v>
      </c>
      <c r="L17" s="6">
        <v>7212</v>
      </c>
      <c r="M17" s="54" t="s">
        <v>43</v>
      </c>
      <c r="N17" s="6">
        <v>445</v>
      </c>
    </row>
    <row r="18" spans="1:14" s="12" customFormat="1" ht="18" customHeight="1">
      <c r="A18" s="14"/>
      <c r="B18" s="15" t="s">
        <v>65</v>
      </c>
      <c r="C18" s="6">
        <v>4</v>
      </c>
      <c r="D18" s="6">
        <v>2870</v>
      </c>
      <c r="E18" s="6">
        <v>1428</v>
      </c>
      <c r="F18" s="6">
        <v>1442</v>
      </c>
      <c r="G18" s="6">
        <v>991</v>
      </c>
      <c r="H18" s="6">
        <v>940</v>
      </c>
      <c r="I18" s="6">
        <v>939</v>
      </c>
      <c r="J18" s="54" t="s">
        <v>43</v>
      </c>
      <c r="K18" s="54" t="s">
        <v>43</v>
      </c>
      <c r="L18" s="6">
        <v>2870</v>
      </c>
      <c r="M18" s="54" t="s">
        <v>43</v>
      </c>
      <c r="N18" s="6">
        <v>182</v>
      </c>
    </row>
    <row r="19" spans="1:14" s="12" customFormat="1" ht="12.75" customHeight="1">
      <c r="A19" s="14"/>
      <c r="B19" s="15" t="s">
        <v>64</v>
      </c>
      <c r="C19" s="6">
        <v>1</v>
      </c>
      <c r="D19" s="6">
        <v>927</v>
      </c>
      <c r="E19" s="6">
        <v>405</v>
      </c>
      <c r="F19" s="6">
        <v>522</v>
      </c>
      <c r="G19" s="6">
        <v>328</v>
      </c>
      <c r="H19" s="6">
        <v>285</v>
      </c>
      <c r="I19" s="6">
        <v>314</v>
      </c>
      <c r="J19" s="54" t="s">
        <v>43</v>
      </c>
      <c r="K19" s="54" t="s">
        <v>43</v>
      </c>
      <c r="L19" s="6">
        <v>927</v>
      </c>
      <c r="M19" s="54" t="s">
        <v>43</v>
      </c>
      <c r="N19" s="6">
        <v>52</v>
      </c>
    </row>
    <row r="20" spans="1:14" s="12" customFormat="1" ht="12.75" customHeight="1">
      <c r="A20" s="14"/>
      <c r="B20" s="15" t="s">
        <v>63</v>
      </c>
      <c r="C20" s="6">
        <v>7</v>
      </c>
      <c r="D20" s="6">
        <v>8412</v>
      </c>
      <c r="E20" s="6">
        <v>4026</v>
      </c>
      <c r="F20" s="6">
        <v>4386</v>
      </c>
      <c r="G20" s="6">
        <v>2881</v>
      </c>
      <c r="H20" s="6">
        <v>2692</v>
      </c>
      <c r="I20" s="6">
        <v>2756</v>
      </c>
      <c r="J20" s="54" t="s">
        <v>43</v>
      </c>
      <c r="K20" s="54">
        <v>83</v>
      </c>
      <c r="L20" s="6">
        <v>8412</v>
      </c>
      <c r="M20" s="54" t="s">
        <v>43</v>
      </c>
      <c r="N20" s="6">
        <v>500</v>
      </c>
    </row>
    <row r="21" spans="1:14" ht="6" customHeight="1" thickBot="1">
      <c r="A21" s="10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56"/>
      <c r="N21" s="8"/>
    </row>
    <row r="22" ht="6" customHeight="1"/>
    <row r="23" ht="11.25">
      <c r="A23" t="s">
        <v>62</v>
      </c>
    </row>
  </sheetData>
  <sheetProtection/>
  <mergeCells count="19">
    <mergeCell ref="A10:B10"/>
    <mergeCell ref="A11:B11"/>
    <mergeCell ref="A12:B12"/>
    <mergeCell ref="K7:K8"/>
    <mergeCell ref="L7:L8"/>
    <mergeCell ref="L6:M6"/>
    <mergeCell ref="M7:M8"/>
    <mergeCell ref="G7:J7"/>
    <mergeCell ref="C5:C8"/>
    <mergeCell ref="A13:B13"/>
    <mergeCell ref="A14:B14"/>
    <mergeCell ref="D6:D8"/>
    <mergeCell ref="E6:F6"/>
    <mergeCell ref="G6:K6"/>
    <mergeCell ref="N5:N8"/>
    <mergeCell ref="D5:M5"/>
    <mergeCell ref="A5:B8"/>
    <mergeCell ref="E7:E8"/>
    <mergeCell ref="F7:F8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O25" sqref="O25"/>
    </sheetView>
  </sheetViews>
  <sheetFormatPr defaultColWidth="9.00390625" defaultRowHeight="12"/>
  <cols>
    <col min="1" max="1" width="5.00390625" style="0" customWidth="1"/>
    <col min="2" max="2" width="3.875" style="0" customWidth="1"/>
    <col min="3" max="3" width="5.375" style="0" customWidth="1"/>
    <col min="4" max="18" width="8.8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61</v>
      </c>
    </row>
    <row r="4" spans="2:3" ht="15" thickBot="1">
      <c r="B4" s="1"/>
      <c r="C4" s="1"/>
    </row>
    <row r="5" spans="1:18" ht="36" customHeight="1">
      <c r="A5" s="369" t="s">
        <v>9</v>
      </c>
      <c r="B5" s="369"/>
      <c r="C5" s="370"/>
      <c r="D5" s="387" t="s">
        <v>60</v>
      </c>
      <c r="E5" s="366"/>
      <c r="F5" s="366"/>
      <c r="G5" s="397" t="s">
        <v>59</v>
      </c>
      <c r="H5" s="366"/>
      <c r="I5" s="397" t="s">
        <v>58</v>
      </c>
      <c r="J5" s="366"/>
      <c r="K5" s="397" t="s">
        <v>57</v>
      </c>
      <c r="L5" s="366"/>
      <c r="M5" s="397" t="s">
        <v>56</v>
      </c>
      <c r="N5" s="366"/>
      <c r="O5" s="366" t="s">
        <v>55</v>
      </c>
      <c r="P5" s="366"/>
      <c r="Q5" s="398" t="s">
        <v>54</v>
      </c>
      <c r="R5" s="353" t="s">
        <v>53</v>
      </c>
    </row>
    <row r="6" spans="1:18" ht="12.75" customHeight="1">
      <c r="A6" s="373"/>
      <c r="B6" s="373"/>
      <c r="C6" s="374"/>
      <c r="D6" s="19" t="s">
        <v>33</v>
      </c>
      <c r="E6" s="2" t="s">
        <v>32</v>
      </c>
      <c r="F6" s="2" t="s">
        <v>31</v>
      </c>
      <c r="G6" s="2" t="s">
        <v>32</v>
      </c>
      <c r="H6" s="2" t="s">
        <v>31</v>
      </c>
      <c r="I6" s="2" t="s">
        <v>32</v>
      </c>
      <c r="J6" s="2" t="s">
        <v>31</v>
      </c>
      <c r="K6" s="2" t="s">
        <v>32</v>
      </c>
      <c r="L6" s="2" t="s">
        <v>31</v>
      </c>
      <c r="M6" s="2" t="s">
        <v>32</v>
      </c>
      <c r="N6" s="2" t="s">
        <v>31</v>
      </c>
      <c r="O6" s="2" t="s">
        <v>32</v>
      </c>
      <c r="P6" s="2" t="s">
        <v>31</v>
      </c>
      <c r="Q6" s="399"/>
      <c r="R6" s="355"/>
    </row>
    <row r="7" spans="1:3" ht="6" customHeight="1">
      <c r="A7" s="9"/>
      <c r="B7" s="42"/>
      <c r="C7" s="11"/>
    </row>
    <row r="8" spans="1:18" s="12" customFormat="1" ht="12.75" customHeight="1">
      <c r="A8" s="41" t="s">
        <v>30</v>
      </c>
      <c r="B8" s="39">
        <v>19</v>
      </c>
      <c r="C8" s="40" t="s">
        <v>29</v>
      </c>
      <c r="D8" s="6">
        <v>8572</v>
      </c>
      <c r="E8" s="6">
        <v>4170</v>
      </c>
      <c r="F8" s="6">
        <v>4402</v>
      </c>
      <c r="G8" s="6">
        <v>2405</v>
      </c>
      <c r="H8" s="6">
        <v>2760</v>
      </c>
      <c r="I8" s="6">
        <v>368</v>
      </c>
      <c r="J8" s="6">
        <v>769</v>
      </c>
      <c r="K8" s="6">
        <v>687</v>
      </c>
      <c r="L8" s="6">
        <v>395</v>
      </c>
      <c r="M8" s="54">
        <v>19</v>
      </c>
      <c r="N8" s="54">
        <v>6</v>
      </c>
      <c r="O8" s="6">
        <v>411</v>
      </c>
      <c r="P8" s="6">
        <v>243</v>
      </c>
      <c r="Q8" s="6">
        <v>509</v>
      </c>
      <c r="R8" s="53">
        <v>7.6</v>
      </c>
    </row>
    <row r="9" spans="1:18" s="12" customFormat="1" ht="12.75" customHeight="1">
      <c r="A9" s="41"/>
      <c r="B9" s="39">
        <v>20</v>
      </c>
      <c r="C9" s="40"/>
      <c r="D9" s="6">
        <v>8248</v>
      </c>
      <c r="E9" s="6">
        <v>4100</v>
      </c>
      <c r="F9" s="6">
        <v>4148</v>
      </c>
      <c r="G9" s="6">
        <v>2434</v>
      </c>
      <c r="H9" s="6">
        <v>2632</v>
      </c>
      <c r="I9" s="6">
        <v>342</v>
      </c>
      <c r="J9" s="6">
        <v>666</v>
      </c>
      <c r="K9" s="6">
        <v>628</v>
      </c>
      <c r="L9" s="6">
        <v>366</v>
      </c>
      <c r="M9" s="54">
        <v>17</v>
      </c>
      <c r="N9" s="54" t="s">
        <v>43</v>
      </c>
      <c r="O9" s="6">
        <v>404</v>
      </c>
      <c r="P9" s="6">
        <v>217</v>
      </c>
      <c r="Q9" s="6">
        <v>542</v>
      </c>
      <c r="R9" s="53">
        <v>7.5</v>
      </c>
    </row>
    <row r="10" spans="1:18" s="12" customFormat="1" ht="12.75" customHeight="1">
      <c r="A10" s="39"/>
      <c r="B10" s="39">
        <v>21</v>
      </c>
      <c r="C10" s="38"/>
      <c r="D10" s="6">
        <v>8436</v>
      </c>
      <c r="E10" s="6">
        <v>4140</v>
      </c>
      <c r="F10" s="6">
        <v>4296</v>
      </c>
      <c r="G10" s="6">
        <v>2401</v>
      </c>
      <c r="H10" s="6">
        <v>2683</v>
      </c>
      <c r="I10" s="6">
        <v>418</v>
      </c>
      <c r="J10" s="6">
        <v>808</v>
      </c>
      <c r="K10" s="6">
        <v>725</v>
      </c>
      <c r="L10" s="6">
        <v>378</v>
      </c>
      <c r="M10" s="6">
        <v>20</v>
      </c>
      <c r="N10" s="54">
        <v>2</v>
      </c>
      <c r="O10" s="6">
        <v>362</v>
      </c>
      <c r="P10" s="6">
        <v>173</v>
      </c>
      <c r="Q10" s="6">
        <v>466</v>
      </c>
      <c r="R10" s="53">
        <v>6.3</v>
      </c>
    </row>
    <row r="11" spans="1:18" s="12" customFormat="1" ht="12.75" customHeight="1">
      <c r="A11" s="39"/>
      <c r="B11" s="39">
        <v>22</v>
      </c>
      <c r="C11" s="38"/>
      <c r="D11" s="6">
        <v>8426</v>
      </c>
      <c r="E11" s="6">
        <v>4131</v>
      </c>
      <c r="F11" s="6">
        <v>4295</v>
      </c>
      <c r="G11" s="6">
        <v>2310</v>
      </c>
      <c r="H11" s="6">
        <v>2704</v>
      </c>
      <c r="I11" s="6">
        <v>418</v>
      </c>
      <c r="J11" s="6">
        <v>724</v>
      </c>
      <c r="K11" s="6">
        <v>740</v>
      </c>
      <c r="L11" s="6">
        <v>385</v>
      </c>
      <c r="M11" s="6">
        <v>30</v>
      </c>
      <c r="N11" s="54">
        <v>1</v>
      </c>
      <c r="O11" s="6">
        <v>404</v>
      </c>
      <c r="P11" s="6">
        <v>214</v>
      </c>
      <c r="Q11" s="6">
        <v>229</v>
      </c>
      <c r="R11" s="53">
        <v>7.3</v>
      </c>
    </row>
    <row r="12" spans="1:18" s="13" customFormat="1" ht="12.75" customHeight="1">
      <c r="A12" s="35"/>
      <c r="B12" s="34">
        <v>23</v>
      </c>
      <c r="C12" s="33"/>
      <c r="D12" s="5">
        <v>8472</v>
      </c>
      <c r="E12" s="5">
        <v>4181</v>
      </c>
      <c r="F12" s="5">
        <v>4291</v>
      </c>
      <c r="G12" s="5">
        <v>2376</v>
      </c>
      <c r="H12" s="5">
        <v>2672</v>
      </c>
      <c r="I12" s="5">
        <v>433</v>
      </c>
      <c r="J12" s="5">
        <v>803</v>
      </c>
      <c r="K12" s="5">
        <v>737</v>
      </c>
      <c r="L12" s="5">
        <v>328</v>
      </c>
      <c r="M12" s="5">
        <v>17</v>
      </c>
      <c r="N12" s="52">
        <v>1</v>
      </c>
      <c r="O12" s="5">
        <v>401</v>
      </c>
      <c r="P12" s="5">
        <v>219</v>
      </c>
      <c r="Q12" s="5">
        <v>485</v>
      </c>
      <c r="R12" s="51">
        <v>7.3</v>
      </c>
    </row>
    <row r="13" spans="1:18" s="26" customFormat="1" ht="6" customHeight="1" thickBot="1">
      <c r="A13" s="30"/>
      <c r="B13" s="30"/>
      <c r="C13" s="2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9"/>
    </row>
    <row r="14" ht="6" customHeight="1"/>
    <row r="15" spans="1:3" ht="11.25">
      <c r="A15" s="48" t="s">
        <v>52</v>
      </c>
      <c r="B15" s="48"/>
      <c r="C15" s="48"/>
    </row>
  </sheetData>
  <sheetProtection/>
  <mergeCells count="9">
    <mergeCell ref="R5:R6"/>
    <mergeCell ref="K5:L5"/>
    <mergeCell ref="M5:N5"/>
    <mergeCell ref="O5:P5"/>
    <mergeCell ref="Q5:Q6"/>
    <mergeCell ref="A5:C6"/>
    <mergeCell ref="D5:F5"/>
    <mergeCell ref="G5:H5"/>
    <mergeCell ref="I5:J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G27" sqref="G27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5.875" style="0" customWidth="1"/>
    <col min="4" max="11" width="11.875" style="0" customWidth="1"/>
  </cols>
  <sheetData>
    <row r="1" spans="1:3" ht="14.25">
      <c r="A1" s="1" t="s">
        <v>0</v>
      </c>
      <c r="B1" s="1"/>
      <c r="C1" s="1"/>
    </row>
    <row r="2" ht="14.25" customHeight="1"/>
    <row r="3" ht="14.25" customHeight="1">
      <c r="A3" s="1" t="s">
        <v>51</v>
      </c>
    </row>
    <row r="4" spans="2:3" ht="15" thickBot="1">
      <c r="B4" s="1"/>
      <c r="C4" s="1"/>
    </row>
    <row r="5" spans="1:11" ht="12.75" customHeight="1">
      <c r="A5" s="369" t="s">
        <v>9</v>
      </c>
      <c r="B5" s="369"/>
      <c r="C5" s="370"/>
      <c r="D5" s="366" t="s">
        <v>50</v>
      </c>
      <c r="E5" s="366"/>
      <c r="F5" s="366"/>
      <c r="G5" s="366" t="s">
        <v>49</v>
      </c>
      <c r="H5" s="366"/>
      <c r="I5" s="366"/>
      <c r="J5" s="365" t="s">
        <v>48</v>
      </c>
      <c r="K5" s="365"/>
    </row>
    <row r="6" spans="1:11" ht="12.75" customHeight="1">
      <c r="A6" s="373"/>
      <c r="B6" s="373"/>
      <c r="C6" s="374"/>
      <c r="D6" s="2" t="s">
        <v>33</v>
      </c>
      <c r="E6" s="2" t="s">
        <v>47</v>
      </c>
      <c r="F6" s="2" t="s">
        <v>46</v>
      </c>
      <c r="G6" s="2" t="s">
        <v>33</v>
      </c>
      <c r="H6" s="2" t="s">
        <v>32</v>
      </c>
      <c r="I6" s="2" t="s">
        <v>31</v>
      </c>
      <c r="J6" s="2" t="s">
        <v>45</v>
      </c>
      <c r="K6" s="3" t="s">
        <v>44</v>
      </c>
    </row>
    <row r="7" spans="1:11" ht="6" customHeight="1">
      <c r="A7" s="9"/>
      <c r="B7" s="42"/>
      <c r="C7" s="11"/>
      <c r="D7" s="9"/>
      <c r="E7" s="9"/>
      <c r="F7" s="9"/>
      <c r="G7" s="9"/>
      <c r="H7" s="9"/>
      <c r="I7" s="9"/>
      <c r="J7" s="9"/>
      <c r="K7" s="9"/>
    </row>
    <row r="8" spans="1:11" s="12" customFormat="1" ht="12.75" customHeight="1">
      <c r="A8" s="41" t="s">
        <v>30</v>
      </c>
      <c r="B8" s="39">
        <v>20</v>
      </c>
      <c r="C8" s="40" t="s">
        <v>29</v>
      </c>
      <c r="D8" s="37">
        <v>5</v>
      </c>
      <c r="E8" s="37">
        <v>1</v>
      </c>
      <c r="F8" s="37">
        <v>4</v>
      </c>
      <c r="G8" s="36">
        <v>1846</v>
      </c>
      <c r="H8" s="37">
        <v>168</v>
      </c>
      <c r="I8" s="36">
        <v>1678</v>
      </c>
      <c r="J8" s="37">
        <v>53</v>
      </c>
      <c r="K8" s="37">
        <v>73</v>
      </c>
    </row>
    <row r="9" spans="1:11" s="12" customFormat="1" ht="12.75" customHeight="1">
      <c r="A9" s="41"/>
      <c r="B9" s="39">
        <v>21</v>
      </c>
      <c r="C9" s="40"/>
      <c r="D9" s="37">
        <v>5</v>
      </c>
      <c r="E9" s="37">
        <v>1</v>
      </c>
      <c r="F9" s="37">
        <v>4</v>
      </c>
      <c r="G9" s="36">
        <v>1541</v>
      </c>
      <c r="H9" s="37">
        <v>135</v>
      </c>
      <c r="I9" s="36">
        <v>1406</v>
      </c>
      <c r="J9" s="37">
        <v>25</v>
      </c>
      <c r="K9" s="37">
        <v>63</v>
      </c>
    </row>
    <row r="10" spans="1:11" s="12" customFormat="1" ht="12.75" customHeight="1">
      <c r="A10" s="39"/>
      <c r="B10" s="39">
        <v>22</v>
      </c>
      <c r="C10" s="38"/>
      <c r="D10" s="37">
        <v>4</v>
      </c>
      <c r="E10" s="37">
        <v>1</v>
      </c>
      <c r="F10" s="37">
        <v>3</v>
      </c>
      <c r="G10" s="36">
        <v>1384</v>
      </c>
      <c r="H10" s="37">
        <v>147</v>
      </c>
      <c r="I10" s="36">
        <v>1237</v>
      </c>
      <c r="J10" s="37">
        <v>7</v>
      </c>
      <c r="K10" s="37">
        <v>63</v>
      </c>
    </row>
    <row r="11" spans="1:11" s="12" customFormat="1" ht="12.75" customHeight="1">
      <c r="A11" s="39"/>
      <c r="B11" s="39">
        <v>23</v>
      </c>
      <c r="C11" s="38"/>
      <c r="D11" s="37">
        <v>4</v>
      </c>
      <c r="E11" s="37">
        <v>1</v>
      </c>
      <c r="F11" s="37">
        <v>3</v>
      </c>
      <c r="G11" s="36">
        <v>1331</v>
      </c>
      <c r="H11" s="37">
        <v>149</v>
      </c>
      <c r="I11" s="36">
        <v>1182</v>
      </c>
      <c r="J11" s="41" t="s">
        <v>43</v>
      </c>
      <c r="K11" s="37">
        <v>64</v>
      </c>
    </row>
    <row r="12" spans="1:11" s="13" customFormat="1" ht="12.75" customHeight="1">
      <c r="A12" s="47"/>
      <c r="B12" s="34">
        <v>24</v>
      </c>
      <c r="C12" s="46"/>
      <c r="D12" s="32">
        <v>3</v>
      </c>
      <c r="E12" s="45" t="s">
        <v>43</v>
      </c>
      <c r="F12" s="32">
        <v>3</v>
      </c>
      <c r="G12" s="31">
        <v>1259</v>
      </c>
      <c r="H12" s="32">
        <v>130</v>
      </c>
      <c r="I12" s="31">
        <v>1129</v>
      </c>
      <c r="J12" s="45" t="s">
        <v>43</v>
      </c>
      <c r="K12" s="32">
        <v>64</v>
      </c>
    </row>
    <row r="13" spans="1:11" s="26" customFormat="1" ht="6" customHeight="1" thickBot="1">
      <c r="A13" s="30"/>
      <c r="B13" s="30"/>
      <c r="C13" s="29"/>
      <c r="D13" s="28"/>
      <c r="E13" s="28"/>
      <c r="F13" s="28"/>
      <c r="G13" s="27"/>
      <c r="H13" s="28"/>
      <c r="I13" s="27"/>
      <c r="J13" s="28"/>
      <c r="K13" s="28"/>
    </row>
    <row r="14" ht="6" customHeight="1"/>
    <row r="15" ht="11.25">
      <c r="A15" t="s">
        <v>42</v>
      </c>
    </row>
  </sheetData>
  <sheetProtection/>
  <mergeCells count="4">
    <mergeCell ref="D5:F5"/>
    <mergeCell ref="G5:I5"/>
    <mergeCell ref="J5:K5"/>
    <mergeCell ref="A5:C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拓真</dc:creator>
  <cp:keywords/>
  <dc:description/>
  <cp:lastModifiedBy>さとう</cp:lastModifiedBy>
  <cp:lastPrinted>2013-03-01T02:29:03Z</cp:lastPrinted>
  <dcterms:created xsi:type="dcterms:W3CDTF">2003-11-18T04:03:54Z</dcterms:created>
  <dcterms:modified xsi:type="dcterms:W3CDTF">2013-11-29T02:00:44Z</dcterms:modified>
  <cp:category/>
  <cp:version/>
  <cp:contentType/>
  <cp:contentStatus/>
</cp:coreProperties>
</file>