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 統計室\◆人口を考えるデータ集、人口分析\■人口を考えるデータ集\令和2年版\"/>
    </mc:Choice>
  </mc:AlternateContent>
  <xr:revisionPtr revIDLastSave="0" documentId="13_ncr:1_{02F7CF24-70A3-46A3-8186-F47F629A19E0}" xr6:coauthVersionLast="36" xr6:coauthVersionMax="36" xr10:uidLastSave="{00000000-0000-0000-0000-000000000000}"/>
  <bookViews>
    <workbookView xWindow="405" yWindow="405" windowWidth="19095" windowHeight="6525" xr2:uid="{00000000-000D-0000-FFFF-FFFF00000000}"/>
  </bookViews>
  <sheets>
    <sheet name="2" sheetId="1" r:id="rId1"/>
    <sheet name="3" sheetId="2" r:id="rId2"/>
    <sheet name="4" sheetId="3" r:id="rId3"/>
    <sheet name="5" sheetId="4" r:id="rId4"/>
    <sheet name="6" sheetId="20" r:id="rId5"/>
    <sheet name="7" sheetId="21" r:id="rId6"/>
    <sheet name="8" sheetId="7" r:id="rId7"/>
    <sheet name="9" sheetId="8" r:id="rId8"/>
    <sheet name="10" sheetId="9" r:id="rId9"/>
    <sheet name="11" sheetId="10" r:id="rId10"/>
    <sheet name="12" sheetId="19" r:id="rId11"/>
    <sheet name="13" sheetId="12" r:id="rId12"/>
    <sheet name="14" sheetId="14" r:id="rId13"/>
    <sheet name="15" sheetId="15" r:id="rId14"/>
    <sheet name="16" sheetId="16" r:id="rId15"/>
    <sheet name="17" sheetId="17" r:id="rId16"/>
  </sheets>
  <externalReferences>
    <externalReference r:id="rId17"/>
    <externalReference r:id="rId18"/>
    <externalReference r:id="rId19"/>
    <externalReference r:id="rId20"/>
  </externalReferences>
  <definedNames>
    <definedName name="_xlnm._FilterDatabase" localSheetId="3" hidden="1">'5'!#REF!</definedName>
    <definedName name="Data" localSheetId="1">[1]政令市!#REF!</definedName>
    <definedName name="Data">[1]政令市!#REF!</definedName>
    <definedName name="DataEnd" localSheetId="1">[1]政令市!#REF!</definedName>
    <definedName name="DataEnd">[1]政令市!#REF!</definedName>
    <definedName name="HyousokuEnd" localSheetId="1">[1]政令市!#REF!</definedName>
    <definedName name="HyousokuEnd">[1]政令市!#REF!</definedName>
    <definedName name="_xlnm.Print_Area" localSheetId="0">'2'!$A$1:$P$29</definedName>
    <definedName name="_xlnm.Print_Area" localSheetId="1">'3'!$A$33:$K$46</definedName>
    <definedName name="_xlnm.Print_Area" localSheetId="2">'4'!$A$1:$H$22</definedName>
    <definedName name="_xlnm.Print_Area" localSheetId="3">'5'!#REF!</definedName>
    <definedName name="_xlnm.Print_Titles" localSheetId="3">'5'!#REF!</definedName>
    <definedName name="TitleEnglish" localSheetId="1">[1]政令市!#REF!</definedName>
    <definedName name="TitleEnglish">[1]政令市!#REF!</definedName>
    <definedName name="あ">[1]政令市!#REF!</definedName>
  </definedNames>
  <calcPr calcId="191029"/>
</workbook>
</file>

<file path=xl/calcChain.xml><?xml version="1.0" encoding="utf-8"?>
<calcChain xmlns="http://schemas.openxmlformats.org/spreadsheetml/2006/main">
  <c r="P21" i="12" l="1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T24" i="10" l="1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U22" i="10"/>
  <c r="U24" i="10" s="1"/>
  <c r="T22" i="10"/>
  <c r="S22" i="10"/>
  <c r="R22" i="10"/>
  <c r="U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U19" i="10"/>
  <c r="T19" i="10"/>
  <c r="T21" i="10" s="1"/>
  <c r="S19" i="10"/>
  <c r="R19" i="10"/>
  <c r="U18" i="10"/>
  <c r="T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U16" i="10"/>
  <c r="T16" i="10"/>
  <c r="S16" i="10"/>
  <c r="S18" i="10" s="1"/>
  <c r="R16" i="10"/>
  <c r="U15" i="10"/>
  <c r="T15" i="10"/>
  <c r="S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U14" i="10"/>
  <c r="T14" i="10"/>
  <c r="S14" i="10"/>
  <c r="R14" i="10"/>
  <c r="U13" i="10"/>
  <c r="T13" i="10"/>
  <c r="S13" i="10"/>
  <c r="R13" i="10"/>
  <c r="R15" i="10" s="1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U10" i="10"/>
  <c r="U12" i="10" s="1"/>
  <c r="T10" i="10"/>
  <c r="S10" i="10"/>
  <c r="R10" i="10"/>
  <c r="U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U7" i="10"/>
  <c r="T7" i="10"/>
  <c r="T9" i="10" s="1"/>
  <c r="S7" i="10"/>
  <c r="R7" i="10"/>
  <c r="U6" i="10"/>
  <c r="T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U5" i="10"/>
  <c r="T5" i="10"/>
  <c r="S5" i="10"/>
  <c r="R5" i="10"/>
  <c r="U4" i="10"/>
  <c r="T4" i="10"/>
  <c r="S4" i="10"/>
  <c r="S6" i="10" s="1"/>
  <c r="R4" i="10"/>
  <c r="T24" i="9" l="1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Q6" i="7"/>
  <c r="Q27" i="7" s="1"/>
  <c r="P6" i="7"/>
  <c r="P27" i="7" s="1"/>
  <c r="O6" i="7"/>
  <c r="O27" i="7" s="1"/>
  <c r="N6" i="7"/>
  <c r="N27" i="7" s="1"/>
  <c r="M6" i="7"/>
  <c r="M27" i="7" s="1"/>
  <c r="L6" i="7"/>
  <c r="L27" i="7" s="1"/>
  <c r="K6" i="7"/>
  <c r="K27" i="7" s="1"/>
  <c r="J6" i="7"/>
  <c r="J27" i="7" s="1"/>
  <c r="I6" i="7"/>
  <c r="I27" i="7" s="1"/>
  <c r="H6" i="7"/>
  <c r="H27" i="7" s="1"/>
  <c r="G6" i="7"/>
  <c r="G27" i="7" s="1"/>
  <c r="F6" i="7"/>
  <c r="F27" i="7" s="1"/>
  <c r="E6" i="7"/>
  <c r="E27" i="7" s="1"/>
  <c r="D6" i="7"/>
  <c r="D27" i="7" s="1"/>
  <c r="C6" i="7"/>
  <c r="C27" i="7" s="1"/>
  <c r="B6" i="7"/>
  <c r="B27" i="7" s="1"/>
  <c r="U59" i="21" l="1"/>
  <c r="B53" i="21"/>
  <c r="B57" i="21" s="1"/>
  <c r="B61" i="21" s="1"/>
  <c r="L51" i="21"/>
  <c r="D49" i="21"/>
  <c r="B45" i="21"/>
  <c r="B49" i="21" s="1"/>
  <c r="B44" i="21"/>
  <c r="B48" i="21" s="1"/>
  <c r="B52" i="21" s="1"/>
  <c r="B56" i="21" s="1"/>
  <c r="B60" i="21" s="1"/>
  <c r="P41" i="21"/>
  <c r="B41" i="21"/>
  <c r="B40" i="21"/>
  <c r="L39" i="21"/>
  <c r="B39" i="21"/>
  <c r="B43" i="21" s="1"/>
  <c r="B47" i="21" s="1"/>
  <c r="B51" i="21" s="1"/>
  <c r="B55" i="21" s="1"/>
  <c r="B59" i="21" s="1"/>
  <c r="P37" i="21"/>
  <c r="O37" i="21"/>
  <c r="H37" i="21"/>
  <c r="G37" i="21"/>
  <c r="T36" i="21"/>
  <c r="S36" i="21"/>
  <c r="L36" i="21"/>
  <c r="K36" i="21"/>
  <c r="D36" i="21"/>
  <c r="C36" i="21"/>
  <c r="P35" i="21"/>
  <c r="O35" i="21"/>
  <c r="H35" i="21"/>
  <c r="H38" i="21" s="1"/>
  <c r="G35" i="21"/>
  <c r="V30" i="21"/>
  <c r="U30" i="21"/>
  <c r="T30" i="21"/>
  <c r="S30" i="21"/>
  <c r="S31" i="21" s="1"/>
  <c r="R30" i="21"/>
  <c r="Q30" i="21"/>
  <c r="P30" i="21"/>
  <c r="O30" i="21"/>
  <c r="N30" i="21"/>
  <c r="M30" i="21"/>
  <c r="L30" i="21"/>
  <c r="K30" i="21"/>
  <c r="K31" i="21" s="1"/>
  <c r="J30" i="21"/>
  <c r="I30" i="21"/>
  <c r="H30" i="21"/>
  <c r="G30" i="21"/>
  <c r="F30" i="21"/>
  <c r="E30" i="21"/>
  <c r="D30" i="21"/>
  <c r="C30" i="21"/>
  <c r="C31" i="21" s="1"/>
  <c r="V29" i="21"/>
  <c r="U29" i="21"/>
  <c r="T29" i="21"/>
  <c r="S29" i="21"/>
  <c r="R29" i="21"/>
  <c r="Q29" i="21"/>
  <c r="P29" i="21"/>
  <c r="P31" i="21" s="1"/>
  <c r="O29" i="21"/>
  <c r="N29" i="21"/>
  <c r="M29" i="21"/>
  <c r="L29" i="21"/>
  <c r="K29" i="21"/>
  <c r="J29" i="21"/>
  <c r="I29" i="21"/>
  <c r="H29" i="21"/>
  <c r="G29" i="21"/>
  <c r="F29" i="21"/>
  <c r="E29" i="21"/>
  <c r="D29" i="21"/>
  <c r="D31" i="21" s="1"/>
  <c r="C29" i="21"/>
  <c r="V28" i="21"/>
  <c r="U28" i="21"/>
  <c r="U31" i="21" s="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E31" i="21" s="1"/>
  <c r="D28" i="21"/>
  <c r="C28" i="21"/>
  <c r="V26" i="21"/>
  <c r="U26" i="21"/>
  <c r="T26" i="21"/>
  <c r="S26" i="21"/>
  <c r="R26" i="21"/>
  <c r="R27" i="21" s="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B30" i="21" s="1"/>
  <c r="V25" i="21"/>
  <c r="U25" i="21"/>
  <c r="T25" i="21"/>
  <c r="S25" i="21"/>
  <c r="S27" i="21" s="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I27" i="21" s="1"/>
  <c r="H24" i="21"/>
  <c r="H27" i="21" s="1"/>
  <c r="G24" i="21"/>
  <c r="F24" i="21"/>
  <c r="E24" i="21"/>
  <c r="D24" i="21"/>
  <c r="C24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V21" i="21"/>
  <c r="U21" i="21"/>
  <c r="T21" i="21"/>
  <c r="S21" i="21"/>
  <c r="R21" i="21"/>
  <c r="R23" i="21" s="1"/>
  <c r="Q21" i="21"/>
  <c r="P21" i="21"/>
  <c r="O21" i="21"/>
  <c r="N21" i="21"/>
  <c r="M21" i="21"/>
  <c r="L21" i="21"/>
  <c r="K21" i="21"/>
  <c r="J21" i="21"/>
  <c r="I21" i="21"/>
  <c r="H21" i="21"/>
  <c r="G21" i="21"/>
  <c r="F21" i="21"/>
  <c r="F23" i="21" s="1"/>
  <c r="E21" i="21"/>
  <c r="D21" i="21"/>
  <c r="C21" i="21"/>
  <c r="V20" i="21"/>
  <c r="U20" i="21"/>
  <c r="T20" i="21"/>
  <c r="S20" i="21"/>
  <c r="R20" i="21"/>
  <c r="Q20" i="21"/>
  <c r="P20" i="21"/>
  <c r="O20" i="21"/>
  <c r="N20" i="21"/>
  <c r="M20" i="21"/>
  <c r="L20" i="21"/>
  <c r="L23" i="21" s="1"/>
  <c r="K20" i="21"/>
  <c r="K23" i="21" s="1"/>
  <c r="J20" i="21"/>
  <c r="I20" i="21"/>
  <c r="H20" i="21"/>
  <c r="G20" i="21"/>
  <c r="F20" i="21"/>
  <c r="E20" i="21"/>
  <c r="D20" i="21"/>
  <c r="C20" i="21"/>
  <c r="T19" i="21"/>
  <c r="P19" i="21"/>
  <c r="L19" i="21"/>
  <c r="H19" i="21"/>
  <c r="D19" i="21"/>
  <c r="V18" i="21"/>
  <c r="U18" i="21"/>
  <c r="T18" i="21"/>
  <c r="T49" i="21" s="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V17" i="21"/>
  <c r="U17" i="21"/>
  <c r="T17" i="21"/>
  <c r="S17" i="21"/>
  <c r="R17" i="21"/>
  <c r="Q17" i="21"/>
  <c r="Q19" i="21" s="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V16" i="21"/>
  <c r="U16" i="21"/>
  <c r="T16" i="21"/>
  <c r="S16" i="21"/>
  <c r="R16" i="21"/>
  <c r="Q16" i="21"/>
  <c r="P16" i="21"/>
  <c r="O16" i="21"/>
  <c r="O19" i="21" s="1"/>
  <c r="N16" i="21"/>
  <c r="N19" i="21" s="1"/>
  <c r="M16" i="21"/>
  <c r="L16" i="21"/>
  <c r="K16" i="21"/>
  <c r="J16" i="21"/>
  <c r="I16" i="21"/>
  <c r="H16" i="21"/>
  <c r="G16" i="21"/>
  <c r="F16" i="21"/>
  <c r="E16" i="21"/>
  <c r="D16" i="21"/>
  <c r="C16" i="21"/>
  <c r="B16" i="21"/>
  <c r="B20" i="21" s="1"/>
  <c r="B24" i="21" s="1"/>
  <c r="B28" i="21" s="1"/>
  <c r="P15" i="21"/>
  <c r="P43" i="21" s="1"/>
  <c r="O15" i="21"/>
  <c r="O43" i="21" s="1"/>
  <c r="H15" i="21"/>
  <c r="H43" i="21" s="1"/>
  <c r="G15" i="21"/>
  <c r="G43" i="21" s="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V11" i="21"/>
  <c r="V40" i="21" s="1"/>
  <c r="O11" i="21"/>
  <c r="N11" i="21"/>
  <c r="G11" i="21"/>
  <c r="G39" i="21" s="1"/>
  <c r="F11" i="21"/>
  <c r="F40" i="21" s="1"/>
  <c r="V10" i="21"/>
  <c r="U10" i="21"/>
  <c r="T10" i="21"/>
  <c r="S10" i="21"/>
  <c r="R10" i="21"/>
  <c r="Q10" i="21"/>
  <c r="P10" i="21"/>
  <c r="O10" i="21"/>
  <c r="N10" i="21"/>
  <c r="M10" i="21"/>
  <c r="L10" i="21"/>
  <c r="L41" i="21" s="1"/>
  <c r="K10" i="21"/>
  <c r="J10" i="21"/>
  <c r="I10" i="21"/>
  <c r="H10" i="21"/>
  <c r="G10" i="21"/>
  <c r="F10" i="21"/>
  <c r="E10" i="21"/>
  <c r="D10" i="21"/>
  <c r="C10" i="21"/>
  <c r="B10" i="21"/>
  <c r="B14" i="21" s="1"/>
  <c r="B18" i="21" s="1"/>
  <c r="V9" i="21"/>
  <c r="U9" i="21"/>
  <c r="T9" i="21"/>
  <c r="S9" i="21"/>
  <c r="R9" i="21"/>
  <c r="Q9" i="21"/>
  <c r="P9" i="21"/>
  <c r="O9" i="21"/>
  <c r="N9" i="21"/>
  <c r="M9" i="21"/>
  <c r="L9" i="21"/>
  <c r="K9" i="21"/>
  <c r="K11" i="21" s="1"/>
  <c r="J9" i="21"/>
  <c r="I9" i="21"/>
  <c r="H9" i="21"/>
  <c r="G9" i="21"/>
  <c r="G40" i="21" s="1"/>
  <c r="F9" i="21"/>
  <c r="E9" i="21"/>
  <c r="D9" i="21"/>
  <c r="C9" i="21"/>
  <c r="B9" i="21"/>
  <c r="B13" i="21" s="1"/>
  <c r="B17" i="21" s="1"/>
  <c r="B21" i="21" s="1"/>
  <c r="B25" i="21" s="1"/>
  <c r="B29" i="21" s="1"/>
  <c r="V8" i="21"/>
  <c r="U8" i="21"/>
  <c r="T8" i="21"/>
  <c r="S8" i="21"/>
  <c r="R8" i="21"/>
  <c r="Q8" i="21"/>
  <c r="P8" i="21"/>
  <c r="P11" i="21" s="1"/>
  <c r="O8" i="21"/>
  <c r="O39" i="21" s="1"/>
  <c r="N8" i="21"/>
  <c r="N39" i="21" s="1"/>
  <c r="M8" i="21"/>
  <c r="L8" i="21"/>
  <c r="L11" i="21" s="1"/>
  <c r="K8" i="21"/>
  <c r="J8" i="21"/>
  <c r="I8" i="21"/>
  <c r="H8" i="21"/>
  <c r="G8" i="21"/>
  <c r="F8" i="21"/>
  <c r="E8" i="21"/>
  <c r="D8" i="21"/>
  <c r="C8" i="21"/>
  <c r="B8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V4" i="21"/>
  <c r="U4" i="21"/>
  <c r="T4" i="21"/>
  <c r="T7" i="21" s="1"/>
  <c r="T37" i="21" s="1"/>
  <c r="S4" i="21"/>
  <c r="S7" i="21" s="1"/>
  <c r="S37" i="21" s="1"/>
  <c r="R4" i="21"/>
  <c r="R7" i="21" s="1"/>
  <c r="Q4" i="21"/>
  <c r="P4" i="21"/>
  <c r="P7" i="21" s="1"/>
  <c r="P36" i="21" s="1"/>
  <c r="O4" i="21"/>
  <c r="O7" i="21" s="1"/>
  <c r="O36" i="21" s="1"/>
  <c r="N4" i="21"/>
  <c r="M4" i="21"/>
  <c r="L4" i="21"/>
  <c r="L7" i="21" s="1"/>
  <c r="L37" i="21" s="1"/>
  <c r="K4" i="21"/>
  <c r="K7" i="21" s="1"/>
  <c r="K37" i="21" s="1"/>
  <c r="J4" i="21"/>
  <c r="I4" i="21"/>
  <c r="H4" i="21"/>
  <c r="H7" i="21" s="1"/>
  <c r="H36" i="21" s="1"/>
  <c r="G4" i="21"/>
  <c r="G7" i="21" s="1"/>
  <c r="G36" i="21" s="1"/>
  <c r="F4" i="21"/>
  <c r="E4" i="21"/>
  <c r="D4" i="21"/>
  <c r="D7" i="21" s="1"/>
  <c r="D37" i="21" s="1"/>
  <c r="C4" i="21"/>
  <c r="C7" i="21" s="1"/>
  <c r="C37" i="21" s="1"/>
  <c r="O46" i="21" l="1"/>
  <c r="G52" i="21"/>
  <c r="N57" i="21"/>
  <c r="P38" i="21"/>
  <c r="K40" i="21"/>
  <c r="K39" i="21"/>
  <c r="Q53" i="21"/>
  <c r="R53" i="21"/>
  <c r="G38" i="21"/>
  <c r="E35" i="21"/>
  <c r="Q36" i="21"/>
  <c r="E37" i="21"/>
  <c r="I40" i="21"/>
  <c r="T41" i="21"/>
  <c r="E43" i="21"/>
  <c r="E15" i="21"/>
  <c r="E45" i="21" s="1"/>
  <c r="M15" i="21"/>
  <c r="M45" i="21" s="1"/>
  <c r="U43" i="21"/>
  <c r="U46" i="21" s="1"/>
  <c r="U15" i="21"/>
  <c r="U45" i="21" s="1"/>
  <c r="Q45" i="21"/>
  <c r="U48" i="21"/>
  <c r="Q49" i="21"/>
  <c r="C23" i="21"/>
  <c r="C51" i="21" s="1"/>
  <c r="C54" i="21" s="1"/>
  <c r="S51" i="21"/>
  <c r="S23" i="21"/>
  <c r="E53" i="21"/>
  <c r="M53" i="21"/>
  <c r="Q23" i="21"/>
  <c r="O56" i="21"/>
  <c r="O38" i="21"/>
  <c r="U62" i="21"/>
  <c r="R36" i="21"/>
  <c r="V37" i="21"/>
  <c r="J7" i="21"/>
  <c r="J35" i="21" s="1"/>
  <c r="N40" i="21"/>
  <c r="F43" i="21"/>
  <c r="F46" i="21" s="1"/>
  <c r="F15" i="21"/>
  <c r="F45" i="21" s="1"/>
  <c r="N15" i="21"/>
  <c r="N45" i="21" s="1"/>
  <c r="V43" i="21"/>
  <c r="V15" i="21"/>
  <c r="V45" i="21" s="1"/>
  <c r="R45" i="21"/>
  <c r="C47" i="21"/>
  <c r="C19" i="21"/>
  <c r="R48" i="21"/>
  <c r="I19" i="21"/>
  <c r="I48" i="21" s="1"/>
  <c r="T51" i="21"/>
  <c r="T23" i="21"/>
  <c r="K52" i="21"/>
  <c r="S52" i="21"/>
  <c r="F53" i="21"/>
  <c r="D55" i="21"/>
  <c r="D58" i="21" s="1"/>
  <c r="D27" i="21"/>
  <c r="L27" i="21"/>
  <c r="L55" i="21" s="1"/>
  <c r="T55" i="21"/>
  <c r="T58" i="21" s="1"/>
  <c r="T27" i="21"/>
  <c r="H56" i="21"/>
  <c r="C57" i="21"/>
  <c r="S57" i="21"/>
  <c r="K27" i="21"/>
  <c r="K57" i="21" s="1"/>
  <c r="H60" i="21"/>
  <c r="H61" i="21"/>
  <c r="L61" i="21"/>
  <c r="P61" i="21"/>
  <c r="L31" i="21"/>
  <c r="L60" i="21" s="1"/>
  <c r="T31" i="21"/>
  <c r="T60" i="21" s="1"/>
  <c r="N47" i="21"/>
  <c r="H55" i="21"/>
  <c r="P60" i="21"/>
  <c r="M7" i="21"/>
  <c r="M37" i="21" s="1"/>
  <c r="D39" i="21"/>
  <c r="D11" i="21"/>
  <c r="D41" i="21" s="1"/>
  <c r="H11" i="21"/>
  <c r="H41" i="21" s="1"/>
  <c r="T39" i="21"/>
  <c r="T11" i="21"/>
  <c r="O40" i="21"/>
  <c r="O42" i="21" s="1"/>
  <c r="F41" i="21"/>
  <c r="N41" i="21"/>
  <c r="N42" i="21" s="1"/>
  <c r="V41" i="21"/>
  <c r="J11" i="21"/>
  <c r="J39" i="21" s="1"/>
  <c r="R11" i="21"/>
  <c r="S43" i="21"/>
  <c r="G44" i="21"/>
  <c r="G46" i="21" s="1"/>
  <c r="O44" i="21"/>
  <c r="G45" i="21"/>
  <c r="O45" i="21"/>
  <c r="C15" i="21"/>
  <c r="C44" i="21" s="1"/>
  <c r="K15" i="21"/>
  <c r="K44" i="21" s="1"/>
  <c r="S15" i="21"/>
  <c r="S44" i="21" s="1"/>
  <c r="E23" i="21"/>
  <c r="M23" i="21"/>
  <c r="U23" i="21"/>
  <c r="U53" i="21" s="1"/>
  <c r="E55" i="21"/>
  <c r="E27" i="21"/>
  <c r="M27" i="21"/>
  <c r="M57" i="21" s="1"/>
  <c r="Q55" i="21"/>
  <c r="Q27" i="21"/>
  <c r="U27" i="21"/>
  <c r="U57" i="21" s="1"/>
  <c r="F27" i="21"/>
  <c r="F57" i="21" s="1"/>
  <c r="N27" i="21"/>
  <c r="V27" i="21"/>
  <c r="V55" i="21" s="1"/>
  <c r="I59" i="21"/>
  <c r="I62" i="21" s="1"/>
  <c r="I31" i="21"/>
  <c r="M31" i="21"/>
  <c r="M59" i="21" s="1"/>
  <c r="M62" i="21" s="1"/>
  <c r="Q59" i="21"/>
  <c r="Q62" i="21" s="1"/>
  <c r="Q31" i="21"/>
  <c r="E60" i="21"/>
  <c r="I60" i="21"/>
  <c r="M60" i="21"/>
  <c r="Q60" i="21"/>
  <c r="U60" i="21"/>
  <c r="G31" i="21"/>
  <c r="G59" i="21" s="1"/>
  <c r="O31" i="21"/>
  <c r="O59" i="21" s="1"/>
  <c r="C35" i="21"/>
  <c r="C38" i="21" s="1"/>
  <c r="K35" i="21"/>
  <c r="K38" i="21" s="1"/>
  <c r="S35" i="21"/>
  <c r="S38" i="21" s="1"/>
  <c r="F39" i="21"/>
  <c r="F42" i="21" s="1"/>
  <c r="P39" i="21"/>
  <c r="O47" i="21"/>
  <c r="I55" i="21"/>
  <c r="K61" i="21"/>
  <c r="E36" i="21"/>
  <c r="M36" i="21"/>
  <c r="Q37" i="21"/>
  <c r="I7" i="21"/>
  <c r="I35" i="21" s="1"/>
  <c r="Q7" i="21"/>
  <c r="Q35" i="21" s="1"/>
  <c r="Q38" i="21" s="1"/>
  <c r="I43" i="21"/>
  <c r="I15" i="21"/>
  <c r="I44" i="21" s="1"/>
  <c r="Q15" i="21"/>
  <c r="Q43" i="21" s="1"/>
  <c r="E44" i="21"/>
  <c r="U44" i="21"/>
  <c r="I45" i="21"/>
  <c r="F47" i="21"/>
  <c r="F19" i="21"/>
  <c r="F48" i="21" s="1"/>
  <c r="J19" i="21"/>
  <c r="J48" i="21" s="1"/>
  <c r="R47" i="21"/>
  <c r="R19" i="21"/>
  <c r="V19" i="21"/>
  <c r="V49" i="21" s="1"/>
  <c r="Q48" i="21"/>
  <c r="G23" i="21"/>
  <c r="G53" i="21" s="1"/>
  <c r="O51" i="21"/>
  <c r="O23" i="21"/>
  <c r="R52" i="21"/>
  <c r="I53" i="21"/>
  <c r="I23" i="21"/>
  <c r="J57" i="21"/>
  <c r="R57" i="21"/>
  <c r="J27" i="21"/>
  <c r="J55" i="21" s="1"/>
  <c r="J58" i="21" s="1"/>
  <c r="C61" i="21"/>
  <c r="S61" i="21"/>
  <c r="V39" i="21"/>
  <c r="V42" i="21" s="1"/>
  <c r="S56" i="21"/>
  <c r="R35" i="21"/>
  <c r="R37" i="21"/>
  <c r="J40" i="21"/>
  <c r="J15" i="21"/>
  <c r="J44" i="21" s="1"/>
  <c r="R43" i="21"/>
  <c r="R46" i="21" s="1"/>
  <c r="R15" i="21"/>
  <c r="R44" i="21" s="1"/>
  <c r="F44" i="21"/>
  <c r="N44" i="21"/>
  <c r="J45" i="21"/>
  <c r="G47" i="21"/>
  <c r="G19" i="21"/>
  <c r="K19" i="21"/>
  <c r="K49" i="21" s="1"/>
  <c r="S47" i="21"/>
  <c r="S19" i="21"/>
  <c r="N48" i="21"/>
  <c r="V48" i="21"/>
  <c r="D51" i="21"/>
  <c r="D23" i="21"/>
  <c r="H23" i="21"/>
  <c r="H53" i="21" s="1"/>
  <c r="P51" i="21"/>
  <c r="P23" i="21"/>
  <c r="C52" i="21"/>
  <c r="O52" i="21"/>
  <c r="J53" i="21"/>
  <c r="J23" i="21"/>
  <c r="J52" i="21" s="1"/>
  <c r="P27" i="21"/>
  <c r="P55" i="21" s="1"/>
  <c r="D56" i="21"/>
  <c r="T56" i="21"/>
  <c r="G57" i="21"/>
  <c r="O57" i="21"/>
  <c r="C27" i="21"/>
  <c r="C56" i="21" s="1"/>
  <c r="D60" i="21"/>
  <c r="D61" i="21"/>
  <c r="F52" i="21"/>
  <c r="E7" i="21"/>
  <c r="U7" i="21"/>
  <c r="U35" i="21" s="1"/>
  <c r="F7" i="21"/>
  <c r="F37" i="21" s="1"/>
  <c r="N7" i="21"/>
  <c r="N35" i="21" s="1"/>
  <c r="V7" i="21"/>
  <c r="V35" i="21" s="1"/>
  <c r="E11" i="21"/>
  <c r="E39" i="21" s="1"/>
  <c r="I39" i="21"/>
  <c r="I11" i="21"/>
  <c r="I41" i="21" s="1"/>
  <c r="M11" i="21"/>
  <c r="M40" i="21" s="1"/>
  <c r="Q39" i="21"/>
  <c r="Q11" i="21"/>
  <c r="U11" i="21"/>
  <c r="U40" i="21" s="1"/>
  <c r="D40" i="21"/>
  <c r="L40" i="21"/>
  <c r="L42" i="21" s="1"/>
  <c r="P40" i="21"/>
  <c r="T40" i="21"/>
  <c r="G41" i="21"/>
  <c r="G42" i="21" s="1"/>
  <c r="K41" i="21"/>
  <c r="O41" i="21"/>
  <c r="C11" i="21"/>
  <c r="C39" i="21" s="1"/>
  <c r="S11" i="21"/>
  <c r="S40" i="21" s="1"/>
  <c r="D43" i="21"/>
  <c r="D44" i="21"/>
  <c r="H44" i="21"/>
  <c r="H46" i="21" s="1"/>
  <c r="P44" i="21"/>
  <c r="P46" i="21" s="1"/>
  <c r="D45" i="21"/>
  <c r="H45" i="21"/>
  <c r="P45" i="21"/>
  <c r="D15" i="21"/>
  <c r="L15" i="21"/>
  <c r="L43" i="21" s="1"/>
  <c r="T15" i="21"/>
  <c r="T45" i="21" s="1"/>
  <c r="H49" i="21"/>
  <c r="L49" i="21"/>
  <c r="P49" i="21"/>
  <c r="E19" i="21"/>
  <c r="E48" i="21" s="1"/>
  <c r="M19" i="21"/>
  <c r="M49" i="21" s="1"/>
  <c r="U19" i="21"/>
  <c r="U49" i="21" s="1"/>
  <c r="N23" i="21"/>
  <c r="N52" i="21" s="1"/>
  <c r="V23" i="21"/>
  <c r="V52" i="21" s="1"/>
  <c r="G27" i="21"/>
  <c r="G56" i="21" s="1"/>
  <c r="O27" i="21"/>
  <c r="F31" i="21"/>
  <c r="F60" i="21" s="1"/>
  <c r="F59" i="21"/>
  <c r="J59" i="21"/>
  <c r="J31" i="21"/>
  <c r="N31" i="21"/>
  <c r="N60" i="21" s="1"/>
  <c r="R59" i="21"/>
  <c r="R31" i="21"/>
  <c r="V31" i="21"/>
  <c r="V60" i="21" s="1"/>
  <c r="V59" i="21"/>
  <c r="H31" i="21"/>
  <c r="D35" i="21"/>
  <c r="D38" i="21" s="1"/>
  <c r="L35" i="21"/>
  <c r="L38" i="21" s="1"/>
  <c r="T35" i="21"/>
  <c r="T38" i="21" s="1"/>
  <c r="K51" i="21"/>
  <c r="E59" i="21"/>
  <c r="D47" i="21"/>
  <c r="H47" i="21"/>
  <c r="H50" i="21" s="1"/>
  <c r="L47" i="21"/>
  <c r="L50" i="21" s="1"/>
  <c r="P47" i="21"/>
  <c r="T47" i="21"/>
  <c r="C48" i="21"/>
  <c r="G48" i="21"/>
  <c r="O48" i="21"/>
  <c r="S48" i="21"/>
  <c r="F49" i="21"/>
  <c r="N49" i="21"/>
  <c r="R49" i="21"/>
  <c r="E51" i="21"/>
  <c r="I51" i="21"/>
  <c r="M51" i="21"/>
  <c r="M54" i="21" s="1"/>
  <c r="Q51" i="21"/>
  <c r="Q54" i="21" s="1"/>
  <c r="D52" i="21"/>
  <c r="H52" i="21"/>
  <c r="L52" i="21"/>
  <c r="L54" i="21" s="1"/>
  <c r="P52" i="21"/>
  <c r="T52" i="21"/>
  <c r="C53" i="21"/>
  <c r="K53" i="21"/>
  <c r="O53" i="21"/>
  <c r="S53" i="21"/>
  <c r="F55" i="21"/>
  <c r="N55" i="21"/>
  <c r="R55" i="21"/>
  <c r="R58" i="21" s="1"/>
  <c r="E56" i="21"/>
  <c r="I56" i="21"/>
  <c r="M56" i="21"/>
  <c r="Q56" i="21"/>
  <c r="D57" i="21"/>
  <c r="H57" i="21"/>
  <c r="L57" i="21"/>
  <c r="T57" i="21"/>
  <c r="C59" i="21"/>
  <c r="C62" i="21" s="1"/>
  <c r="K59" i="21"/>
  <c r="S59" i="21"/>
  <c r="S62" i="21" s="1"/>
  <c r="J60" i="21"/>
  <c r="R60" i="21"/>
  <c r="E61" i="21"/>
  <c r="I61" i="21"/>
  <c r="M61" i="21"/>
  <c r="Q61" i="21"/>
  <c r="U61" i="21"/>
  <c r="I47" i="21"/>
  <c r="M47" i="21"/>
  <c r="Q47" i="21"/>
  <c r="U47" i="21"/>
  <c r="D48" i="21"/>
  <c r="H48" i="21"/>
  <c r="L48" i="21"/>
  <c r="P48" i="21"/>
  <c r="T48" i="21"/>
  <c r="C49" i="21"/>
  <c r="G49" i="21"/>
  <c r="O49" i="21"/>
  <c r="S49" i="21"/>
  <c r="F51" i="21"/>
  <c r="J51" i="21"/>
  <c r="N51" i="21"/>
  <c r="R51" i="21"/>
  <c r="E52" i="21"/>
  <c r="I52" i="21"/>
  <c r="M52" i="21"/>
  <c r="Q52" i="21"/>
  <c r="D53" i="21"/>
  <c r="L53" i="21"/>
  <c r="P53" i="21"/>
  <c r="T53" i="21"/>
  <c r="C55" i="21"/>
  <c r="K55" i="21"/>
  <c r="O55" i="21"/>
  <c r="O58" i="21" s="1"/>
  <c r="S55" i="21"/>
  <c r="S58" i="21" s="1"/>
  <c r="F56" i="21"/>
  <c r="J56" i="21"/>
  <c r="N56" i="21"/>
  <c r="R56" i="21"/>
  <c r="E57" i="21"/>
  <c r="I57" i="21"/>
  <c r="Q57" i="21"/>
  <c r="D59" i="21"/>
  <c r="D62" i="21" s="1"/>
  <c r="H59" i="21"/>
  <c r="P59" i="21"/>
  <c r="P62" i="21" s="1"/>
  <c r="T59" i="21"/>
  <c r="C60" i="21"/>
  <c r="K60" i="21"/>
  <c r="O60" i="21"/>
  <c r="S60" i="21"/>
  <c r="J61" i="21"/>
  <c r="N61" i="21"/>
  <c r="R61" i="21"/>
  <c r="J42" i="21" l="1"/>
  <c r="C42" i="21"/>
  <c r="L58" i="21"/>
  <c r="T62" i="21"/>
  <c r="I46" i="21"/>
  <c r="I49" i="21"/>
  <c r="V62" i="21"/>
  <c r="F36" i="21"/>
  <c r="R50" i="21"/>
  <c r="K45" i="21"/>
  <c r="E49" i="21"/>
  <c r="T50" i="21"/>
  <c r="N59" i="21"/>
  <c r="N62" i="21" s="1"/>
  <c r="L45" i="21"/>
  <c r="T43" i="21"/>
  <c r="T46" i="21" s="1"/>
  <c r="U39" i="21"/>
  <c r="U42" i="21" s="1"/>
  <c r="H51" i="21"/>
  <c r="H54" i="21" s="1"/>
  <c r="K47" i="21"/>
  <c r="J37" i="21"/>
  <c r="R38" i="21"/>
  <c r="E40" i="21"/>
  <c r="E42" i="21" s="1"/>
  <c r="I58" i="21"/>
  <c r="U55" i="21"/>
  <c r="M55" i="21"/>
  <c r="M58" i="21" s="1"/>
  <c r="J41" i="21"/>
  <c r="C40" i="21"/>
  <c r="H39" i="21"/>
  <c r="H42" i="21" s="1"/>
  <c r="P56" i="21"/>
  <c r="P58" i="21" s="1"/>
  <c r="V53" i="21"/>
  <c r="M41" i="21"/>
  <c r="J36" i="21"/>
  <c r="J38" i="21" s="1"/>
  <c r="G61" i="21"/>
  <c r="K56" i="21"/>
  <c r="Q44" i="21"/>
  <c r="Q46" i="21" s="1"/>
  <c r="E38" i="21"/>
  <c r="V61" i="21"/>
  <c r="F61" i="21"/>
  <c r="G60" i="21"/>
  <c r="G62" i="21" s="1"/>
  <c r="L59" i="21"/>
  <c r="L62" i="21" s="1"/>
  <c r="V56" i="21"/>
  <c r="G55" i="21"/>
  <c r="G58" i="21" s="1"/>
  <c r="V51" i="21"/>
  <c r="V54" i="21" s="1"/>
  <c r="F54" i="21"/>
  <c r="Q50" i="21"/>
  <c r="K62" i="21"/>
  <c r="P57" i="21"/>
  <c r="U56" i="21"/>
  <c r="U51" i="21"/>
  <c r="E54" i="21"/>
  <c r="J49" i="21"/>
  <c r="K48" i="21"/>
  <c r="P50" i="21"/>
  <c r="E62" i="21"/>
  <c r="L44" i="21"/>
  <c r="L46" i="21" s="1"/>
  <c r="S41" i="21"/>
  <c r="C41" i="21"/>
  <c r="H40" i="21"/>
  <c r="Q40" i="21"/>
  <c r="Q41" i="21"/>
  <c r="Q42" i="21" s="1"/>
  <c r="L56" i="21"/>
  <c r="J43" i="21"/>
  <c r="J46" i="21" s="1"/>
  <c r="S39" i="21"/>
  <c r="V36" i="21"/>
  <c r="V38" i="21" s="1"/>
  <c r="F35" i="21"/>
  <c r="G51" i="21"/>
  <c r="G54" i="21" s="1"/>
  <c r="V47" i="21"/>
  <c r="V50" i="21" s="1"/>
  <c r="J47" i="21"/>
  <c r="J50" i="21" s="1"/>
  <c r="I37" i="21"/>
  <c r="O50" i="21"/>
  <c r="S45" i="21"/>
  <c r="S46" i="21" s="1"/>
  <c r="C45" i="21"/>
  <c r="K43" i="21"/>
  <c r="K46" i="21" s="1"/>
  <c r="H58" i="21"/>
  <c r="T61" i="21"/>
  <c r="N53" i="21"/>
  <c r="N54" i="21" s="1"/>
  <c r="V44" i="21"/>
  <c r="N43" i="21"/>
  <c r="N46" i="21" s="1"/>
  <c r="N37" i="21"/>
  <c r="V57" i="21"/>
  <c r="V58" i="21" s="1"/>
  <c r="M48" i="21"/>
  <c r="M43" i="21"/>
  <c r="U37" i="21"/>
  <c r="I36" i="21"/>
  <c r="I38" i="21" s="1"/>
  <c r="K42" i="21"/>
  <c r="I50" i="21"/>
  <c r="F62" i="21"/>
  <c r="T44" i="21"/>
  <c r="E41" i="21"/>
  <c r="O54" i="21"/>
  <c r="F50" i="21"/>
  <c r="R40" i="21"/>
  <c r="R39" i="21"/>
  <c r="C50" i="21"/>
  <c r="V46" i="21"/>
  <c r="O61" i="21"/>
  <c r="O62" i="21" s="1"/>
  <c r="S54" i="21"/>
  <c r="E46" i="21"/>
  <c r="M35" i="21"/>
  <c r="M38" i="21" s="1"/>
  <c r="K58" i="21"/>
  <c r="U52" i="21"/>
  <c r="J54" i="21"/>
  <c r="U50" i="21"/>
  <c r="E47" i="21"/>
  <c r="N58" i="21"/>
  <c r="I54" i="21"/>
  <c r="D50" i="21"/>
  <c r="M39" i="21"/>
  <c r="H62" i="21"/>
  <c r="C58" i="21"/>
  <c r="R54" i="21"/>
  <c r="M50" i="21"/>
  <c r="F58" i="21"/>
  <c r="K54" i="21"/>
  <c r="R62" i="21"/>
  <c r="J62" i="21"/>
  <c r="D46" i="21"/>
  <c r="I42" i="21"/>
  <c r="P54" i="21"/>
  <c r="D54" i="21"/>
  <c r="S50" i="21"/>
  <c r="G50" i="21"/>
  <c r="U41" i="21"/>
  <c r="N36" i="21"/>
  <c r="N38" i="21" s="1"/>
  <c r="M44" i="21"/>
  <c r="U36" i="21"/>
  <c r="U38" i="21" s="1"/>
  <c r="P42" i="21"/>
  <c r="Q58" i="21"/>
  <c r="E58" i="21"/>
  <c r="C43" i="21"/>
  <c r="C46" i="21" s="1"/>
  <c r="R41" i="21"/>
  <c r="T42" i="21"/>
  <c r="D42" i="21"/>
  <c r="N50" i="21"/>
  <c r="T54" i="21"/>
  <c r="S42" i="21" l="1"/>
  <c r="R42" i="21"/>
  <c r="M46" i="21"/>
  <c r="K50" i="21"/>
  <c r="U58" i="21"/>
  <c r="M42" i="21"/>
  <c r="E50" i="21"/>
  <c r="F38" i="21"/>
  <c r="U54" i="21"/>
  <c r="G21" i="15" l="1"/>
  <c r="F21" i="15"/>
  <c r="E21" i="15"/>
  <c r="D21" i="15"/>
  <c r="C21" i="15"/>
  <c r="G18" i="15"/>
  <c r="F18" i="15"/>
  <c r="E18" i="15"/>
  <c r="D18" i="15"/>
  <c r="C18" i="15"/>
  <c r="G15" i="15"/>
  <c r="F15" i="15"/>
  <c r="E15" i="15"/>
  <c r="D15" i="15"/>
  <c r="C15" i="15"/>
  <c r="G12" i="15"/>
  <c r="F12" i="15"/>
  <c r="E12" i="15"/>
  <c r="D12" i="15"/>
  <c r="C12" i="15"/>
  <c r="G9" i="15"/>
  <c r="F9" i="15"/>
  <c r="E9" i="15"/>
  <c r="D9" i="15"/>
  <c r="C9" i="15"/>
  <c r="G6" i="15"/>
  <c r="F6" i="15"/>
  <c r="E6" i="15"/>
  <c r="D6" i="15"/>
  <c r="C6" i="15"/>
  <c r="K6" i="14"/>
  <c r="J6" i="14"/>
  <c r="I6" i="14"/>
  <c r="H6" i="14"/>
  <c r="G6" i="14"/>
  <c r="F6" i="14"/>
  <c r="E6" i="14"/>
  <c r="D6" i="14"/>
  <c r="C6" i="14"/>
  <c r="B6" i="14"/>
  <c r="AF1" i="14" l="1"/>
  <c r="AF2" i="14"/>
  <c r="AF3" i="14"/>
  <c r="AF4" i="14"/>
</calcChain>
</file>

<file path=xl/sharedStrings.xml><?xml version="1.0" encoding="utf-8"?>
<sst xmlns="http://schemas.openxmlformats.org/spreadsheetml/2006/main" count="1132" uniqueCount="353">
  <si>
    <t>2 人口の推移（推計人口）</t>
    <rPh sb="2" eb="4">
      <t>ジンコウ</t>
    </rPh>
    <rPh sb="5" eb="7">
      <t>スイイ</t>
    </rPh>
    <rPh sb="8" eb="10">
      <t>スイケイ</t>
    </rPh>
    <rPh sb="10" eb="12">
      <t>ジンコウ</t>
    </rPh>
    <phoneticPr fontId="7"/>
  </si>
  <si>
    <t>（人）</t>
    <rPh sb="1" eb="2">
      <t>ニン</t>
    </rPh>
    <phoneticPr fontId="7"/>
  </si>
  <si>
    <t>推計人口</t>
    <rPh sb="0" eb="2">
      <t>スイケイ</t>
    </rPh>
    <rPh sb="2" eb="4">
      <t>ジンコウ</t>
    </rPh>
    <phoneticPr fontId="7"/>
  </si>
  <si>
    <t>年</t>
    <rPh sb="0" eb="1">
      <t>トシ</t>
    </rPh>
    <phoneticPr fontId="7"/>
  </si>
  <si>
    <t>対前年
人口増減数</t>
    <rPh sb="0" eb="1">
      <t>タイ</t>
    </rPh>
    <rPh sb="1" eb="3">
      <t>ゼンネン</t>
    </rPh>
    <rPh sb="4" eb="6">
      <t>ジンコウ</t>
    </rPh>
    <rPh sb="6" eb="8">
      <t>ゾウゲン</t>
    </rPh>
    <rPh sb="8" eb="9">
      <t>スウ</t>
    </rPh>
    <phoneticPr fontId="7"/>
  </si>
  <si>
    <t>対前年
人口増減率</t>
    <rPh sb="0" eb="1">
      <t>タイ</t>
    </rPh>
    <rPh sb="1" eb="3">
      <t>ゼンネン</t>
    </rPh>
    <rPh sb="4" eb="6">
      <t>ジンコウ</t>
    </rPh>
    <rPh sb="6" eb="8">
      <t>ゾウゲン</t>
    </rPh>
    <rPh sb="8" eb="9">
      <t>リツ</t>
    </rPh>
    <phoneticPr fontId="7"/>
  </si>
  <si>
    <t>3　人口の推移と外国人人口（住民基本台帳人口）</t>
    <rPh sb="2" eb="4">
      <t>ジンコウ</t>
    </rPh>
    <rPh sb="5" eb="7">
      <t>スイイ</t>
    </rPh>
    <rPh sb="8" eb="10">
      <t>ガイコク</t>
    </rPh>
    <rPh sb="10" eb="11">
      <t>ジン</t>
    </rPh>
    <rPh sb="11" eb="13">
      <t>ジンコウ</t>
    </rPh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15"/>
  </si>
  <si>
    <t>（人）</t>
    <rPh sb="1" eb="2">
      <t>ニン</t>
    </rPh>
    <phoneticPr fontId="15"/>
  </si>
  <si>
    <t>住基人口</t>
    <rPh sb="0" eb="2">
      <t>ジュウキ</t>
    </rPh>
    <rPh sb="2" eb="3">
      <t>ヒト</t>
    </rPh>
    <rPh sb="3" eb="4">
      <t>クチ</t>
    </rPh>
    <phoneticPr fontId="15"/>
  </si>
  <si>
    <t>日本人人口</t>
    <rPh sb="0" eb="3">
      <t>ニホンジン</t>
    </rPh>
    <rPh sb="3" eb="5">
      <t>ジンコウ</t>
    </rPh>
    <phoneticPr fontId="15"/>
  </si>
  <si>
    <t>外国人人口</t>
    <rPh sb="3" eb="5">
      <t>ジンコウ</t>
    </rPh>
    <phoneticPr fontId="15"/>
  </si>
  <si>
    <t>総数</t>
    <rPh sb="0" eb="1">
      <t>フサ</t>
    </rPh>
    <rPh sb="1" eb="2">
      <t>カズ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</si>
  <si>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</si>
  <si>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</si>
  <si>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世帯数</t>
  </si>
  <si>
    <t>前年比</t>
    <rPh sb="0" eb="3">
      <t>ゼンネンヒ</t>
    </rPh>
    <phoneticPr fontId="15"/>
  </si>
  <si>
    <t>14年</t>
    <rPh sb="2" eb="3">
      <t>ネン</t>
    </rPh>
    <phoneticPr fontId="15"/>
  </si>
  <si>
    <t>15年</t>
    <rPh sb="2" eb="3">
      <t>ネン</t>
    </rPh>
    <phoneticPr fontId="15"/>
  </si>
  <si>
    <t>16年</t>
    <rPh sb="2" eb="3">
      <t>ネン</t>
    </rPh>
    <phoneticPr fontId="15"/>
  </si>
  <si>
    <t>17年</t>
    <rPh sb="2" eb="3">
      <t>ネン</t>
    </rPh>
    <phoneticPr fontId="15"/>
  </si>
  <si>
    <t>18年</t>
    <rPh sb="2" eb="3">
      <t>ネン</t>
    </rPh>
    <phoneticPr fontId="15"/>
  </si>
  <si>
    <t>19年</t>
    <rPh sb="2" eb="3">
      <t>ネン</t>
    </rPh>
    <phoneticPr fontId="15"/>
  </si>
  <si>
    <t>20年</t>
    <rPh sb="2" eb="3">
      <t>ネン</t>
    </rPh>
    <phoneticPr fontId="15"/>
  </si>
  <si>
    <t>21年</t>
    <rPh sb="2" eb="3">
      <t>ネン</t>
    </rPh>
    <phoneticPr fontId="15"/>
  </si>
  <si>
    <t>22年</t>
    <rPh sb="2" eb="3">
      <t>ネン</t>
    </rPh>
    <phoneticPr fontId="15"/>
  </si>
  <si>
    <t>23年</t>
    <rPh sb="2" eb="3">
      <t>ネン</t>
    </rPh>
    <phoneticPr fontId="15"/>
  </si>
  <si>
    <t>24年</t>
    <rPh sb="2" eb="3">
      <t>ネン</t>
    </rPh>
    <phoneticPr fontId="15"/>
  </si>
  <si>
    <t>25年</t>
    <rPh sb="2" eb="3">
      <t>ネン</t>
    </rPh>
    <phoneticPr fontId="15"/>
  </si>
  <si>
    <t>26年</t>
    <rPh sb="2" eb="3">
      <t>ネン</t>
    </rPh>
    <phoneticPr fontId="15"/>
  </si>
  <si>
    <t>27年</t>
    <rPh sb="2" eb="3">
      <t>ネン</t>
    </rPh>
    <phoneticPr fontId="15"/>
  </si>
  <si>
    <t>（各年３月末現在）</t>
    <rPh sb="1" eb="3">
      <t>カクネン</t>
    </rPh>
    <rPh sb="4" eb="6">
      <t>ガツマツ</t>
    </rPh>
    <rPh sb="6" eb="8">
      <t>ゲンザイ</t>
    </rPh>
    <phoneticPr fontId="15"/>
  </si>
  <si>
    <t>4 人口の長期的推移（国勢調査人口）</t>
    <rPh sb="2" eb="4">
      <t>ジンコウ</t>
    </rPh>
    <rPh sb="5" eb="8">
      <t>チョウキテキ</t>
    </rPh>
    <rPh sb="8" eb="10">
      <t>スイイ</t>
    </rPh>
    <rPh sb="11" eb="13">
      <t>コクセイ</t>
    </rPh>
    <rPh sb="13" eb="15">
      <t>チョウサ</t>
    </rPh>
    <rPh sb="15" eb="17">
      <t>ジンコウ</t>
    </rPh>
    <phoneticPr fontId="25"/>
  </si>
  <si>
    <t>総数</t>
    <rPh sb="0" eb="1">
      <t>フサ</t>
    </rPh>
    <rPh sb="1" eb="2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</si>
  <si>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</si>
  <si>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</si>
  <si>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前回比</t>
    <rPh sb="0" eb="3">
      <t>ゼンカイヒ</t>
    </rPh>
    <phoneticPr fontId="3"/>
  </si>
  <si>
    <t>大正  9</t>
    <rPh sb="0" eb="2">
      <t>タイショウ</t>
    </rPh>
    <phoneticPr fontId="25"/>
  </si>
  <si>
    <t>昭和  5</t>
    <rPh sb="0" eb="2">
      <t>ショウワ</t>
    </rPh>
    <phoneticPr fontId="25"/>
  </si>
  <si>
    <t>平成  2</t>
    <rPh sb="0" eb="1">
      <t>ヘイセイ</t>
    </rPh>
    <phoneticPr fontId="25"/>
  </si>
  <si>
    <t>（各年10月1日現在）</t>
    <rPh sb="1" eb="3">
      <t>カクネン</t>
    </rPh>
    <rPh sb="5" eb="6">
      <t>ガツ</t>
    </rPh>
    <rPh sb="7" eb="10">
      <t>ニチゲンザイ</t>
    </rPh>
    <phoneticPr fontId="7"/>
  </si>
  <si>
    <t>5 ６区の人口推移</t>
    <rPh sb="3" eb="4">
      <t>ク</t>
    </rPh>
    <rPh sb="5" eb="7">
      <t>ジンコウ</t>
    </rPh>
    <rPh sb="7" eb="9">
      <t>スイイ</t>
    </rPh>
    <phoneticPr fontId="6"/>
  </si>
  <si>
    <t>（人）</t>
    <rPh sb="1" eb="2">
      <t>ニン</t>
    </rPh>
    <phoneticPr fontId="6"/>
  </si>
  <si>
    <t>中央区</t>
    <rPh sb="0" eb="3">
      <t>チュウオウク</t>
    </rPh>
    <phoneticPr fontId="2"/>
  </si>
  <si>
    <t>稲毛区</t>
    <rPh sb="0" eb="2">
      <t>イナゲ</t>
    </rPh>
    <rPh sb="2" eb="3">
      <t>ク</t>
    </rPh>
    <phoneticPr fontId="1"/>
  </si>
  <si>
    <t>若葉区</t>
    <rPh sb="0" eb="2">
      <t>ワカバ</t>
    </rPh>
    <rPh sb="2" eb="3">
      <t>ク</t>
    </rPh>
    <phoneticPr fontId="1"/>
  </si>
  <si>
    <t>緑区</t>
    <rPh sb="0" eb="1">
      <t>ミドリ</t>
    </rPh>
    <rPh sb="1" eb="2">
      <t>ク</t>
    </rPh>
    <phoneticPr fontId="9"/>
  </si>
  <si>
    <t>美浜区</t>
    <rPh sb="0" eb="2">
      <t>ミハマ</t>
    </rPh>
    <rPh sb="2" eb="3">
      <t>ク</t>
    </rPh>
    <phoneticPr fontId="9"/>
  </si>
  <si>
    <t>千葉市全体</t>
    <rPh sb="0" eb="3">
      <t>チバシ</t>
    </rPh>
    <rPh sb="3" eb="5">
      <t>ゼンタイ</t>
    </rPh>
    <phoneticPr fontId="2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</si>
  <si>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6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</si>
  <si>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6"/>
  </si>
  <si>
    <t>花見川区</t>
    <phoneticPr fontId="6"/>
  </si>
  <si>
    <t>花見川区</t>
    <phoneticPr fontId="6"/>
  </si>
  <si>
    <t>6 市の年齢別人口の推移</t>
    <rPh sb="2" eb="3">
      <t>シ</t>
    </rPh>
    <rPh sb="4" eb="6">
      <t>ネンレイ</t>
    </rPh>
    <rPh sb="6" eb="7">
      <t>ベツ</t>
    </rPh>
    <rPh sb="7" eb="9">
      <t>ジンコウ</t>
    </rPh>
    <rPh sb="10" eb="12">
      <t>スイイ</t>
    </rPh>
    <phoneticPr fontId="15"/>
  </si>
  <si>
    <t>０～４歳</t>
    <rPh sb="3" eb="4">
      <t>サイ</t>
    </rPh>
    <phoneticPr fontId="15"/>
  </si>
  <si>
    <t>５～９歳</t>
    <phoneticPr fontId="15"/>
  </si>
  <si>
    <t>１０～１４歳</t>
    <phoneticPr fontId="15"/>
  </si>
  <si>
    <t>１５～１９歳</t>
    <phoneticPr fontId="15"/>
  </si>
  <si>
    <t>２０～２４歳</t>
    <phoneticPr fontId="15"/>
  </si>
  <si>
    <t>２５～２９歳</t>
    <phoneticPr fontId="15"/>
  </si>
  <si>
    <t>３０～３４歳</t>
    <phoneticPr fontId="15"/>
  </si>
  <si>
    <t>３５～３９歳</t>
    <phoneticPr fontId="15"/>
  </si>
  <si>
    <t>４０～４４歳</t>
    <phoneticPr fontId="15"/>
  </si>
  <si>
    <t>４５～４９歳</t>
    <phoneticPr fontId="15"/>
  </si>
  <si>
    <t>５０～５４歳</t>
    <phoneticPr fontId="15"/>
  </si>
  <si>
    <t>５５～５９歳</t>
    <phoneticPr fontId="15"/>
  </si>
  <si>
    <t>６０～６４歳</t>
    <phoneticPr fontId="15"/>
  </si>
  <si>
    <t>６５～６９歳</t>
    <phoneticPr fontId="15"/>
  </si>
  <si>
    <t>７０～７４歳</t>
    <phoneticPr fontId="15"/>
  </si>
  <si>
    <t>７５～７９歳</t>
    <phoneticPr fontId="15"/>
  </si>
  <si>
    <t>８０～８４歳</t>
    <phoneticPr fontId="15"/>
  </si>
  <si>
    <t>８５～８９歳</t>
    <phoneticPr fontId="15"/>
  </si>
  <si>
    <t>９０～９４歳</t>
    <phoneticPr fontId="15"/>
  </si>
  <si>
    <t>９５～９９歳</t>
    <phoneticPr fontId="15"/>
  </si>
  <si>
    <t>１００歳以上</t>
    <rPh sb="4" eb="6">
      <t>イジョウ</t>
    </rPh>
    <phoneticPr fontId="15"/>
  </si>
  <si>
    <t>総数</t>
  </si>
  <si>
    <t>０～１４歳</t>
    <rPh sb="4" eb="5">
      <t>サイ</t>
    </rPh>
    <phoneticPr fontId="15"/>
  </si>
  <si>
    <t>１５～６４歳</t>
    <rPh sb="5" eb="6">
      <t>サイ</t>
    </rPh>
    <phoneticPr fontId="15"/>
  </si>
  <si>
    <t>６５歳以上</t>
    <rPh sb="2" eb="5">
      <t>サイイジョウ</t>
    </rPh>
    <phoneticPr fontId="15"/>
  </si>
  <si>
    <t>（参考）６５歳～７４歳</t>
    <rPh sb="1" eb="3">
      <t>サンコウ</t>
    </rPh>
    <rPh sb="6" eb="7">
      <t>サイ</t>
    </rPh>
    <rPh sb="10" eb="11">
      <t>サイ</t>
    </rPh>
    <phoneticPr fontId="15"/>
  </si>
  <si>
    <t>（参考）７５歳以上</t>
    <rPh sb="1" eb="3">
      <t>サンコウ</t>
    </rPh>
    <rPh sb="6" eb="7">
      <t>サイ</t>
    </rPh>
    <rPh sb="7" eb="9">
      <t>イジョウ</t>
    </rPh>
    <phoneticPr fontId="15"/>
  </si>
  <si>
    <t>未就学（０～５歳）</t>
    <rPh sb="0" eb="3">
      <t>ミシュウガク</t>
    </rPh>
    <rPh sb="7" eb="8">
      <t>サイ</t>
    </rPh>
    <phoneticPr fontId="15"/>
  </si>
  <si>
    <t>小学生（６～１１歳）</t>
    <rPh sb="0" eb="3">
      <t>ショウガクセイ</t>
    </rPh>
    <rPh sb="8" eb="9">
      <t>サイ</t>
    </rPh>
    <phoneticPr fontId="15"/>
  </si>
  <si>
    <t>中学生（１２～１４歳）</t>
    <rPh sb="0" eb="3">
      <t>チュウガクセイ</t>
    </rPh>
    <rPh sb="9" eb="10">
      <t>サイ</t>
    </rPh>
    <phoneticPr fontId="15"/>
  </si>
  <si>
    <t>7 ６区の年齢別人口の推移</t>
    <rPh sb="3" eb="4">
      <t>ク</t>
    </rPh>
    <rPh sb="5" eb="7">
      <t>ネンレイ</t>
    </rPh>
    <rPh sb="7" eb="8">
      <t>ベツ</t>
    </rPh>
    <rPh sb="8" eb="10">
      <t>ジンコウ</t>
    </rPh>
    <rPh sb="11" eb="13">
      <t>スイイ</t>
    </rPh>
    <phoneticPr fontId="15"/>
  </si>
  <si>
    <t>平成13年</t>
    <rPh sb="0" eb="2">
      <t>ヘイセイ</t>
    </rPh>
    <rPh sb="4" eb="5">
      <t>ネン</t>
    </rPh>
    <phoneticPr fontId="15"/>
  </si>
  <si>
    <t>総数</t>
    <rPh sb="0" eb="2">
      <t>ソウスウ</t>
    </rPh>
    <phoneticPr fontId="15"/>
  </si>
  <si>
    <t>中央区</t>
  </si>
  <si>
    <t>花見川区</t>
  </si>
  <si>
    <t>稲毛区</t>
  </si>
  <si>
    <t>若葉区</t>
  </si>
  <si>
    <t>緑区</t>
  </si>
  <si>
    <t>美浜区</t>
  </si>
  <si>
    <t>8 人口ピラミッド</t>
    <rPh sb="2" eb="4">
      <t>ジンコウ</t>
    </rPh>
    <phoneticPr fontId="6"/>
  </si>
  <si>
    <t>千葉市全体</t>
    <rPh sb="0" eb="3">
      <t>チバシ</t>
    </rPh>
    <rPh sb="3" eb="5">
      <t>ゼンタイ</t>
    </rPh>
    <phoneticPr fontId="15"/>
  </si>
  <si>
    <t>中央区</t>
    <rPh sb="0" eb="3">
      <t>チュウオウク</t>
    </rPh>
    <phoneticPr fontId="15"/>
  </si>
  <si>
    <t>花見川区</t>
    <rPh sb="0" eb="4">
      <t>ハナミガワク</t>
    </rPh>
    <phoneticPr fontId="15"/>
  </si>
  <si>
    <t>稲毛区</t>
    <rPh sb="0" eb="3">
      <t>イナゲク</t>
    </rPh>
    <phoneticPr fontId="15"/>
  </si>
  <si>
    <t>若葉区</t>
    <rPh sb="0" eb="3">
      <t>ワカバク</t>
    </rPh>
    <phoneticPr fontId="15"/>
  </si>
  <si>
    <t>緑区</t>
    <rPh sb="0" eb="2">
      <t>ミドリク</t>
    </rPh>
    <phoneticPr fontId="15"/>
  </si>
  <si>
    <t>美浜区</t>
    <rPh sb="0" eb="3">
      <t>ミハマク</t>
    </rPh>
    <phoneticPr fontId="15"/>
  </si>
  <si>
    <t>５～９歳</t>
    <phoneticPr fontId="15"/>
  </si>
  <si>
    <t>１０～１４歳</t>
    <phoneticPr fontId="15"/>
  </si>
  <si>
    <t>１５～１９歳</t>
    <phoneticPr fontId="15"/>
  </si>
  <si>
    <t>２０～２４歳</t>
    <phoneticPr fontId="15"/>
  </si>
  <si>
    <t>２５～２９歳</t>
    <phoneticPr fontId="15"/>
  </si>
  <si>
    <t>３０～３４歳</t>
    <phoneticPr fontId="15"/>
  </si>
  <si>
    <t>３５～３９歳</t>
    <phoneticPr fontId="15"/>
  </si>
  <si>
    <t>４０～４４歳</t>
    <phoneticPr fontId="15"/>
  </si>
  <si>
    <t>４５～４９歳</t>
    <phoneticPr fontId="15"/>
  </si>
  <si>
    <t>６０～６４歳</t>
    <phoneticPr fontId="15"/>
  </si>
  <si>
    <t>７０～７４歳</t>
    <phoneticPr fontId="15"/>
  </si>
  <si>
    <t>７５～７９歳</t>
    <phoneticPr fontId="15"/>
  </si>
  <si>
    <t>９５～９９歳</t>
    <phoneticPr fontId="15"/>
  </si>
  <si>
    <t>（各年３月末現在）</t>
    <rPh sb="1" eb="3">
      <t>カクネン</t>
    </rPh>
    <rPh sb="4" eb="6">
      <t>ガツマツ</t>
    </rPh>
    <rPh sb="6" eb="8">
      <t>ゲンザイ</t>
    </rPh>
    <phoneticPr fontId="6"/>
  </si>
  <si>
    <t>9 自然動態の推移</t>
    <rPh sb="2" eb="4">
      <t>シゼン</t>
    </rPh>
    <rPh sb="4" eb="6">
      <t>ドウタイ</t>
    </rPh>
    <rPh sb="7" eb="9">
      <t>スイイ</t>
    </rPh>
    <phoneticPr fontId="15"/>
  </si>
  <si>
    <t>15年中</t>
    <rPh sb="2" eb="3">
      <t>ネン</t>
    </rPh>
    <rPh sb="3" eb="4">
      <t>ナカ</t>
    </rPh>
    <phoneticPr fontId="15"/>
  </si>
  <si>
    <t>16年中</t>
    <rPh sb="2" eb="3">
      <t>ネン</t>
    </rPh>
    <rPh sb="3" eb="4">
      <t>ナカ</t>
    </rPh>
    <phoneticPr fontId="15"/>
  </si>
  <si>
    <t>17年中</t>
    <rPh sb="2" eb="3">
      <t>ネン</t>
    </rPh>
    <rPh sb="3" eb="4">
      <t>ナカ</t>
    </rPh>
    <phoneticPr fontId="15"/>
  </si>
  <si>
    <t>18年中</t>
    <rPh sb="2" eb="3">
      <t>ネン</t>
    </rPh>
    <rPh sb="3" eb="4">
      <t>ナカ</t>
    </rPh>
    <phoneticPr fontId="15"/>
  </si>
  <si>
    <t>19年中</t>
    <rPh sb="2" eb="3">
      <t>ネン</t>
    </rPh>
    <rPh sb="3" eb="4">
      <t>ナカ</t>
    </rPh>
    <phoneticPr fontId="15"/>
  </si>
  <si>
    <t>20年中</t>
    <rPh sb="2" eb="3">
      <t>ネン</t>
    </rPh>
    <rPh sb="3" eb="4">
      <t>ナカ</t>
    </rPh>
    <phoneticPr fontId="15"/>
  </si>
  <si>
    <t>21年中</t>
    <rPh sb="2" eb="3">
      <t>ネン</t>
    </rPh>
    <rPh sb="3" eb="4">
      <t>ナカ</t>
    </rPh>
    <phoneticPr fontId="15"/>
  </si>
  <si>
    <t>22年中</t>
    <rPh sb="2" eb="3">
      <t>ネン</t>
    </rPh>
    <rPh sb="3" eb="4">
      <t>ナカ</t>
    </rPh>
    <phoneticPr fontId="15"/>
  </si>
  <si>
    <t>23年中</t>
    <rPh sb="2" eb="3">
      <t>ネン</t>
    </rPh>
    <rPh sb="3" eb="4">
      <t>ナカ</t>
    </rPh>
    <phoneticPr fontId="15"/>
  </si>
  <si>
    <t>24年中</t>
    <rPh sb="2" eb="3">
      <t>ネン</t>
    </rPh>
    <rPh sb="3" eb="4">
      <t>ナカ</t>
    </rPh>
    <phoneticPr fontId="15"/>
  </si>
  <si>
    <t>25年中</t>
    <rPh sb="2" eb="3">
      <t>ネン</t>
    </rPh>
    <rPh sb="3" eb="4">
      <t>ナカ</t>
    </rPh>
    <phoneticPr fontId="15"/>
  </si>
  <si>
    <t>26年中</t>
    <rPh sb="2" eb="3">
      <t>ネン</t>
    </rPh>
    <rPh sb="3" eb="4">
      <t>ナカ</t>
    </rPh>
    <phoneticPr fontId="15"/>
  </si>
  <si>
    <t>27年中</t>
    <rPh sb="2" eb="3">
      <t>ネン</t>
    </rPh>
    <rPh sb="3" eb="4">
      <t>ナカ</t>
    </rPh>
    <phoneticPr fontId="15"/>
  </si>
  <si>
    <t>千葉市</t>
    <rPh sb="0" eb="3">
      <t>チバシ</t>
    </rPh>
    <phoneticPr fontId="15"/>
  </si>
  <si>
    <t>出生</t>
    <rPh sb="0" eb="2">
      <t>シュッショウ</t>
    </rPh>
    <phoneticPr fontId="15"/>
  </si>
  <si>
    <t>死亡</t>
    <rPh sb="0" eb="2">
      <t>シボウ</t>
    </rPh>
    <phoneticPr fontId="15"/>
  </si>
  <si>
    <t>自然増減</t>
    <rPh sb="0" eb="2">
      <t>シゼン</t>
    </rPh>
    <rPh sb="2" eb="4">
      <t>ゾウゲン</t>
    </rPh>
    <phoneticPr fontId="15"/>
  </si>
  <si>
    <t>花見川区</t>
    <rPh sb="0" eb="3">
      <t>ハナミガワ</t>
    </rPh>
    <rPh sb="3" eb="4">
      <t>ク</t>
    </rPh>
    <phoneticPr fontId="15"/>
  </si>
  <si>
    <t>10 社会動態の推移</t>
    <rPh sb="3" eb="5">
      <t>シャカイ</t>
    </rPh>
    <rPh sb="5" eb="7">
      <t>ドウタイ</t>
    </rPh>
    <rPh sb="8" eb="10">
      <t>スイイ</t>
    </rPh>
    <phoneticPr fontId="15"/>
  </si>
  <si>
    <t>転入</t>
    <rPh sb="0" eb="2">
      <t>テンニュウ</t>
    </rPh>
    <phoneticPr fontId="15"/>
  </si>
  <si>
    <t>転出</t>
    <rPh sb="0" eb="2">
      <t>テンシュツ</t>
    </rPh>
    <phoneticPr fontId="15"/>
  </si>
  <si>
    <t>社会増減</t>
    <rPh sb="0" eb="2">
      <t>シャカイ</t>
    </rPh>
    <rPh sb="2" eb="4">
      <t>ゾウゲン</t>
    </rPh>
    <phoneticPr fontId="15"/>
  </si>
  <si>
    <t>（千葉市の数値は、「市内移動」及び「その他の増減」を含まない。）</t>
    <rPh sb="1" eb="4">
      <t>チバシ</t>
    </rPh>
    <rPh sb="5" eb="7">
      <t>スウチ</t>
    </rPh>
    <rPh sb="10" eb="12">
      <t>シナイ</t>
    </rPh>
    <rPh sb="12" eb="14">
      <t>イドウ</t>
    </rPh>
    <rPh sb="15" eb="16">
      <t>オヨ</t>
    </rPh>
    <rPh sb="20" eb="21">
      <t>タ</t>
    </rPh>
    <rPh sb="22" eb="24">
      <t>ゾウゲン</t>
    </rPh>
    <rPh sb="26" eb="27">
      <t>フク</t>
    </rPh>
    <phoneticPr fontId="15"/>
  </si>
  <si>
    <t>（各区の数値は、「その他の増減」を含まない。）</t>
    <rPh sb="1" eb="3">
      <t>カクク</t>
    </rPh>
    <rPh sb="4" eb="6">
      <t>スウチ</t>
    </rPh>
    <rPh sb="11" eb="12">
      <t>タ</t>
    </rPh>
    <rPh sb="13" eb="15">
      <t>ゾウゲン</t>
    </rPh>
    <rPh sb="17" eb="18">
      <t>フク</t>
    </rPh>
    <phoneticPr fontId="15"/>
  </si>
  <si>
    <t>11 年代別社会動態の推移</t>
    <rPh sb="3" eb="6">
      <t>ネンダイベツ</t>
    </rPh>
    <rPh sb="6" eb="8">
      <t>シャカイ</t>
    </rPh>
    <rPh sb="8" eb="10">
      <t>ドウタイ</t>
    </rPh>
    <rPh sb="11" eb="13">
      <t>スイイ</t>
    </rPh>
    <phoneticPr fontId="43"/>
  </si>
  <si>
    <t>１０代以下</t>
    <rPh sb="2" eb="3">
      <t>ダイ</t>
    </rPh>
    <rPh sb="3" eb="5">
      <t>イカ</t>
    </rPh>
    <phoneticPr fontId="15"/>
  </si>
  <si>
    <t>２０代</t>
    <rPh sb="2" eb="3">
      <t>ダイ</t>
    </rPh>
    <phoneticPr fontId="15"/>
  </si>
  <si>
    <t>３０代</t>
    <rPh sb="2" eb="3">
      <t>ダイ</t>
    </rPh>
    <phoneticPr fontId="15"/>
  </si>
  <si>
    <t>４０代</t>
    <rPh sb="2" eb="3">
      <t>ダイ</t>
    </rPh>
    <phoneticPr fontId="15"/>
  </si>
  <si>
    <t>５０代</t>
    <rPh sb="2" eb="3">
      <t>ダイ</t>
    </rPh>
    <phoneticPr fontId="15"/>
  </si>
  <si>
    <t>６０代</t>
    <rPh sb="2" eb="3">
      <t>ダイ</t>
    </rPh>
    <phoneticPr fontId="15"/>
  </si>
  <si>
    <t>７０代以上</t>
    <rPh sb="2" eb="3">
      <t>ダイ</t>
    </rPh>
    <rPh sb="3" eb="5">
      <t>イジョウ</t>
    </rPh>
    <phoneticPr fontId="15"/>
  </si>
  <si>
    <t>13 区間移動の推移</t>
    <rPh sb="3" eb="5">
      <t>クカン</t>
    </rPh>
    <rPh sb="5" eb="7">
      <t>イドウ</t>
    </rPh>
    <rPh sb="8" eb="10">
      <t>スイイ</t>
    </rPh>
    <phoneticPr fontId="15"/>
  </si>
  <si>
    <t>増減</t>
    <rPh sb="0" eb="2">
      <t>ゾウゲン</t>
    </rPh>
    <phoneticPr fontId="15"/>
  </si>
  <si>
    <t>広島市</t>
  </si>
  <si>
    <t>北九州市</t>
  </si>
  <si>
    <t>昭和45年</t>
    <rPh sb="0" eb="2">
      <t>ショウワ</t>
    </rPh>
    <rPh sb="4" eb="5">
      <t>ネン</t>
    </rPh>
    <phoneticPr fontId="6"/>
  </si>
  <si>
    <t>50年</t>
    <rPh sb="2" eb="3">
      <t>ネン</t>
    </rPh>
    <phoneticPr fontId="6"/>
  </si>
  <si>
    <t>55年</t>
    <rPh sb="2" eb="3">
      <t>ネン</t>
    </rPh>
    <phoneticPr fontId="6"/>
  </si>
  <si>
    <t>60年</t>
    <rPh sb="2" eb="3">
      <t>ネン</t>
    </rPh>
    <phoneticPr fontId="6"/>
  </si>
  <si>
    <t>平成2年</t>
    <rPh sb="0" eb="2">
      <t>ヘイセイ</t>
    </rPh>
    <rPh sb="3" eb="4">
      <t>ネン</t>
    </rPh>
    <phoneticPr fontId="6"/>
  </si>
  <si>
    <t>7年</t>
    <rPh sb="1" eb="2">
      <t>ネン</t>
    </rPh>
    <phoneticPr fontId="6"/>
  </si>
  <si>
    <t>12年</t>
    <rPh sb="2" eb="3">
      <t>ネン</t>
    </rPh>
    <phoneticPr fontId="6"/>
  </si>
  <si>
    <t>17年</t>
    <rPh sb="2" eb="3">
      <t>ネン</t>
    </rPh>
    <phoneticPr fontId="6"/>
  </si>
  <si>
    <t>22年</t>
    <rPh sb="2" eb="3">
      <t>ネン</t>
    </rPh>
    <phoneticPr fontId="6"/>
  </si>
  <si>
    <t>福岡市</t>
  </si>
  <si>
    <t>夜間人口</t>
    <rPh sb="0" eb="2">
      <t>ヤカン</t>
    </rPh>
    <rPh sb="2" eb="4">
      <t>ジンコウ</t>
    </rPh>
    <phoneticPr fontId="6"/>
  </si>
  <si>
    <t>熊本市</t>
  </si>
  <si>
    <t>昼間人口</t>
    <rPh sb="0" eb="2">
      <t>チュウカン</t>
    </rPh>
    <rPh sb="2" eb="4">
      <t>ジンコウ</t>
    </rPh>
    <phoneticPr fontId="6"/>
  </si>
  <si>
    <t>昼夜間人口比率</t>
    <rPh sb="0" eb="1">
      <t>チュウ</t>
    </rPh>
    <rPh sb="1" eb="3">
      <t>ヤカン</t>
    </rPh>
    <rPh sb="3" eb="5">
      <t>ジンコウ</t>
    </rPh>
    <rPh sb="5" eb="7">
      <t>ヒリツ</t>
    </rPh>
    <phoneticPr fontId="6"/>
  </si>
  <si>
    <t>（各年10月1日現在）</t>
    <rPh sb="1" eb="3">
      <t>カクネン</t>
    </rPh>
    <rPh sb="5" eb="6">
      <t>ガツ</t>
    </rPh>
    <rPh sb="7" eb="10">
      <t>ニチゲンザイ</t>
    </rPh>
    <phoneticPr fontId="6"/>
  </si>
  <si>
    <t>平成７年</t>
    <rPh sb="0" eb="2">
      <t>ヘイセイ</t>
    </rPh>
    <rPh sb="3" eb="4">
      <t>ネン</t>
    </rPh>
    <phoneticPr fontId="6"/>
  </si>
  <si>
    <t>１２年</t>
    <rPh sb="2" eb="3">
      <t>ネン</t>
    </rPh>
    <phoneticPr fontId="6"/>
  </si>
  <si>
    <t>１７年</t>
    <rPh sb="2" eb="3">
      <t>ネン</t>
    </rPh>
    <phoneticPr fontId="6"/>
  </si>
  <si>
    <t>２２年</t>
    <rPh sb="2" eb="3">
      <t>ネン</t>
    </rPh>
    <phoneticPr fontId="6"/>
  </si>
  <si>
    <t>中央区</t>
    <rPh sb="0" eb="3">
      <t>チュウオウク</t>
    </rPh>
    <phoneticPr fontId="6"/>
  </si>
  <si>
    <t>花見川区</t>
    <rPh sb="0" eb="4">
      <t>ハナミガワク</t>
    </rPh>
    <phoneticPr fontId="6"/>
  </si>
  <si>
    <t>稲毛区</t>
    <rPh sb="0" eb="3">
      <t>イナゲク</t>
    </rPh>
    <phoneticPr fontId="6"/>
  </si>
  <si>
    <t>若葉区</t>
    <rPh sb="0" eb="3">
      <t>ワカバク</t>
    </rPh>
    <phoneticPr fontId="6"/>
  </si>
  <si>
    <t>緑区</t>
    <rPh sb="0" eb="1">
      <t>ミドリ</t>
    </rPh>
    <rPh sb="1" eb="2">
      <t>ク</t>
    </rPh>
    <phoneticPr fontId="6"/>
  </si>
  <si>
    <t>美浜区</t>
    <rPh sb="0" eb="3">
      <t>ミハマク</t>
    </rPh>
    <phoneticPr fontId="6"/>
  </si>
  <si>
    <t>千葉市全体</t>
    <rPh sb="0" eb="3">
      <t>チバシ</t>
    </rPh>
    <rPh sb="3" eb="5">
      <t>ゼンタイ</t>
    </rPh>
    <phoneticPr fontId="6"/>
  </si>
  <si>
    <t>緑区</t>
    <rPh sb="0" eb="2">
      <t>ミドリク</t>
    </rPh>
    <phoneticPr fontId="6"/>
  </si>
  <si>
    <t>就業者数</t>
    <rPh sb="0" eb="3">
      <t>シュウギョウシャ</t>
    </rPh>
    <rPh sb="3" eb="4">
      <t>スウ</t>
    </rPh>
    <phoneticPr fontId="6"/>
  </si>
  <si>
    <t>割合</t>
    <rPh sb="0" eb="2">
      <t>ワリアイ</t>
    </rPh>
    <phoneticPr fontId="6"/>
  </si>
  <si>
    <t>　Ａ 農業，林業</t>
  </si>
  <si>
    <t>　Ｂ 漁業</t>
  </si>
  <si>
    <t>　Ｃ 鉱業，採石業，砂利採取業</t>
  </si>
  <si>
    <t>　Ｄ 建設業</t>
  </si>
  <si>
    <t>　Ｅ 製造業</t>
  </si>
  <si>
    <t>　Ｆ 電気・ガス・熱供給・水道業</t>
  </si>
  <si>
    <t>　Ｇ 情報通信業</t>
  </si>
  <si>
    <t>　Ｈ 運輸業，郵便業</t>
  </si>
  <si>
    <t>　Ｉ 卸売業，小売業</t>
  </si>
  <si>
    <t>　Ｊ 金融業，保険業</t>
  </si>
  <si>
    <t>　Ｋ 不動産業，物品賃貸業</t>
  </si>
  <si>
    <t>　Ｌ 学術研究，専門・技術サービス業</t>
  </si>
  <si>
    <t>　Ｍ 宿泊業，飲食サービス業</t>
  </si>
  <si>
    <t>　Ｎ 生活関連サービス業，娯楽業</t>
  </si>
  <si>
    <t>　Ｏ 教育，学習支援業</t>
  </si>
  <si>
    <t>　Ｐ 医療，福祉</t>
  </si>
  <si>
    <t>　Ｑ 複合サービス事業</t>
  </si>
  <si>
    <t>　Ｒ サービス業（他に分類されないもの）</t>
  </si>
  <si>
    <t>　Ｓ 公務（他に分類されるものを除く）</t>
  </si>
  <si>
    <t>　Ｔ 分類不能の産業</t>
  </si>
  <si>
    <t>　（再掲）第1次産業</t>
  </si>
  <si>
    <t>　（再掲）第2次産業</t>
  </si>
  <si>
    <t>　（再掲）第3次産業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</si>
  <si>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</si>
  <si>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</si>
  <si>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</si>
  <si>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</si>
  <si>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</si>
  <si>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</si>
  <si>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</si>
  <si>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</si>
  <si>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</si>
  <si>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</si>
  <si>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</si>
  <si>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</si>
  <si>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</si>
  <si>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</si>
  <si>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</si>
  <si>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（再掲）15～64歳</t>
  </si>
  <si>
    <t>（再掲）65歳以上</t>
  </si>
  <si>
    <t>（再掲）65～74歳</t>
  </si>
  <si>
    <t>（再掲）75歳以上</t>
  </si>
  <si>
    <t>（各年１月１日現在）</t>
    <rPh sb="6" eb="7">
      <t>ニチ</t>
    </rPh>
    <phoneticPr fontId="6"/>
  </si>
  <si>
    <t>―</t>
    <phoneticPr fontId="6"/>
  </si>
  <si>
    <t>年</t>
    <rPh sb="0" eb="1">
      <t>トシ</t>
    </rPh>
    <phoneticPr fontId="2"/>
  </si>
  <si>
    <t>―</t>
  </si>
  <si>
    <t>年</t>
    <rPh sb="0" eb="1">
      <t>ネン</t>
    </rPh>
    <phoneticPr fontId="3"/>
  </si>
  <si>
    <t>美浜区</t>
    <rPh sb="0" eb="2">
      <t>ミハマ</t>
    </rPh>
    <rPh sb="2" eb="3">
      <t>ク</t>
    </rPh>
    <phoneticPr fontId="6"/>
  </si>
  <si>
    <t>平成</t>
    <rPh sb="0" eb="2">
      <t>ヘイセイ</t>
    </rPh>
    <phoneticPr fontId="3"/>
  </si>
  <si>
    <t>28年</t>
    <rPh sb="2" eb="3">
      <t>ネン</t>
    </rPh>
    <phoneticPr fontId="15"/>
  </si>
  <si>
    <t>28年中</t>
    <rPh sb="2" eb="3">
      <t>ネン</t>
    </rPh>
    <rPh sb="3" eb="4">
      <t>ナカ</t>
    </rPh>
    <phoneticPr fontId="15"/>
  </si>
  <si>
    <t>12 他都市との転入出</t>
    <rPh sb="3" eb="6">
      <t>タトシ</t>
    </rPh>
    <rPh sb="8" eb="10">
      <t>テンニュウ</t>
    </rPh>
    <rPh sb="10" eb="11">
      <t>シュツ</t>
    </rPh>
    <phoneticPr fontId="43"/>
  </si>
  <si>
    <t>市原市　　　　</t>
  </si>
  <si>
    <t>千葉県　　　　</t>
  </si>
  <si>
    <t>横浜市　　　　</t>
  </si>
  <si>
    <t>船橋市　　　　</t>
  </si>
  <si>
    <t>東京都　　　　</t>
  </si>
  <si>
    <t>川崎市　　　　</t>
  </si>
  <si>
    <t>市川市　　　　</t>
  </si>
  <si>
    <t>神奈川県　　　</t>
  </si>
  <si>
    <t>さいたま市　　</t>
  </si>
  <si>
    <t>習志野市　　　</t>
  </si>
  <si>
    <t>埼玉県　　　　</t>
  </si>
  <si>
    <t>相模原市　　　</t>
  </si>
  <si>
    <t>四街道市　　　</t>
  </si>
  <si>
    <t>茨城県　　　　</t>
  </si>
  <si>
    <t>八千代市　　　</t>
  </si>
  <si>
    <t>大阪府　　　　</t>
  </si>
  <si>
    <t>松戸市　　　　</t>
  </si>
  <si>
    <t>愛知県　　　　</t>
  </si>
  <si>
    <t>東金市　　　　</t>
  </si>
  <si>
    <t>北海道　　　　</t>
  </si>
  <si>
    <t>佐倉市　　　　</t>
  </si>
  <si>
    <t>福岡県　　　　</t>
  </si>
  <si>
    <t>成田市　　　　</t>
  </si>
  <si>
    <t>柏市　　　　　</t>
  </si>
  <si>
    <t>浦安市　　　　</t>
  </si>
  <si>
    <t>静岡県　　　　</t>
  </si>
  <si>
    <t>八街市　　　　</t>
  </si>
  <si>
    <t>新潟県　　　　</t>
  </si>
  <si>
    <t>木更津市　　　</t>
  </si>
  <si>
    <t>福島県　　　　</t>
  </si>
  <si>
    <t>茂原市　　　　</t>
  </si>
  <si>
    <t>山武市　　　　</t>
  </si>
  <si>
    <t>青森県　　　　</t>
  </si>
  <si>
    <t>君津市　　　　</t>
  </si>
  <si>
    <t>栃木県　　　　</t>
  </si>
  <si>
    <t>白井市　　　　</t>
  </si>
  <si>
    <t>印西市　　　　</t>
  </si>
  <si>
    <t>鳥取県　　　　</t>
  </si>
  <si>
    <t>島根県　　　　</t>
  </si>
  <si>
    <t>徳島県　　　　</t>
  </si>
  <si>
    <t>年</t>
    <rPh sb="0" eb="1">
      <t>トシ</t>
    </rPh>
    <phoneticPr fontId="12"/>
  </si>
  <si>
    <t>29年</t>
    <rPh sb="2" eb="3">
      <t>ネン</t>
    </rPh>
    <phoneticPr fontId="15"/>
  </si>
  <si>
    <t>29年中</t>
    <rPh sb="2" eb="3">
      <t>ネン</t>
    </rPh>
    <rPh sb="3" eb="4">
      <t>ナカ</t>
    </rPh>
    <phoneticPr fontId="15"/>
  </si>
  <si>
    <t>宮城県　　　　</t>
  </si>
  <si>
    <t>流山市　　　　</t>
  </si>
  <si>
    <t>滋賀県　　　　</t>
  </si>
  <si>
    <t>鎌ケ谷市　　　</t>
  </si>
  <si>
    <t>宮崎県　　　　</t>
  </si>
  <si>
    <t>27年</t>
    <rPh sb="2" eb="3">
      <t>ネン</t>
    </rPh>
    <phoneticPr fontId="6"/>
  </si>
  <si>
    <t>14 市の昼夜間人口比率（国勢調査）</t>
    <rPh sb="3" eb="4">
      <t>シ</t>
    </rPh>
    <rPh sb="5" eb="6">
      <t>チュウ</t>
    </rPh>
    <rPh sb="6" eb="8">
      <t>ヤカン</t>
    </rPh>
    <rPh sb="8" eb="10">
      <t>ジンコウ</t>
    </rPh>
    <rPh sb="10" eb="12">
      <t>ヒリツ</t>
    </rPh>
    <rPh sb="13" eb="15">
      <t>コクセイ</t>
    </rPh>
    <rPh sb="15" eb="17">
      <t>チョウサ</t>
    </rPh>
    <phoneticPr fontId="6"/>
  </si>
  <si>
    <t>15 ６区の昼夜間人口比率（国勢調査）</t>
    <rPh sb="4" eb="5">
      <t>ク</t>
    </rPh>
    <rPh sb="6" eb="7">
      <t>チュウ</t>
    </rPh>
    <rPh sb="7" eb="9">
      <t>ヤカン</t>
    </rPh>
    <rPh sb="9" eb="11">
      <t>ジンコウ</t>
    </rPh>
    <rPh sb="11" eb="13">
      <t>ヒリツ</t>
    </rPh>
    <rPh sb="14" eb="16">
      <t>コクセイ</t>
    </rPh>
    <rPh sb="16" eb="18">
      <t>チョウサ</t>
    </rPh>
    <phoneticPr fontId="6"/>
  </si>
  <si>
    <t>２７年</t>
    <rPh sb="2" eb="3">
      <t>ネン</t>
    </rPh>
    <phoneticPr fontId="6"/>
  </si>
  <si>
    <t>（平成27年10月1日現在）</t>
    <rPh sb="1" eb="3">
      <t>ヘイセイ</t>
    </rPh>
    <rPh sb="5" eb="6">
      <t>ネン</t>
    </rPh>
    <rPh sb="8" eb="9">
      <t>ガツ</t>
    </rPh>
    <rPh sb="10" eb="13">
      <t>ニチゲンザイ</t>
    </rPh>
    <phoneticPr fontId="6"/>
  </si>
  <si>
    <t>16 産業別就業者数（Ｈ27国勢調査）</t>
    <rPh sb="3" eb="5">
      <t>サンギョウ</t>
    </rPh>
    <rPh sb="5" eb="6">
      <t>ベツ</t>
    </rPh>
    <rPh sb="6" eb="9">
      <t>シュウギョウシャ</t>
    </rPh>
    <rPh sb="9" eb="10">
      <t>スウ</t>
    </rPh>
    <rPh sb="14" eb="16">
      <t>コクセイ</t>
    </rPh>
    <rPh sb="16" eb="18">
      <t>チョウサ</t>
    </rPh>
    <phoneticPr fontId="6"/>
  </si>
  <si>
    <t>17 年齢別就業者数（Ｈ27国勢調査）</t>
    <rPh sb="3" eb="5">
      <t>ネンレイ</t>
    </rPh>
    <rPh sb="5" eb="6">
      <t>ベツ</t>
    </rPh>
    <rPh sb="6" eb="9">
      <t>シュウギョウシャ</t>
    </rPh>
    <rPh sb="9" eb="10">
      <t>スウ</t>
    </rPh>
    <rPh sb="14" eb="16">
      <t>コクセイ</t>
    </rPh>
    <rPh sb="16" eb="18">
      <t>チョウサ</t>
    </rPh>
    <phoneticPr fontId="6"/>
  </si>
  <si>
    <t>総数</t>
    <phoneticPr fontId="6"/>
  </si>
  <si>
    <t>平成</t>
    <rPh sb="0" eb="2">
      <t>ヘイセイ</t>
    </rPh>
    <phoneticPr fontId="1"/>
  </si>
  <si>
    <t>30年</t>
    <rPh sb="2" eb="3">
      <t>ネン</t>
    </rPh>
    <phoneticPr fontId="15"/>
  </si>
  <si>
    <t>酒々井町　　　</t>
  </si>
  <si>
    <t>長野県　　　　</t>
  </si>
  <si>
    <t>石川県　　　　</t>
  </si>
  <si>
    <t>岡山県　　　　</t>
  </si>
  <si>
    <t>我孫子市　　　</t>
  </si>
  <si>
    <t>長崎県　　　　</t>
  </si>
  <si>
    <t>令和</t>
    <rPh sb="0" eb="2">
      <t>レイワ</t>
    </rPh>
    <phoneticPr fontId="2"/>
  </si>
  <si>
    <t>31年</t>
    <rPh sb="2" eb="3">
      <t>ネン</t>
    </rPh>
    <phoneticPr fontId="15"/>
  </si>
  <si>
    <t>広島県　　　　</t>
  </si>
  <si>
    <t>東庄町　　　　</t>
  </si>
  <si>
    <t>福井県　　　　</t>
  </si>
  <si>
    <t>鋸南町　　　　</t>
  </si>
  <si>
    <t>佐賀県　　　　</t>
  </si>
  <si>
    <t>野田市　　　　</t>
  </si>
  <si>
    <t>愛媛県　　　　</t>
  </si>
  <si>
    <t>奈良県　　　　</t>
  </si>
  <si>
    <t>和歌山県　　　</t>
  </si>
  <si>
    <t>沖縄県　　　　</t>
  </si>
  <si>
    <t>平成4年</t>
    <rPh sb="0" eb="2">
      <t>ヘイセイ</t>
    </rPh>
    <rPh sb="3" eb="4">
      <t>ネン</t>
    </rPh>
    <phoneticPr fontId="15"/>
  </si>
  <si>
    <t>9年</t>
    <rPh sb="1" eb="2">
      <t>ネン</t>
    </rPh>
    <phoneticPr fontId="15"/>
  </si>
  <si>
    <t>（各年３月末現在）</t>
    <phoneticPr fontId="15"/>
  </si>
  <si>
    <t>28年</t>
    <phoneticPr fontId="15"/>
  </si>
  <si>
    <t>29年</t>
    <phoneticPr fontId="15"/>
  </si>
  <si>
    <t>30年</t>
    <phoneticPr fontId="15"/>
  </si>
  <si>
    <t>31年</t>
    <phoneticPr fontId="15"/>
  </si>
  <si>
    <t>千葉市</t>
  </si>
  <si>
    <t>０～１４歳</t>
    <rPh sb="4" eb="5">
      <t>サイ</t>
    </rPh>
    <phoneticPr fontId="13"/>
  </si>
  <si>
    <t>１５～６４歳</t>
    <rPh sb="5" eb="6">
      <t>サイ</t>
    </rPh>
    <phoneticPr fontId="13"/>
  </si>
  <si>
    <t>６５歳以上</t>
    <rPh sb="2" eb="5">
      <t>サイイジョウ</t>
    </rPh>
    <phoneticPr fontId="13"/>
  </si>
  <si>
    <t>平成</t>
    <rPh sb="0" eb="2">
      <t>ヘイセイ</t>
    </rPh>
    <phoneticPr fontId="2"/>
  </si>
  <si>
    <t>年</t>
    <rPh sb="0" eb="1">
      <t>ネン</t>
    </rPh>
    <phoneticPr fontId="2"/>
  </si>
  <si>
    <t>年</t>
    <rPh sb="0" eb="1">
      <t>ネン</t>
    </rPh>
    <phoneticPr fontId="12"/>
  </si>
  <si>
    <t>令和</t>
    <rPh sb="0" eb="2">
      <t>レイワ</t>
    </rPh>
    <phoneticPr fontId="1"/>
  </si>
  <si>
    <t>令和</t>
    <rPh sb="0" eb="2">
      <t>レイワ</t>
    </rPh>
    <phoneticPr fontId="3"/>
  </si>
  <si>
    <t>令和2年</t>
    <rPh sb="0" eb="2">
      <t>レイワ</t>
    </rPh>
    <rPh sb="3" eb="4">
      <t>ネン</t>
    </rPh>
    <phoneticPr fontId="15"/>
  </si>
  <si>
    <t>令和2年</t>
    <rPh sb="0" eb="2">
      <t>レイワ</t>
    </rPh>
    <rPh sb="3" eb="4">
      <t>ネン</t>
    </rPh>
    <phoneticPr fontId="6"/>
  </si>
  <si>
    <t>平成１２年</t>
    <rPh sb="0" eb="2">
      <t>ヘイセイ</t>
    </rPh>
    <rPh sb="4" eb="5">
      <t>ネン</t>
    </rPh>
    <phoneticPr fontId="6"/>
  </si>
  <si>
    <t>30年中</t>
    <rPh sb="2" eb="3">
      <t>ネン</t>
    </rPh>
    <rPh sb="3" eb="4">
      <t>ナカ</t>
    </rPh>
    <phoneticPr fontId="15"/>
  </si>
  <si>
    <t>令和2年中</t>
    <rPh sb="0" eb="2">
      <t>レイワ</t>
    </rPh>
    <rPh sb="3" eb="4">
      <t>ネン</t>
    </rPh>
    <rPh sb="4" eb="5">
      <t>ナカ</t>
    </rPh>
    <phoneticPr fontId="15"/>
  </si>
  <si>
    <t>令和2年中</t>
    <rPh sb="0" eb="2">
      <t>レイワ</t>
    </rPh>
    <rPh sb="3" eb="4">
      <t>ネン</t>
    </rPh>
    <rPh sb="4" eb="5">
      <t>チュウ</t>
    </rPh>
    <phoneticPr fontId="15"/>
  </si>
  <si>
    <t>平成14年中</t>
    <rPh sb="4" eb="5">
      <t>ネン</t>
    </rPh>
    <rPh sb="5" eb="6">
      <t>ナカ</t>
    </rPh>
    <phoneticPr fontId="15"/>
  </si>
  <si>
    <t>（人）</t>
    <rPh sb="1" eb="2">
      <t>ニン</t>
    </rPh>
    <phoneticPr fontId="43"/>
  </si>
  <si>
    <t>No.</t>
    <phoneticPr fontId="43"/>
  </si>
  <si>
    <t>平成30年中</t>
    <rPh sb="0" eb="2">
      <t>ヘイセイ</t>
    </rPh>
    <phoneticPr fontId="43"/>
  </si>
  <si>
    <t>31年（令和元年）中</t>
  </si>
  <si>
    <t>令和2年中</t>
    <rPh sb="0" eb="2">
      <t>レイワ</t>
    </rPh>
    <rPh sb="3" eb="4">
      <t>ネン</t>
    </rPh>
    <rPh sb="4" eb="5">
      <t>ナカ</t>
    </rPh>
    <phoneticPr fontId="43"/>
  </si>
  <si>
    <t>31年（令和元年）中</t>
    <phoneticPr fontId="43"/>
  </si>
  <si>
    <t>令和2年中</t>
    <phoneticPr fontId="43"/>
  </si>
  <si>
    <t>大網白里市</t>
    <phoneticPr fontId="43"/>
  </si>
  <si>
    <t>成田市</t>
    <phoneticPr fontId="43"/>
  </si>
  <si>
    <t>多古町　　　　</t>
  </si>
  <si>
    <t>山口県　　　　</t>
  </si>
  <si>
    <t>山梨県　　　　</t>
  </si>
  <si>
    <t>平成15年中</t>
    <rPh sb="0" eb="2">
      <t>ヘイセイ</t>
    </rPh>
    <rPh sb="4" eb="5">
      <t>ネン</t>
    </rPh>
    <rPh sb="5" eb="6">
      <t>ナカ</t>
    </rPh>
    <phoneticPr fontId="15"/>
  </si>
  <si>
    <t>転入数（県内他市）</t>
    <rPh sb="0" eb="2">
      <t>テンニュウ</t>
    </rPh>
    <rPh sb="2" eb="3">
      <t>スウ</t>
    </rPh>
    <rPh sb="4" eb="6">
      <t>ケンナイ</t>
    </rPh>
    <rPh sb="6" eb="8">
      <t>タシ</t>
    </rPh>
    <phoneticPr fontId="43"/>
  </si>
  <si>
    <t>転入数（都道府県）</t>
    <rPh sb="4" eb="8">
      <t>トドウフケン</t>
    </rPh>
    <phoneticPr fontId="43"/>
  </si>
  <si>
    <t>転入数（首都圏政令市）</t>
    <rPh sb="4" eb="7">
      <t>シュトケン</t>
    </rPh>
    <rPh sb="7" eb="10">
      <t>セイレイシ</t>
    </rPh>
    <phoneticPr fontId="43"/>
  </si>
  <si>
    <t>転出数（県内他市）</t>
    <rPh sb="0" eb="2">
      <t>テンシュツ</t>
    </rPh>
    <rPh sb="2" eb="3">
      <t>スウ</t>
    </rPh>
    <phoneticPr fontId="43"/>
  </si>
  <si>
    <t>転出数（都道府県）</t>
    <rPh sb="1" eb="2">
      <t>デ</t>
    </rPh>
    <phoneticPr fontId="43"/>
  </si>
  <si>
    <t>転出数（首都圏政令市）</t>
    <rPh sb="1" eb="2">
      <t>デ</t>
    </rPh>
    <rPh sb="4" eb="7">
      <t>シュトケン</t>
    </rPh>
    <rPh sb="7" eb="10">
      <t>セイレイシ</t>
    </rPh>
    <phoneticPr fontId="43"/>
  </si>
  <si>
    <t>転出入数（県内他市）</t>
    <rPh sb="0" eb="2">
      <t>テンシュツ</t>
    </rPh>
    <rPh sb="2" eb="3">
      <t>ニュウ</t>
    </rPh>
    <rPh sb="3" eb="4">
      <t>スウ</t>
    </rPh>
    <phoneticPr fontId="43"/>
  </si>
  <si>
    <t>転出入数（都道府県）</t>
    <rPh sb="0" eb="2">
      <t>テンシュツ</t>
    </rPh>
    <rPh sb="2" eb="3">
      <t>ニュウ</t>
    </rPh>
    <rPh sb="3" eb="4">
      <t>スウ</t>
    </rPh>
    <phoneticPr fontId="43"/>
  </si>
  <si>
    <t>転出入数（首都圏政令市）</t>
    <rPh sb="0" eb="2">
      <t>テンシュツ</t>
    </rPh>
    <rPh sb="2" eb="3">
      <t>ニュウ</t>
    </rPh>
    <rPh sb="3" eb="4">
      <t>スウ</t>
    </rPh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</si>
</sst>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▲ &quot;#,##0"/>
    <numFmt numFmtId="177" formatCode="0.00%;&quot;▲ &quot;0.00%"/>
    <numFmt numFmtId="178" formatCode="0.0%"/>
    <numFmt numFmtId="179" formatCode="#,##0_ "/>
    <numFmt numFmtId="180" formatCode="\(0.0%\)"/>
    <numFmt numFmtId="181" formatCode="0.0"/>
  </numFmts>
  <fonts count="5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メイリオ"/>
      <family val="2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メイリオ"/>
      <family val="2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Tahoma"/>
      <family val="2"/>
    </font>
    <font>
      <b/>
      <sz val="12"/>
      <color theme="1"/>
      <name val="ＭＳ Ｐゴシック"/>
      <family val="3"/>
      <charset val="128"/>
    </font>
    <font>
      <sz val="10"/>
      <color theme="1"/>
      <name val="Tahoma"/>
      <family val="2"/>
    </font>
    <font>
      <sz val="11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b/>
      <sz val="9"/>
      <color theme="1"/>
      <name val="ＭＳ Ｐゴシック"/>
      <family val="3"/>
      <charset val="128"/>
      <scheme val="major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Arial"/>
      <family val="2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1"/>
      <color theme="1"/>
      <name val="メイリオ"/>
      <family val="3"/>
      <charset val="128"/>
    </font>
    <font>
      <sz val="12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/>
    <xf numFmtId="9" fontId="13" fillId="0" borderId="0" applyFont="0" applyFill="0" applyBorder="0" applyAlignment="0" applyProtection="0">
      <alignment vertical="center"/>
    </xf>
    <xf numFmtId="0" fontId="36" fillId="0" borderId="0"/>
    <xf numFmtId="9" fontId="40" fillId="0" borderId="0" applyFont="0" applyFill="0" applyBorder="0" applyAlignment="0" applyProtection="0">
      <alignment vertical="center"/>
    </xf>
    <xf numFmtId="0" fontId="13" fillId="0" borderId="0"/>
    <xf numFmtId="38" fontId="11" fillId="0" borderId="0" applyFont="0" applyFill="0" applyBorder="0" applyAlignment="0" applyProtection="0">
      <alignment vertical="center"/>
    </xf>
    <xf numFmtId="0" fontId="42" fillId="0" borderId="0"/>
    <xf numFmtId="38" fontId="42" fillId="0" borderId="0" applyFont="0" applyFill="0" applyBorder="0" applyAlignment="0" applyProtection="0">
      <alignment vertical="center"/>
    </xf>
    <xf numFmtId="0" fontId="46" fillId="0" borderId="0" applyFill="0"/>
    <xf numFmtId="9" fontId="42" fillId="0" borderId="0" applyFont="0" applyFill="0" applyBorder="0" applyAlignment="0" applyProtection="0">
      <alignment vertical="center"/>
    </xf>
  </cellStyleXfs>
  <cellXfs count="374">
    <xf numFmtId="0" fontId="0" fillId="0" borderId="0" xfId="0">
      <alignment vertical="center"/>
    </xf>
    <xf numFmtId="38" fontId="5" fillId="0" borderId="0" xfId="1" applyFont="1">
      <alignment vertical="center"/>
    </xf>
    <xf numFmtId="38" fontId="8" fillId="0" borderId="0" xfId="1" applyFont="1" applyBorder="1">
      <alignment vertical="center"/>
    </xf>
    <xf numFmtId="38" fontId="8" fillId="0" borderId="0" xfId="1" applyFont="1">
      <alignment vertical="center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38" fontId="9" fillId="0" borderId="0" xfId="1" applyFont="1" applyAlignment="1">
      <alignment horizontal="right" vertical="center"/>
    </xf>
    <xf numFmtId="38" fontId="10" fillId="0" borderId="0" xfId="1" applyFont="1" applyFill="1" applyBorder="1">
      <alignment vertical="center"/>
    </xf>
    <xf numFmtId="38" fontId="8" fillId="0" borderId="1" xfId="1" applyFont="1" applyBorder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2" xfId="1" applyFont="1" applyFill="1" applyBorder="1">
      <alignment vertical="center"/>
    </xf>
    <xf numFmtId="38" fontId="8" fillId="0" borderId="3" xfId="1" applyFont="1" applyFill="1" applyBorder="1">
      <alignment vertical="center"/>
    </xf>
    <xf numFmtId="10" fontId="0" fillId="0" borderId="0" xfId="2" applyNumberFormat="1" applyFont="1">
      <alignment vertical="center"/>
    </xf>
    <xf numFmtId="38" fontId="0" fillId="0" borderId="0" xfId="1" applyFont="1" applyBorder="1" applyAlignment="1">
      <alignment vertical="center"/>
    </xf>
    <xf numFmtId="38" fontId="9" fillId="0" borderId="4" xfId="1" applyFont="1" applyBorder="1" applyAlignment="1">
      <alignment horizontal="center" vertical="center" wrapText="1"/>
    </xf>
    <xf numFmtId="10" fontId="11" fillId="0" borderId="4" xfId="2" applyNumberFormat="1" applyFont="1" applyBorder="1">
      <alignment vertical="center"/>
    </xf>
    <xf numFmtId="38" fontId="11" fillId="0" borderId="4" xfId="1" applyFont="1" applyBorder="1">
      <alignment vertical="center"/>
    </xf>
    <xf numFmtId="0" fontId="14" fillId="0" borderId="0" xfId="7" applyFont="1" applyBorder="1" applyAlignment="1">
      <alignment vertical="center"/>
    </xf>
    <xf numFmtId="0" fontId="16" fillId="0" borderId="0" xfId="7" applyFont="1" applyBorder="1" applyAlignment="1">
      <alignment vertical="center"/>
    </xf>
    <xf numFmtId="0" fontId="17" fillId="0" borderId="0" xfId="7" applyFont="1" applyBorder="1" applyAlignment="1">
      <alignment horizontal="right"/>
    </xf>
    <xf numFmtId="0" fontId="18" fillId="0" borderId="0" xfId="7" applyFont="1">
      <alignment vertical="center"/>
    </xf>
    <xf numFmtId="0" fontId="14" fillId="0" borderId="5" xfId="7" applyFont="1" applyBorder="1" applyAlignment="1">
      <alignment vertical="center"/>
    </xf>
    <xf numFmtId="0" fontId="16" fillId="0" borderId="5" xfId="7" applyFont="1" applyBorder="1" applyAlignment="1">
      <alignment vertical="center"/>
    </xf>
    <xf numFmtId="0" fontId="17" fillId="0" borderId="5" xfId="7" applyFont="1" applyBorder="1" applyAlignment="1">
      <alignment horizontal="right"/>
    </xf>
    <xf numFmtId="0" fontId="19" fillId="0" borderId="0" xfId="7" applyFont="1" applyAlignment="1">
      <alignment horizontal="right" vertical="center"/>
    </xf>
    <xf numFmtId="0" fontId="20" fillId="0" borderId="10" xfId="7" applyFont="1" applyBorder="1" applyAlignment="1">
      <alignment horizontal="center" vertical="center"/>
    </xf>
    <xf numFmtId="0" fontId="13" fillId="0" borderId="4" xfId="7" applyFont="1" applyBorder="1" applyAlignment="1">
      <alignment horizontal="center" vertical="center"/>
    </xf>
    <xf numFmtId="0" fontId="20" fillId="0" borderId="4" xfId="7" applyFont="1" applyBorder="1" applyAlignment="1">
      <alignment horizontal="center" vertical="center"/>
    </xf>
    <xf numFmtId="0" fontId="20" fillId="0" borderId="1" xfId="7" applyFont="1" applyBorder="1" applyAlignment="1">
      <alignment horizontal="center" vertical="center"/>
    </xf>
    <xf numFmtId="0" fontId="13" fillId="0" borderId="3" xfId="7" applyFont="1" applyBorder="1" applyAlignment="1">
      <alignment horizontal="center" vertical="center"/>
    </xf>
    <xf numFmtId="0" fontId="21" fillId="0" borderId="11" xfId="7" applyFont="1" applyBorder="1" applyAlignment="1">
      <alignment horizontal="right"/>
    </xf>
    <xf numFmtId="0" fontId="21" fillId="0" borderId="12" xfId="7" applyFont="1" applyBorder="1" applyAlignment="1">
      <alignment horizontal="right"/>
    </xf>
    <xf numFmtId="0" fontId="21" fillId="0" borderId="13" xfId="7" quotePrefix="1" applyFont="1" applyBorder="1" applyAlignment="1"/>
    <xf numFmtId="176" fontId="21" fillId="0" borderId="11" xfId="8" applyNumberFormat="1" applyFont="1" applyBorder="1" applyAlignment="1">
      <alignment horizontal="right"/>
    </xf>
    <xf numFmtId="176" fontId="21" fillId="0" borderId="12" xfId="8" applyNumberFormat="1" applyFont="1" applyBorder="1" applyAlignment="1">
      <alignment horizontal="right"/>
    </xf>
    <xf numFmtId="176" fontId="21" fillId="0" borderId="0" xfId="7" applyNumberFormat="1" applyFont="1" applyAlignment="1">
      <alignment horizontal="right" vertical="center"/>
    </xf>
    <xf numFmtId="176" fontId="21" fillId="0" borderId="13" xfId="7" applyNumberFormat="1" applyFont="1" applyBorder="1" applyAlignment="1">
      <alignment horizontal="right" vertical="center"/>
    </xf>
    <xf numFmtId="0" fontId="21" fillId="0" borderId="6" xfId="7" applyFont="1" applyBorder="1" applyAlignment="1">
      <alignment horizontal="right"/>
    </xf>
    <xf numFmtId="0" fontId="21" fillId="0" borderId="0" xfId="7" applyFont="1" applyBorder="1" applyAlignment="1">
      <alignment horizontal="right"/>
    </xf>
    <xf numFmtId="0" fontId="21" fillId="0" borderId="7" xfId="7" applyFont="1" applyBorder="1" applyAlignment="1"/>
    <xf numFmtId="176" fontId="21" fillId="0" borderId="6" xfId="8" applyNumberFormat="1" applyFont="1" applyBorder="1" applyAlignment="1">
      <alignment horizontal="right"/>
    </xf>
    <xf numFmtId="176" fontId="21" fillId="0" borderId="0" xfId="8" applyNumberFormat="1" applyFont="1" applyBorder="1" applyAlignment="1">
      <alignment horizontal="right"/>
    </xf>
    <xf numFmtId="176" fontId="21" fillId="0" borderId="0" xfId="9" applyNumberFormat="1" applyFont="1">
      <alignment vertical="center"/>
    </xf>
    <xf numFmtId="176" fontId="21" fillId="0" borderId="7" xfId="9" applyNumberFormat="1" applyFont="1" applyBorder="1">
      <alignment vertical="center"/>
    </xf>
    <xf numFmtId="0" fontId="21" fillId="0" borderId="6" xfId="7" applyFont="1" applyBorder="1" applyAlignment="1">
      <alignment horizontal="right" vertical="center"/>
    </xf>
    <xf numFmtId="0" fontId="21" fillId="0" borderId="0" xfId="7" applyFont="1" applyBorder="1" applyAlignment="1">
      <alignment horizontal="right" vertical="center"/>
    </xf>
    <xf numFmtId="0" fontId="21" fillId="0" borderId="7" xfId="7" applyFont="1" applyBorder="1" applyAlignment="1">
      <alignment vertical="center"/>
    </xf>
    <xf numFmtId="176" fontId="21" fillId="0" borderId="6" xfId="8" applyNumberFormat="1" applyFont="1" applyBorder="1" applyAlignment="1">
      <alignment horizontal="right" vertical="center"/>
    </xf>
    <xf numFmtId="176" fontId="21" fillId="0" borderId="0" xfId="8" applyNumberFormat="1" applyFont="1" applyBorder="1" applyAlignment="1">
      <alignment horizontal="right" vertical="center"/>
    </xf>
    <xf numFmtId="0" fontId="22" fillId="0" borderId="6" xfId="7" applyFont="1" applyFill="1" applyBorder="1" applyAlignment="1">
      <alignment horizontal="right" vertical="center"/>
    </xf>
    <xf numFmtId="176" fontId="23" fillId="0" borderId="6" xfId="6" applyNumberFormat="1" applyFont="1" applyBorder="1">
      <alignment vertical="center"/>
    </xf>
    <xf numFmtId="176" fontId="23" fillId="0" borderId="0" xfId="6" applyNumberFormat="1" applyFont="1" applyBorder="1">
      <alignment vertical="center"/>
    </xf>
    <xf numFmtId="176" fontId="23" fillId="0" borderId="0" xfId="10" applyNumberFormat="1" applyFont="1" applyBorder="1">
      <alignment vertical="center"/>
    </xf>
    <xf numFmtId="0" fontId="21" fillId="0" borderId="5" xfId="7" applyFont="1" applyBorder="1" applyAlignment="1">
      <alignment horizontal="right" vertical="center"/>
    </xf>
    <xf numFmtId="0" fontId="21" fillId="0" borderId="9" xfId="7" applyFont="1" applyBorder="1" applyAlignment="1">
      <alignment vertical="center"/>
    </xf>
    <xf numFmtId="176" fontId="23" fillId="0" borderId="5" xfId="6" applyNumberFormat="1" applyFont="1" applyBorder="1">
      <alignment vertical="center"/>
    </xf>
    <xf numFmtId="176" fontId="23" fillId="0" borderId="5" xfId="10" applyNumberFormat="1" applyFont="1" applyBorder="1">
      <alignment vertical="center"/>
    </xf>
    <xf numFmtId="0" fontId="21" fillId="0" borderId="0" xfId="7" applyFont="1" applyAlignment="1">
      <alignment horizontal="right" vertical="center"/>
    </xf>
    <xf numFmtId="0" fontId="18" fillId="0" borderId="0" xfId="7" applyFont="1" applyFill="1">
      <alignment vertical="center"/>
    </xf>
    <xf numFmtId="0" fontId="24" fillId="0" borderId="0" xfId="5" applyFont="1"/>
    <xf numFmtId="0" fontId="26" fillId="0" borderId="0" xfId="5" applyFont="1"/>
    <xf numFmtId="0" fontId="12" fillId="0" borderId="0" xfId="5"/>
    <xf numFmtId="0" fontId="24" fillId="0" borderId="0" xfId="5" applyFont="1" applyBorder="1"/>
    <xf numFmtId="0" fontId="26" fillId="0" borderId="0" xfId="5" applyFont="1" applyBorder="1"/>
    <xf numFmtId="0" fontId="12" fillId="0" borderId="0" xfId="5" applyBorder="1"/>
    <xf numFmtId="0" fontId="21" fillId="0" borderId="0" xfId="5" applyFont="1" applyBorder="1" applyAlignment="1">
      <alignment horizontal="right"/>
    </xf>
    <xf numFmtId="0" fontId="21" fillId="0" borderId="4" xfId="5" applyFont="1" applyBorder="1" applyAlignment="1">
      <alignment horizontal="center" vertical="center"/>
    </xf>
    <xf numFmtId="0" fontId="12" fillId="0" borderId="0" xfId="5" applyAlignment="1">
      <alignment horizontal="center" vertical="center"/>
    </xf>
    <xf numFmtId="0" fontId="13" fillId="0" borderId="11" xfId="5" applyFont="1" applyBorder="1" applyAlignment="1">
      <alignment horizontal="right" vertical="center"/>
    </xf>
    <xf numFmtId="0" fontId="13" fillId="0" borderId="13" xfId="5" applyFont="1" applyBorder="1" applyAlignment="1">
      <alignment horizontal="right" vertical="center"/>
    </xf>
    <xf numFmtId="3" fontId="13" fillId="0" borderId="14" xfId="5" applyNumberFormat="1" applyFont="1" applyBorder="1" applyAlignment="1">
      <alignment vertical="center"/>
    </xf>
    <xf numFmtId="3" fontId="13" fillId="0" borderId="14" xfId="5" applyNumberFormat="1" applyFont="1" applyBorder="1" applyAlignment="1">
      <alignment horizontal="right" vertical="center"/>
    </xf>
    <xf numFmtId="0" fontId="12" fillId="0" borderId="0" xfId="5" applyAlignment="1">
      <alignment horizontal="center"/>
    </xf>
    <xf numFmtId="0" fontId="13" fillId="0" borderId="6" xfId="5" quotePrefix="1" applyFont="1" applyBorder="1" applyAlignment="1">
      <alignment horizontal="right" vertical="center"/>
    </xf>
    <xf numFmtId="0" fontId="13" fillId="0" borderId="7" xfId="5" applyFont="1" applyBorder="1" applyAlignment="1">
      <alignment horizontal="right" vertical="center"/>
    </xf>
    <xf numFmtId="3" fontId="13" fillId="0" borderId="15" xfId="5" applyNumberFormat="1" applyFont="1" applyBorder="1" applyAlignment="1">
      <alignment vertical="center"/>
    </xf>
    <xf numFmtId="0" fontId="13" fillId="0" borderId="6" xfId="5" applyFont="1" applyBorder="1" applyAlignment="1">
      <alignment horizontal="right" vertical="center"/>
    </xf>
    <xf numFmtId="0" fontId="27" fillId="0" borderId="6" xfId="5" quotePrefix="1" applyFont="1" applyFill="1" applyBorder="1" applyAlignment="1" applyProtection="1">
      <alignment horizontal="right" vertical="center"/>
      <protection locked="0"/>
    </xf>
    <xf numFmtId="38" fontId="27" fillId="0" borderId="15" xfId="3" applyFont="1" applyFill="1" applyBorder="1" applyAlignment="1" applyProtection="1">
      <alignment horizontal="right" vertical="center"/>
      <protection locked="0"/>
    </xf>
    <xf numFmtId="0" fontId="12" fillId="0" borderId="0" xfId="5" applyAlignment="1"/>
    <xf numFmtId="0" fontId="12" fillId="0" borderId="0" xfId="5" applyBorder="1" applyAlignment="1"/>
    <xf numFmtId="0" fontId="13" fillId="0" borderId="9" xfId="5" applyFont="1" applyBorder="1" applyAlignment="1">
      <alignment horizontal="right" vertical="center"/>
    </xf>
    <xf numFmtId="38" fontId="27" fillId="0" borderId="10" xfId="3" applyFont="1" applyFill="1" applyBorder="1" applyAlignment="1" applyProtection="1">
      <alignment horizontal="right" vertical="center"/>
      <protection locked="0"/>
    </xf>
    <xf numFmtId="0" fontId="26" fillId="0" borderId="0" xfId="5" applyFont="1" applyAlignment="1">
      <alignment horizontal="right" vertical="center"/>
    </xf>
    <xf numFmtId="0" fontId="28" fillId="0" borderId="0" xfId="0" applyFo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>
      <alignment vertical="center"/>
    </xf>
    <xf numFmtId="0" fontId="28" fillId="0" borderId="0" xfId="0" applyFont="1" applyAlignment="1">
      <alignment vertical="center" shrinkToFit="1"/>
    </xf>
    <xf numFmtId="0" fontId="23" fillId="0" borderId="0" xfId="0" applyFont="1" applyAlignment="1">
      <alignment horizontal="right" vertical="center"/>
    </xf>
    <xf numFmtId="0" fontId="31" fillId="0" borderId="1" xfId="0" applyFont="1" applyBorder="1" applyAlignment="1">
      <alignment vertical="center" shrinkToFit="1"/>
    </xf>
    <xf numFmtId="0" fontId="31" fillId="0" borderId="2" xfId="0" applyFont="1" applyBorder="1" applyAlignment="1">
      <alignment vertical="center" shrinkToFit="1"/>
    </xf>
    <xf numFmtId="0" fontId="31" fillId="0" borderId="3" xfId="0" applyFont="1" applyBorder="1" applyAlignment="1">
      <alignment vertical="center" shrinkToFit="1"/>
    </xf>
    <xf numFmtId="0" fontId="32" fillId="0" borderId="4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3" fillId="0" borderId="1" xfId="0" applyFont="1" applyBorder="1">
      <alignment vertical="center"/>
    </xf>
    <xf numFmtId="0" fontId="34" fillId="0" borderId="2" xfId="0" applyFont="1" applyBorder="1">
      <alignment vertical="center"/>
    </xf>
    <xf numFmtId="0" fontId="23" fillId="0" borderId="3" xfId="0" applyFont="1" applyBorder="1">
      <alignment vertical="center"/>
    </xf>
    <xf numFmtId="38" fontId="34" fillId="0" borderId="4" xfId="11" applyFont="1" applyFill="1" applyBorder="1">
      <alignment vertical="center"/>
    </xf>
    <xf numFmtId="38" fontId="35" fillId="0" borderId="4" xfId="11" applyFont="1" applyFill="1" applyBorder="1">
      <alignment vertical="center"/>
    </xf>
    <xf numFmtId="38" fontId="35" fillId="0" borderId="0" xfId="11" applyFont="1" applyFill="1" applyBorder="1">
      <alignment vertical="center"/>
    </xf>
    <xf numFmtId="0" fontId="30" fillId="0" borderId="1" xfId="0" applyFont="1" applyBorder="1">
      <alignment vertical="center"/>
    </xf>
    <xf numFmtId="177" fontId="34" fillId="0" borderId="4" xfId="12" applyNumberFormat="1" applyFont="1" applyFill="1" applyBorder="1">
      <alignment vertical="center"/>
    </xf>
    <xf numFmtId="176" fontId="34" fillId="0" borderId="4" xfId="11" applyNumberFormat="1" applyFont="1" applyFill="1" applyBorder="1">
      <alignment vertical="center"/>
    </xf>
    <xf numFmtId="178" fontId="21" fillId="0" borderId="6" xfId="14" applyNumberFormat="1" applyFont="1" applyBorder="1" applyAlignment="1">
      <alignment vertical="center"/>
    </xf>
    <xf numFmtId="178" fontId="21" fillId="0" borderId="0" xfId="14" applyNumberFormat="1" applyFont="1" applyAlignment="1">
      <alignment vertical="center"/>
    </xf>
    <xf numFmtId="178" fontId="21" fillId="0" borderId="0" xfId="14" applyNumberFormat="1" applyFont="1" applyBorder="1" applyAlignment="1">
      <alignment vertical="center"/>
    </xf>
    <xf numFmtId="178" fontId="21" fillId="0" borderId="8" xfId="14" applyNumberFormat="1" applyFont="1" applyBorder="1" applyAlignment="1">
      <alignment vertical="center"/>
    </xf>
    <xf numFmtId="178" fontId="21" fillId="0" borderId="5" xfId="14" applyNumberFormat="1" applyFont="1" applyBorder="1" applyAlignment="1">
      <alignment vertical="center"/>
    </xf>
    <xf numFmtId="0" fontId="37" fillId="0" borderId="0" xfId="15" applyFont="1"/>
    <xf numFmtId="0" fontId="38" fillId="0" borderId="0" xfId="15" applyFont="1"/>
    <xf numFmtId="0" fontId="36" fillId="0" borderId="0" xfId="15"/>
    <xf numFmtId="0" fontId="39" fillId="0" borderId="0" xfId="15" applyFont="1" applyAlignment="1">
      <alignment vertical="center"/>
    </xf>
    <xf numFmtId="0" fontId="36" fillId="0" borderId="0" xfId="15" applyAlignment="1">
      <alignment vertical="center"/>
    </xf>
    <xf numFmtId="178" fontId="39" fillId="0" borderId="6" xfId="16" applyNumberFormat="1" applyFont="1" applyBorder="1" applyAlignment="1">
      <alignment vertical="center"/>
    </xf>
    <xf numFmtId="178" fontId="39" fillId="0" borderId="0" xfId="16" applyNumberFormat="1" applyFont="1" applyBorder="1" applyAlignment="1">
      <alignment vertical="center"/>
    </xf>
    <xf numFmtId="178" fontId="39" fillId="0" borderId="7" xfId="16" applyNumberFormat="1" applyFont="1" applyBorder="1" applyAlignment="1">
      <alignment vertical="center"/>
    </xf>
    <xf numFmtId="9" fontId="39" fillId="0" borderId="8" xfId="16" applyFont="1" applyBorder="1" applyAlignment="1">
      <alignment vertical="center"/>
    </xf>
    <xf numFmtId="9" fontId="39" fillId="0" borderId="5" xfId="16" applyFont="1" applyBorder="1" applyAlignment="1">
      <alignment vertical="center"/>
    </xf>
    <xf numFmtId="9" fontId="39" fillId="0" borderId="9" xfId="16" applyFont="1" applyBorder="1" applyAlignment="1">
      <alignment vertical="center"/>
    </xf>
    <xf numFmtId="178" fontId="39" fillId="0" borderId="8" xfId="16" applyNumberFormat="1" applyFont="1" applyBorder="1" applyAlignment="1">
      <alignment vertical="center"/>
    </xf>
    <xf numFmtId="0" fontId="24" fillId="0" borderId="0" xfId="17" applyFont="1"/>
    <xf numFmtId="0" fontId="13" fillId="0" borderId="0" xfId="17"/>
    <xf numFmtId="0" fontId="21" fillId="0" borderId="0" xfId="17" applyFont="1" applyAlignment="1">
      <alignment horizontal="right" vertical="center"/>
    </xf>
    <xf numFmtId="3" fontId="26" fillId="0" borderId="15" xfId="0" applyNumberFormat="1" applyFont="1" applyBorder="1" applyAlignment="1">
      <alignment horizontal="left" vertical="center"/>
    </xf>
    <xf numFmtId="38" fontId="0" fillId="0" borderId="0" xfId="18" applyFont="1" applyBorder="1" applyAlignment="1">
      <alignment vertical="center"/>
    </xf>
    <xf numFmtId="38" fontId="0" fillId="0" borderId="6" xfId="18" applyFont="1" applyBorder="1" applyAlignment="1">
      <alignment vertical="center"/>
    </xf>
    <xf numFmtId="38" fontId="0" fillId="0" borderId="7" xfId="18" applyFont="1" applyBorder="1" applyAlignment="1">
      <alignment vertical="center"/>
    </xf>
    <xf numFmtId="3" fontId="26" fillId="0" borderId="10" xfId="0" applyNumberFormat="1" applyFont="1" applyBorder="1" applyAlignment="1">
      <alignment horizontal="left" vertical="center"/>
    </xf>
    <xf numFmtId="38" fontId="13" fillId="0" borderId="5" xfId="17" applyNumberFormat="1" applyBorder="1" applyAlignment="1">
      <alignment vertical="center"/>
    </xf>
    <xf numFmtId="38" fontId="13" fillId="0" borderId="8" xfId="17" applyNumberFormat="1" applyBorder="1" applyAlignment="1">
      <alignment vertical="center"/>
    </xf>
    <xf numFmtId="38" fontId="13" fillId="0" borderId="9" xfId="17" applyNumberFormat="1" applyBorder="1" applyAlignment="1">
      <alignment vertical="center"/>
    </xf>
    <xf numFmtId="176" fontId="5" fillId="0" borderId="0" xfId="18" applyNumberFormat="1" applyFont="1">
      <alignment vertical="center"/>
    </xf>
    <xf numFmtId="176" fontId="11" fillId="0" borderId="0" xfId="18" applyNumberFormat="1" applyFont="1">
      <alignment vertical="center"/>
    </xf>
    <xf numFmtId="176" fontId="9" fillId="0" borderId="0" xfId="18" applyNumberFormat="1" applyFont="1" applyAlignment="1">
      <alignment horizontal="right" vertical="center"/>
    </xf>
    <xf numFmtId="176" fontId="9" fillId="0" borderId="4" xfId="18" applyNumberFormat="1" applyFont="1" applyBorder="1">
      <alignment vertical="center"/>
    </xf>
    <xf numFmtId="176" fontId="41" fillId="0" borderId="4" xfId="18" applyNumberFormat="1" applyFont="1" applyBorder="1" applyAlignment="1">
      <alignment horizontal="center" vertical="center"/>
    </xf>
    <xf numFmtId="176" fontId="8" fillId="0" borderId="4" xfId="18" applyNumberFormat="1" applyFont="1" applyBorder="1" applyAlignment="1">
      <alignment horizontal="center" vertical="center"/>
    </xf>
    <xf numFmtId="176" fontId="8" fillId="0" borderId="0" xfId="18" applyNumberFormat="1" applyFont="1">
      <alignment vertical="center"/>
    </xf>
    <xf numFmtId="176" fontId="9" fillId="0" borderId="14" xfId="18" applyNumberFormat="1" applyFont="1" applyBorder="1">
      <alignment vertical="center"/>
    </xf>
    <xf numFmtId="176" fontId="11" fillId="0" borderId="14" xfId="18" applyNumberFormat="1" applyFont="1" applyBorder="1">
      <alignment vertical="center"/>
    </xf>
    <xf numFmtId="176" fontId="9" fillId="0" borderId="15" xfId="18" applyNumberFormat="1" applyFont="1" applyBorder="1">
      <alignment vertical="center"/>
    </xf>
    <xf numFmtId="176" fontId="11" fillId="0" borderId="15" xfId="18" applyNumberFormat="1" applyFont="1" applyBorder="1">
      <alignment vertical="center"/>
    </xf>
    <xf numFmtId="176" fontId="9" fillId="0" borderId="10" xfId="18" applyNumberFormat="1" applyFont="1" applyBorder="1">
      <alignment vertical="center"/>
    </xf>
    <xf numFmtId="176" fontId="11" fillId="0" borderId="10" xfId="18" applyNumberFormat="1" applyFont="1" applyBorder="1">
      <alignment vertical="center"/>
    </xf>
    <xf numFmtId="176" fontId="11" fillId="0" borderId="0" xfId="18" applyNumberFormat="1" applyFont="1" applyAlignment="1">
      <alignment horizontal="right" vertical="center"/>
    </xf>
    <xf numFmtId="0" fontId="5" fillId="0" borderId="0" xfId="19" applyFont="1" applyAlignment="1">
      <alignment vertical="center"/>
    </xf>
    <xf numFmtId="0" fontId="42" fillId="0" borderId="0" xfId="19"/>
    <xf numFmtId="0" fontId="44" fillId="0" borderId="0" xfId="19" applyFont="1" applyAlignment="1">
      <alignment horizontal="right"/>
    </xf>
    <xf numFmtId="176" fontId="9" fillId="0" borderId="4" xfId="20" applyNumberFormat="1" applyFont="1" applyBorder="1">
      <alignment vertical="center"/>
    </xf>
    <xf numFmtId="176" fontId="8" fillId="0" borderId="4" xfId="20" applyNumberFormat="1" applyFont="1" applyBorder="1" applyAlignment="1">
      <alignment horizontal="center" vertical="center"/>
    </xf>
    <xf numFmtId="176" fontId="8" fillId="0" borderId="0" xfId="20" applyNumberFormat="1" applyFont="1">
      <alignment vertical="center"/>
    </xf>
    <xf numFmtId="176" fontId="9" fillId="0" borderId="14" xfId="20" applyNumberFormat="1" applyFont="1" applyBorder="1">
      <alignment vertical="center"/>
    </xf>
    <xf numFmtId="176" fontId="11" fillId="0" borderId="14" xfId="20" applyNumberFormat="1" applyFont="1" applyBorder="1">
      <alignment vertical="center"/>
    </xf>
    <xf numFmtId="176" fontId="9" fillId="0" borderId="15" xfId="20" applyNumberFormat="1" applyFont="1" applyBorder="1">
      <alignment vertical="center"/>
    </xf>
    <xf numFmtId="176" fontId="11" fillId="0" borderId="15" xfId="20" applyNumberFormat="1" applyFont="1" applyBorder="1">
      <alignment vertical="center"/>
    </xf>
    <xf numFmtId="176" fontId="9" fillId="0" borderId="10" xfId="20" applyNumberFormat="1" applyFont="1" applyBorder="1">
      <alignment vertical="center"/>
    </xf>
    <xf numFmtId="176" fontId="11" fillId="0" borderId="10" xfId="20" applyNumberFormat="1" applyFont="1" applyBorder="1">
      <alignment vertical="center"/>
    </xf>
    <xf numFmtId="176" fontId="29" fillId="0" borderId="0" xfId="18" applyNumberFormat="1" applyFont="1">
      <alignment vertical="center"/>
    </xf>
    <xf numFmtId="176" fontId="45" fillId="0" borderId="0" xfId="18" applyNumberFormat="1" applyFont="1">
      <alignment vertical="center"/>
    </xf>
    <xf numFmtId="176" fontId="45" fillId="0" borderId="0" xfId="18" applyNumberFormat="1" applyFont="1" applyAlignment="1">
      <alignment horizontal="right" vertical="center"/>
    </xf>
    <xf numFmtId="176" fontId="45" fillId="0" borderId="16" xfId="18" applyNumberFormat="1" applyFont="1" applyBorder="1" applyAlignment="1">
      <alignment horizontal="center" vertical="center"/>
    </xf>
    <xf numFmtId="176" fontId="45" fillId="2" borderId="17" xfId="18" applyNumberFormat="1" applyFont="1" applyFill="1" applyBorder="1" applyAlignment="1">
      <alignment vertical="center"/>
    </xf>
    <xf numFmtId="176" fontId="45" fillId="2" borderId="18" xfId="18" applyNumberFormat="1" applyFont="1" applyFill="1" applyBorder="1" applyAlignment="1">
      <alignment vertical="center"/>
    </xf>
    <xf numFmtId="176" fontId="45" fillId="2" borderId="19" xfId="18" applyNumberFormat="1" applyFont="1" applyFill="1" applyBorder="1" applyAlignment="1">
      <alignment horizontal="center" vertical="center"/>
    </xf>
    <xf numFmtId="176" fontId="45" fillId="2" borderId="19" xfId="18" applyNumberFormat="1" applyFont="1" applyFill="1" applyBorder="1" applyAlignment="1">
      <alignment vertical="center"/>
    </xf>
    <xf numFmtId="176" fontId="45" fillId="0" borderId="20" xfId="18" applyNumberFormat="1" applyFont="1" applyBorder="1" applyAlignment="1">
      <alignment horizontal="distributed" vertical="center"/>
    </xf>
    <xf numFmtId="176" fontId="45" fillId="0" borderId="8" xfId="18" applyNumberFormat="1" applyFont="1" applyBorder="1">
      <alignment vertical="center"/>
    </xf>
    <xf numFmtId="180" fontId="45" fillId="0" borderId="21" xfId="18" applyNumberFormat="1" applyFont="1" applyBorder="1">
      <alignment vertical="center"/>
    </xf>
    <xf numFmtId="176" fontId="45" fillId="0" borderId="20" xfId="18" applyNumberFormat="1" applyFont="1" applyBorder="1">
      <alignment vertical="center"/>
    </xf>
    <xf numFmtId="176" fontId="45" fillId="0" borderId="22" xfId="18" applyNumberFormat="1" applyFont="1" applyBorder="1">
      <alignment vertical="center"/>
    </xf>
    <xf numFmtId="176" fontId="45" fillId="0" borderId="23" xfId="18" applyNumberFormat="1" applyFont="1" applyBorder="1" applyAlignment="1">
      <alignment horizontal="distributed" vertical="center"/>
    </xf>
    <xf numFmtId="176" fontId="45" fillId="0" borderId="1" xfId="18" applyNumberFormat="1" applyFont="1" applyBorder="1">
      <alignment vertical="center"/>
    </xf>
    <xf numFmtId="180" fontId="45" fillId="0" borderId="24" xfId="18" applyNumberFormat="1" applyFont="1" applyBorder="1">
      <alignment vertical="center"/>
    </xf>
    <xf numFmtId="176" fontId="45" fillId="0" borderId="23" xfId="18" applyNumberFormat="1" applyFont="1" applyBorder="1">
      <alignment vertical="center"/>
    </xf>
    <xf numFmtId="176" fontId="45" fillId="0" borderId="25" xfId="18" applyNumberFormat="1" applyFont="1" applyBorder="1">
      <alignment vertical="center"/>
    </xf>
    <xf numFmtId="176" fontId="45" fillId="0" borderId="26" xfId="18" applyNumberFormat="1" applyFont="1" applyBorder="1">
      <alignment vertical="center"/>
    </xf>
    <xf numFmtId="176" fontId="45" fillId="0" borderId="27" xfId="18" applyNumberFormat="1" applyFont="1" applyBorder="1">
      <alignment vertical="center"/>
    </xf>
    <xf numFmtId="176" fontId="45" fillId="0" borderId="0" xfId="18" applyNumberFormat="1" applyFont="1" applyBorder="1" applyAlignment="1">
      <alignment horizontal="center" vertical="center"/>
    </xf>
    <xf numFmtId="176" fontId="45" fillId="0" borderId="28" xfId="18" applyNumberFormat="1" applyFont="1" applyBorder="1">
      <alignment vertical="center"/>
    </xf>
    <xf numFmtId="176" fontId="45" fillId="0" borderId="0" xfId="18" applyNumberFormat="1" applyFont="1" applyBorder="1">
      <alignment vertical="center"/>
    </xf>
    <xf numFmtId="176" fontId="45" fillId="0" borderId="26" xfId="18" applyNumberFormat="1" applyFont="1" applyBorder="1" applyAlignment="1">
      <alignment horizontal="distributed" vertical="center"/>
    </xf>
    <xf numFmtId="176" fontId="45" fillId="0" borderId="29" xfId="18" applyNumberFormat="1" applyFont="1" applyBorder="1">
      <alignment vertical="center"/>
    </xf>
    <xf numFmtId="180" fontId="45" fillId="0" borderId="30" xfId="18" applyNumberFormat="1" applyFont="1" applyBorder="1">
      <alignment vertical="center"/>
    </xf>
    <xf numFmtId="176" fontId="45" fillId="0" borderId="31" xfId="18" applyNumberFormat="1" applyFont="1" applyBorder="1" applyAlignment="1">
      <alignment vertical="center"/>
    </xf>
    <xf numFmtId="176" fontId="45" fillId="0" borderId="31" xfId="18" applyNumberFormat="1" applyFont="1" applyBorder="1">
      <alignment vertical="center"/>
    </xf>
    <xf numFmtId="176" fontId="45" fillId="0" borderId="31" xfId="18" applyNumberFormat="1" applyFont="1" applyBorder="1" applyAlignment="1">
      <alignment horizontal="center" vertical="center"/>
    </xf>
    <xf numFmtId="176" fontId="45" fillId="0" borderId="0" xfId="18" applyNumberFormat="1" applyFont="1" applyBorder="1" applyAlignment="1">
      <alignment vertical="center"/>
    </xf>
    <xf numFmtId="0" fontId="5" fillId="0" borderId="0" xfId="0" applyFont="1">
      <alignment vertical="center"/>
    </xf>
    <xf numFmtId="178" fontId="0" fillId="0" borderId="0" xfId="12" applyNumberFormat="1" applyFont="1">
      <alignment vertical="center"/>
    </xf>
    <xf numFmtId="0" fontId="47" fillId="0" borderId="0" xfId="0" applyFont="1" applyAlignment="1">
      <alignment horizontal="right" vertical="center"/>
    </xf>
    <xf numFmtId="0" fontId="48" fillId="0" borderId="4" xfId="0" applyFont="1" applyFill="1" applyBorder="1">
      <alignment vertical="center"/>
    </xf>
    <xf numFmtId="0" fontId="48" fillId="3" borderId="4" xfId="0" applyFont="1" applyFill="1" applyBorder="1" applyAlignment="1">
      <alignment horizontal="center" vertical="center"/>
    </xf>
    <xf numFmtId="0" fontId="48" fillId="0" borderId="0" xfId="0" applyFont="1">
      <alignment vertical="center"/>
    </xf>
    <xf numFmtId="178" fontId="48" fillId="0" borderId="0" xfId="12" applyNumberFormat="1" applyFont="1">
      <alignment vertical="center"/>
    </xf>
    <xf numFmtId="0" fontId="23" fillId="3" borderId="4" xfId="0" applyFont="1" applyFill="1" applyBorder="1" applyAlignment="1">
      <alignment horizontal="center" vertical="center" wrapText="1"/>
    </xf>
    <xf numFmtId="38" fontId="49" fillId="3" borderId="4" xfId="11" applyFont="1" applyFill="1" applyBorder="1">
      <alignment vertical="center"/>
    </xf>
    <xf numFmtId="0" fontId="50" fillId="3" borderId="4" xfId="0" applyFont="1" applyFill="1" applyBorder="1" applyAlignment="1">
      <alignment horizontal="center" vertical="center" wrapText="1"/>
    </xf>
    <xf numFmtId="181" fontId="51" fillId="0" borderId="4" xfId="0" applyNumberFormat="1" applyFont="1" applyBorder="1">
      <alignment vertical="center"/>
    </xf>
    <xf numFmtId="0" fontId="0" fillId="0" borderId="4" xfId="0" applyBorder="1">
      <alignment vertical="center"/>
    </xf>
    <xf numFmtId="0" fontId="47" fillId="0" borderId="14" xfId="0" applyFont="1" applyBorder="1">
      <alignment vertical="center"/>
    </xf>
    <xf numFmtId="38" fontId="11" fillId="0" borderId="14" xfId="11" applyFont="1" applyBorder="1">
      <alignment vertical="center"/>
    </xf>
    <xf numFmtId="0" fontId="47" fillId="0" borderId="15" xfId="0" applyFont="1" applyBorder="1">
      <alignment vertical="center"/>
    </xf>
    <xf numFmtId="38" fontId="11" fillId="0" borderId="15" xfId="11" applyFont="1" applyBorder="1">
      <alignment vertical="center"/>
    </xf>
    <xf numFmtId="0" fontId="52" fillId="0" borderId="10" xfId="0" applyFont="1" applyBorder="1">
      <alignment vertical="center"/>
    </xf>
    <xf numFmtId="181" fontId="51" fillId="0" borderId="10" xfId="0" applyNumberFormat="1" applyFont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4" xfId="0" applyBorder="1">
      <alignment vertical="center"/>
    </xf>
    <xf numFmtId="38" fontId="0" fillId="0" borderId="11" xfId="11" applyFont="1" applyBorder="1">
      <alignment vertical="center"/>
    </xf>
    <xf numFmtId="9" fontId="0" fillId="0" borderId="12" xfId="12" applyFont="1" applyBorder="1">
      <alignment vertical="center"/>
    </xf>
    <xf numFmtId="9" fontId="0" fillId="0" borderId="13" xfId="12" applyFont="1" applyBorder="1">
      <alignment vertical="center"/>
    </xf>
    <xf numFmtId="0" fontId="0" fillId="0" borderId="15" xfId="0" applyBorder="1">
      <alignment vertical="center"/>
    </xf>
    <xf numFmtId="38" fontId="0" fillId="0" borderId="6" xfId="11" applyFont="1" applyBorder="1">
      <alignment vertical="center"/>
    </xf>
    <xf numFmtId="178" fontId="0" fillId="0" borderId="0" xfId="12" applyNumberFormat="1" applyFont="1" applyBorder="1">
      <alignment vertical="center"/>
    </xf>
    <xf numFmtId="178" fontId="0" fillId="0" borderId="7" xfId="12" applyNumberFormat="1" applyFont="1" applyBorder="1">
      <alignment vertical="center"/>
    </xf>
    <xf numFmtId="38" fontId="0" fillId="0" borderId="0" xfId="11" applyFont="1" applyBorder="1">
      <alignment vertical="center"/>
    </xf>
    <xf numFmtId="0" fontId="0" fillId="0" borderId="10" xfId="0" applyBorder="1">
      <alignment vertical="center"/>
    </xf>
    <xf numFmtId="38" fontId="0" fillId="0" borderId="8" xfId="11" applyFont="1" applyBorder="1">
      <alignment vertical="center"/>
    </xf>
    <xf numFmtId="178" fontId="0" fillId="0" borderId="5" xfId="12" applyNumberFormat="1" applyFont="1" applyBorder="1">
      <alignment vertical="center"/>
    </xf>
    <xf numFmtId="178" fontId="0" fillId="0" borderId="9" xfId="12" applyNumberFormat="1" applyFont="1" applyBorder="1">
      <alignment vertical="center"/>
    </xf>
    <xf numFmtId="38" fontId="0" fillId="0" borderId="5" xfId="11" applyFont="1" applyBorder="1">
      <alignment vertical="center"/>
    </xf>
    <xf numFmtId="9" fontId="0" fillId="0" borderId="0" xfId="12" applyFont="1" applyBorder="1">
      <alignment vertical="center"/>
    </xf>
    <xf numFmtId="9" fontId="0" fillId="0" borderId="7" xfId="12" applyFont="1" applyBorder="1">
      <alignment vertical="center"/>
    </xf>
    <xf numFmtId="0" fontId="13" fillId="0" borderId="6" xfId="5" quotePrefix="1" applyNumberFormat="1" applyFont="1" applyBorder="1" applyAlignment="1">
      <alignment horizontal="right" vertical="center"/>
    </xf>
    <xf numFmtId="0" fontId="27" fillId="0" borderId="6" xfId="5" quotePrefix="1" applyNumberFormat="1" applyFont="1" applyFill="1" applyBorder="1" applyAlignment="1" applyProtection="1">
      <alignment horizontal="right" vertical="center"/>
      <protection locked="0"/>
    </xf>
    <xf numFmtId="0" fontId="27" fillId="0" borderId="8" xfId="5" quotePrefix="1" applyNumberFormat="1" applyFont="1" applyFill="1" applyBorder="1" applyAlignment="1" applyProtection="1">
      <alignment horizontal="right" vertical="center"/>
      <protection locked="0"/>
    </xf>
    <xf numFmtId="38" fontId="27" fillId="0" borderId="15" xfId="3" applyFont="1" applyFill="1" applyBorder="1" applyAlignment="1" applyProtection="1">
      <alignment horizontal="right" vertical="center"/>
    </xf>
    <xf numFmtId="38" fontId="27" fillId="0" borderId="10" xfId="3" applyFont="1" applyFill="1" applyBorder="1" applyAlignment="1" applyProtection="1">
      <alignment horizontal="right" vertical="center"/>
    </xf>
    <xf numFmtId="38" fontId="10" fillId="0" borderId="0" xfId="1" applyFont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8" fontId="39" fillId="0" borderId="13" xfId="16" applyNumberFormat="1" applyFont="1" applyBorder="1" applyAlignment="1">
      <alignment vertical="center"/>
    </xf>
    <xf numFmtId="176" fontId="45" fillId="2" borderId="17" xfId="18" applyNumberFormat="1" applyFont="1" applyFill="1" applyBorder="1" applyAlignment="1">
      <alignment horizontal="left" vertical="center"/>
    </xf>
    <xf numFmtId="176" fontId="9" fillId="0" borderId="4" xfId="20" applyNumberFormat="1" applyFont="1" applyBorder="1" applyAlignment="1">
      <alignment horizontal="center" vertical="center"/>
    </xf>
    <xf numFmtId="176" fontId="21" fillId="0" borderId="5" xfId="9" applyNumberFormat="1" applyFont="1" applyBorder="1">
      <alignment vertical="center"/>
    </xf>
    <xf numFmtId="176" fontId="23" fillId="0" borderId="8" xfId="10" applyNumberFormat="1" applyFont="1" applyBorder="1">
      <alignment vertical="center"/>
    </xf>
    <xf numFmtId="178" fontId="21" fillId="0" borderId="12" xfId="14" applyNumberFormat="1" applyFont="1" applyBorder="1" applyAlignment="1">
      <alignment vertical="center"/>
    </xf>
    <xf numFmtId="178" fontId="39" fillId="0" borderId="12" xfId="16" applyNumberFormat="1" applyFont="1" applyBorder="1" applyAlignment="1">
      <alignment vertical="center"/>
    </xf>
    <xf numFmtId="3" fontId="24" fillId="0" borderId="0" xfId="17" applyNumberFormat="1" applyFont="1" applyAlignment="1">
      <alignment horizontal="left" vertical="center"/>
    </xf>
    <xf numFmtId="3" fontId="13" fillId="0" borderId="0" xfId="17" applyNumberFormat="1" applyFont="1"/>
    <xf numFmtId="0" fontId="13" fillId="0" borderId="0" xfId="17" applyFont="1"/>
    <xf numFmtId="3" fontId="26" fillId="0" borderId="0" xfId="17" applyNumberFormat="1" applyFont="1" applyAlignment="1">
      <alignment horizontal="center" vertical="center"/>
    </xf>
    <xf numFmtId="0" fontId="21" fillId="0" borderId="0" xfId="17" applyFont="1" applyAlignment="1">
      <alignment vertical="center"/>
    </xf>
    <xf numFmtId="38" fontId="21" fillId="0" borderId="0" xfId="18" applyFont="1" applyAlignment="1">
      <alignment vertical="center"/>
    </xf>
    <xf numFmtId="38" fontId="21" fillId="0" borderId="15" xfId="18" applyFont="1" applyBorder="1" applyAlignment="1">
      <alignment vertical="center"/>
    </xf>
    <xf numFmtId="38" fontId="21" fillId="0" borderId="12" xfId="18" applyFont="1" applyBorder="1" applyAlignment="1">
      <alignment vertical="center"/>
    </xf>
    <xf numFmtId="0" fontId="13" fillId="0" borderId="0" xfId="17" applyFont="1" applyAlignment="1">
      <alignment vertical="center"/>
    </xf>
    <xf numFmtId="38" fontId="21" fillId="0" borderId="0" xfId="18" applyFont="1" applyBorder="1" applyAlignment="1">
      <alignment vertical="center"/>
    </xf>
    <xf numFmtId="38" fontId="21" fillId="0" borderId="7" xfId="18" applyFont="1" applyBorder="1" applyAlignment="1">
      <alignment vertical="center"/>
    </xf>
    <xf numFmtId="38" fontId="21" fillId="0" borderId="5" xfId="18" applyFont="1" applyBorder="1" applyAlignment="1">
      <alignment vertical="center"/>
    </xf>
    <xf numFmtId="38" fontId="21" fillId="0" borderId="10" xfId="18" applyFont="1" applyBorder="1" applyAlignment="1">
      <alignment vertical="center"/>
    </xf>
    <xf numFmtId="38" fontId="21" fillId="0" borderId="9" xfId="18" applyFont="1" applyBorder="1" applyAlignment="1">
      <alignment vertical="center"/>
    </xf>
    <xf numFmtId="38" fontId="26" fillId="0" borderId="10" xfId="18" applyFont="1" applyBorder="1" applyAlignment="1">
      <alignment horizontal="left" vertical="center"/>
    </xf>
    <xf numFmtId="38" fontId="21" fillId="0" borderId="8" xfId="18" applyFont="1" applyBorder="1" applyAlignment="1">
      <alignment vertical="center"/>
    </xf>
    <xf numFmtId="38" fontId="13" fillId="0" borderId="0" xfId="18" applyFont="1" applyAlignment="1">
      <alignment vertical="center"/>
    </xf>
    <xf numFmtId="178" fontId="21" fillId="0" borderId="13" xfId="14" applyNumberFormat="1" applyFont="1" applyBorder="1" applyAlignment="1">
      <alignment vertical="center"/>
    </xf>
    <xf numFmtId="178" fontId="21" fillId="0" borderId="7" xfId="14" applyNumberFormat="1" applyFont="1" applyBorder="1" applyAlignment="1">
      <alignment vertical="center"/>
    </xf>
    <xf numFmtId="178" fontId="21" fillId="0" borderId="9" xfId="14" applyNumberFormat="1" applyFont="1" applyBorder="1" applyAlignment="1">
      <alignment vertical="center"/>
    </xf>
    <xf numFmtId="178" fontId="39" fillId="0" borderId="11" xfId="16" applyNumberFormat="1" applyFont="1" applyBorder="1" applyAlignment="1">
      <alignment vertical="center"/>
    </xf>
    <xf numFmtId="0" fontId="21" fillId="0" borderId="4" xfId="17" applyFont="1" applyBorder="1" applyAlignment="1">
      <alignment horizontal="center" vertical="center"/>
    </xf>
    <xf numFmtId="0" fontId="21" fillId="0" borderId="3" xfId="17" applyFont="1" applyBorder="1" applyAlignment="1">
      <alignment horizontal="center" vertical="center"/>
    </xf>
    <xf numFmtId="0" fontId="21" fillId="0" borderId="1" xfId="17" applyFont="1" applyBorder="1" applyAlignment="1">
      <alignment horizontal="center" vertical="center"/>
    </xf>
    <xf numFmtId="176" fontId="9" fillId="0" borderId="4" xfId="18" applyNumberFormat="1" applyFont="1" applyBorder="1" applyAlignment="1">
      <alignment horizontal="center" vertical="center"/>
    </xf>
    <xf numFmtId="0" fontId="21" fillId="0" borderId="0" xfId="7" applyFont="1" applyBorder="1" applyAlignment="1">
      <alignment vertical="center"/>
    </xf>
    <xf numFmtId="0" fontId="21" fillId="0" borderId="5" xfId="7" applyFont="1" applyFill="1" applyBorder="1" applyAlignment="1">
      <alignment horizontal="right" vertical="center"/>
    </xf>
    <xf numFmtId="0" fontId="18" fillId="0" borderId="0" xfId="7" applyFont="1" applyBorder="1">
      <alignment vertical="center"/>
    </xf>
    <xf numFmtId="0" fontId="22" fillId="0" borderId="0" xfId="7" applyFont="1" applyFill="1" applyBorder="1" applyAlignment="1">
      <alignment horizontal="right" vertical="center"/>
    </xf>
    <xf numFmtId="176" fontId="21" fillId="0" borderId="0" xfId="9" applyNumberFormat="1" applyFont="1" applyBorder="1">
      <alignment vertical="center"/>
    </xf>
    <xf numFmtId="176" fontId="21" fillId="0" borderId="9" xfId="9" applyNumberFormat="1" applyFont="1" applyBorder="1">
      <alignment vertical="center"/>
    </xf>
    <xf numFmtId="176" fontId="23" fillId="0" borderId="6" xfId="10" applyNumberFormat="1" applyFont="1" applyBorder="1">
      <alignment vertical="center"/>
    </xf>
    <xf numFmtId="3" fontId="26" fillId="0" borderId="0" xfId="0" applyNumberFormat="1" applyFont="1" applyAlignment="1">
      <alignment horizontal="center" vertical="center"/>
    </xf>
    <xf numFmtId="3" fontId="13" fillId="0" borderId="0" xfId="0" applyNumberFormat="1" applyFont="1" applyAlignment="1"/>
    <xf numFmtId="0" fontId="13" fillId="0" borderId="0" xfId="0" applyFont="1" applyAlignment="1"/>
    <xf numFmtId="0" fontId="26" fillId="0" borderId="0" xfId="0" applyFont="1" applyAlignment="1">
      <alignment horizontal="right"/>
    </xf>
    <xf numFmtId="0" fontId="26" fillId="0" borderId="4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78" fontId="13" fillId="0" borderId="0" xfId="0" applyNumberFormat="1" applyFont="1" applyAlignment="1"/>
    <xf numFmtId="0" fontId="26" fillId="0" borderId="7" xfId="0" applyFont="1" applyBorder="1" applyAlignment="1">
      <alignment horizontal="right"/>
    </xf>
    <xf numFmtId="3" fontId="21" fillId="0" borderId="0" xfId="0" applyNumberFormat="1" applyFont="1" applyAlignment="1">
      <alignment vertical="center"/>
    </xf>
    <xf numFmtId="3" fontId="21" fillId="0" borderId="15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3" fontId="21" fillId="0" borderId="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7" xfId="0" applyFont="1" applyBorder="1" applyAlignment="1">
      <alignment vertical="center"/>
    </xf>
    <xf numFmtId="178" fontId="21" fillId="0" borderId="15" xfId="14" applyNumberFormat="1" applyFont="1" applyBorder="1" applyAlignment="1">
      <alignment vertical="center"/>
    </xf>
    <xf numFmtId="178" fontId="21" fillId="0" borderId="10" xfId="14" applyNumberFormat="1" applyFont="1" applyBorder="1" applyAlignment="1">
      <alignment vertical="center"/>
    </xf>
    <xf numFmtId="179" fontId="26" fillId="0" borderId="0" xfId="0" applyNumberFormat="1" applyFont="1" applyAlignment="1">
      <alignment vertical="center"/>
    </xf>
    <xf numFmtId="179" fontId="21" fillId="0" borderId="0" xfId="0" applyNumberFormat="1" applyFont="1" applyAlignment="1">
      <alignment vertical="center"/>
    </xf>
    <xf numFmtId="3" fontId="21" fillId="0" borderId="5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9" xfId="0" applyNumberFormat="1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38" fillId="0" borderId="0" xfId="0" applyFont="1" applyAlignment="1"/>
    <xf numFmtId="0" fontId="0" fillId="0" borderId="0" xfId="0" applyAlignment="1"/>
    <xf numFmtId="0" fontId="39" fillId="0" borderId="0" xfId="0" applyFont="1" applyAlignment="1">
      <alignment horizontal="right"/>
    </xf>
    <xf numFmtId="0" fontId="39" fillId="0" borderId="4" xfId="0" applyFont="1" applyBorder="1" applyAlignment="1">
      <alignment vertical="center"/>
    </xf>
    <xf numFmtId="0" fontId="39" fillId="0" borderId="4" xfId="0" applyFont="1" applyBorder="1" applyAlignment="1">
      <alignment horizontal="center" vertical="center"/>
    </xf>
    <xf numFmtId="3" fontId="26" fillId="0" borderId="14" xfId="0" applyNumberFormat="1" applyFont="1" applyBorder="1" applyAlignment="1" applyProtection="1">
      <alignment horizontal="center" vertical="center"/>
    </xf>
    <xf numFmtId="3" fontId="39" fillId="0" borderId="6" xfId="0" applyNumberFormat="1" applyFont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3" fontId="39" fillId="0" borderId="12" xfId="0" applyNumberFormat="1" applyFont="1" applyBorder="1" applyAlignment="1">
      <alignment vertical="center"/>
    </xf>
    <xf numFmtId="3" fontId="39" fillId="0" borderId="13" xfId="0" applyNumberFormat="1" applyFont="1" applyBorder="1" applyAlignment="1">
      <alignment vertical="center"/>
    </xf>
    <xf numFmtId="3" fontId="26" fillId="0" borderId="15" xfId="0" applyNumberFormat="1" applyFont="1" applyBorder="1" applyAlignment="1" applyProtection="1">
      <alignment horizontal="center" vertical="center"/>
    </xf>
    <xf numFmtId="3" fontId="39" fillId="0" borderId="7" xfId="0" applyNumberFormat="1" applyFont="1" applyBorder="1" applyAlignment="1">
      <alignment vertical="center"/>
    </xf>
    <xf numFmtId="3" fontId="26" fillId="0" borderId="10" xfId="0" applyNumberFormat="1" applyFont="1" applyBorder="1" applyAlignment="1" applyProtection="1">
      <alignment horizontal="center" vertical="center"/>
    </xf>
    <xf numFmtId="3" fontId="39" fillId="0" borderId="5" xfId="0" applyNumberFormat="1" applyFont="1" applyBorder="1" applyAlignment="1">
      <alignment vertical="center"/>
    </xf>
    <xf numFmtId="3" fontId="39" fillId="0" borderId="11" xfId="0" applyNumberFormat="1" applyFont="1" applyBorder="1" applyAlignment="1">
      <alignment vertical="center"/>
    </xf>
    <xf numFmtId="3" fontId="39" fillId="0" borderId="8" xfId="0" applyNumberFormat="1" applyFont="1" applyBorder="1" applyAlignment="1">
      <alignment vertical="center"/>
    </xf>
    <xf numFmtId="3" fontId="39" fillId="0" borderId="9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4" xfId="0" applyFont="1" applyBorder="1" applyAlignment="1">
      <alignment vertical="center"/>
    </xf>
    <xf numFmtId="176" fontId="53" fillId="0" borderId="4" xfId="18" applyNumberFormat="1" applyFont="1" applyBorder="1" applyAlignment="1">
      <alignment horizontal="center" vertical="center" wrapText="1"/>
    </xf>
    <xf numFmtId="176" fontId="45" fillId="0" borderId="23" xfId="18" applyNumberFormat="1" applyFont="1" applyBorder="1" applyAlignment="1">
      <alignment horizontal="center" vertical="center" shrinkToFit="1"/>
    </xf>
    <xf numFmtId="0" fontId="20" fillId="0" borderId="6" xfId="7" applyFont="1" applyFill="1" applyBorder="1" applyAlignment="1">
      <alignment horizontal="center" vertical="center"/>
    </xf>
    <xf numFmtId="0" fontId="20" fillId="0" borderId="0" xfId="7" applyFont="1" applyFill="1" applyBorder="1" applyAlignment="1">
      <alignment horizontal="center" vertical="center"/>
    </xf>
    <xf numFmtId="0" fontId="20" fillId="0" borderId="7" xfId="7" applyFont="1" applyFill="1" applyBorder="1" applyAlignment="1">
      <alignment horizontal="center" vertical="center"/>
    </xf>
    <xf numFmtId="0" fontId="20" fillId="0" borderId="8" xfId="7" applyFont="1" applyFill="1" applyBorder="1" applyAlignment="1">
      <alignment horizontal="center" vertical="center"/>
    </xf>
    <xf numFmtId="0" fontId="20" fillId="0" borderId="5" xfId="7" applyFont="1" applyFill="1" applyBorder="1" applyAlignment="1">
      <alignment horizontal="center" vertical="center"/>
    </xf>
    <xf numFmtId="0" fontId="20" fillId="0" borderId="9" xfId="7" applyFont="1" applyFill="1" applyBorder="1" applyAlignment="1">
      <alignment horizontal="center" vertical="center"/>
    </xf>
    <xf numFmtId="0" fontId="20" fillId="0" borderId="8" xfId="7" applyFont="1" applyBorder="1" applyAlignment="1">
      <alignment horizontal="center" vertical="center"/>
    </xf>
    <xf numFmtId="0" fontId="20" fillId="0" borderId="5" xfId="7" applyFont="1" applyBorder="1" applyAlignment="1">
      <alignment horizontal="center" vertical="center"/>
    </xf>
    <xf numFmtId="0" fontId="20" fillId="0" borderId="9" xfId="7" applyFont="1" applyBorder="1" applyAlignment="1">
      <alignment horizontal="center" vertical="center"/>
    </xf>
    <xf numFmtId="0" fontId="20" fillId="0" borderId="1" xfId="7" applyFont="1" applyBorder="1" applyAlignment="1">
      <alignment horizontal="center" vertical="center"/>
    </xf>
    <xf numFmtId="0" fontId="20" fillId="0" borderId="2" xfId="7" applyFont="1" applyBorder="1" applyAlignment="1">
      <alignment horizontal="center" vertical="center"/>
    </xf>
    <xf numFmtId="0" fontId="20" fillId="0" borderId="3" xfId="7" applyFont="1" applyBorder="1" applyAlignment="1">
      <alignment horizontal="center" vertical="center"/>
    </xf>
    <xf numFmtId="0" fontId="26" fillId="0" borderId="1" xfId="5" applyFont="1" applyBorder="1" applyAlignment="1">
      <alignment horizontal="center" vertical="center"/>
    </xf>
    <xf numFmtId="0" fontId="26" fillId="0" borderId="3" xfId="5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3" fontId="26" fillId="0" borderId="4" xfId="0" applyNumberFormat="1" applyFont="1" applyBorder="1" applyAlignment="1" applyProtection="1">
      <alignment horizontal="center" vertical="center"/>
    </xf>
    <xf numFmtId="3" fontId="26" fillId="0" borderId="10" xfId="0" applyNumberFormat="1" applyFont="1" applyBorder="1" applyAlignment="1" applyProtection="1">
      <alignment horizontal="center" vertical="center"/>
    </xf>
    <xf numFmtId="0" fontId="21" fillId="0" borderId="4" xfId="17" applyFont="1" applyBorder="1" applyAlignment="1">
      <alignment horizontal="center" vertical="center"/>
    </xf>
    <xf numFmtId="0" fontId="21" fillId="0" borderId="3" xfId="17" applyFont="1" applyBorder="1" applyAlignment="1">
      <alignment horizontal="center" vertical="center"/>
    </xf>
    <xf numFmtId="0" fontId="21" fillId="0" borderId="1" xfId="17" applyFont="1" applyBorder="1" applyAlignment="1">
      <alignment horizontal="center" vertical="center"/>
    </xf>
    <xf numFmtId="0" fontId="13" fillId="0" borderId="14" xfId="17" applyBorder="1" applyAlignment="1">
      <alignment horizontal="center"/>
    </xf>
    <xf numFmtId="0" fontId="13" fillId="0" borderId="15" xfId="17" applyBorder="1" applyAlignment="1">
      <alignment horizontal="center"/>
    </xf>
    <xf numFmtId="0" fontId="13" fillId="0" borderId="10" xfId="17" applyBorder="1" applyAlignment="1">
      <alignment horizontal="center"/>
    </xf>
    <xf numFmtId="0" fontId="21" fillId="0" borderId="2" xfId="17" applyFont="1" applyBorder="1" applyAlignment="1">
      <alignment horizontal="center" vertical="center"/>
    </xf>
    <xf numFmtId="176" fontId="9" fillId="0" borderId="4" xfId="18" applyNumberFormat="1" applyFont="1" applyBorder="1" applyAlignment="1">
      <alignment horizontal="center" vertical="center"/>
    </xf>
    <xf numFmtId="176" fontId="9" fillId="0" borderId="14" xfId="20" applyNumberFormat="1" applyFont="1" applyBorder="1" applyAlignment="1">
      <alignment horizontal="center" vertical="center"/>
    </xf>
    <xf numFmtId="176" fontId="9" fillId="0" borderId="15" xfId="20" applyNumberFormat="1" applyFont="1" applyBorder="1" applyAlignment="1">
      <alignment horizontal="center" vertical="center"/>
    </xf>
    <xf numFmtId="176" fontId="9" fillId="0" borderId="10" xfId="2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8" fontId="13" fillId="0" borderId="2" xfId="0" applyNumberFormat="1" applyFont="1" applyBorder="1" applyAlignment="1"/>
    <xf numFmtId="0" fontId="21" fillId="0" borderId="10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</cellXfs>
  <cellStyles count="23">
    <cellStyle name="パーセント" xfId="2" builtinId="5"/>
    <cellStyle name="パーセント 2" xfId="12" xr:uid="{00000000-0005-0000-0000-000001000000}"/>
    <cellStyle name="パーセント 3" xfId="14" xr:uid="{00000000-0005-0000-0000-000002000000}"/>
    <cellStyle name="パーセント 4" xfId="16" xr:uid="{00000000-0005-0000-0000-000003000000}"/>
    <cellStyle name="パーセント 5" xfId="22" xr:uid="{00000000-0005-0000-0000-000004000000}"/>
    <cellStyle name="桁区切り" xfId="1" builtinId="6"/>
    <cellStyle name="桁区切り 2" xfId="3" xr:uid="{00000000-0005-0000-0000-000006000000}"/>
    <cellStyle name="桁区切り 2 2" xfId="8" xr:uid="{00000000-0005-0000-0000-000007000000}"/>
    <cellStyle name="桁区切り 2 3" xfId="18" xr:uid="{00000000-0005-0000-0000-000008000000}"/>
    <cellStyle name="桁区切り 3" xfId="9" xr:uid="{00000000-0005-0000-0000-000009000000}"/>
    <cellStyle name="桁区切り 4" xfId="11" xr:uid="{00000000-0005-0000-0000-00000A000000}"/>
    <cellStyle name="桁区切り 5" xfId="20" xr:uid="{00000000-0005-0000-0000-00000B000000}"/>
    <cellStyle name="大都市比較統計年表" xfId="21" xr:uid="{00000000-0005-0000-0000-00000C000000}"/>
    <cellStyle name="標準" xfId="0" builtinId="0"/>
    <cellStyle name="標準 2" xfId="4" xr:uid="{00000000-0005-0000-0000-00000E000000}"/>
    <cellStyle name="標準 2 2" xfId="7" xr:uid="{00000000-0005-0000-0000-00000F000000}"/>
    <cellStyle name="標準 2 3" xfId="17" xr:uid="{00000000-0005-0000-0000-000010000000}"/>
    <cellStyle name="標準 3" xfId="5" xr:uid="{00000000-0005-0000-0000-000011000000}"/>
    <cellStyle name="標準 3 2" xfId="10" xr:uid="{00000000-0005-0000-0000-000012000000}"/>
    <cellStyle name="標準 4" xfId="6" xr:uid="{00000000-0005-0000-0000-000013000000}"/>
    <cellStyle name="標準 5" xfId="13" xr:uid="{00000000-0005-0000-0000-000014000000}"/>
    <cellStyle name="標準 6" xfId="15" xr:uid="{00000000-0005-0000-0000-000015000000}"/>
    <cellStyle name="標準 7" xfId="19" xr:uid="{00000000-0005-0000-0000-000016000000}"/>
  </cellStyles>
  <dxfs count="1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/>
            </a:pPr>
            <a:r>
              <a:rPr lang="ja-JP" altLang="en-US" sz="1300">
                <a:solidFill>
                  <a:sysClr val="windowText" lastClr="000000"/>
                </a:solidFill>
              </a:rPr>
              <a:t>年齢３区分割合</a:t>
            </a:r>
          </a:p>
        </c:rich>
      </c:tx>
      <c:layout>
        <c:manualLayout>
          <c:xMode val="edge"/>
          <c:yMode val="edge"/>
          <c:x val="0.38898801779078995"/>
          <c:y val="4.15063855977842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532174103237095"/>
          <c:y val="0.13474441099597542"/>
          <c:w val="0.78449343832021001"/>
          <c:h val="0.8127974992991472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'7'!$B$35</c:f>
              <c:strCache>
                <c:ptCount val="1"/>
                <c:pt idx="0">
                  <c:v>０～１４歳</c:v>
                </c:pt>
              </c:strCache>
            </c:strRef>
          </c:tx>
          <c:spPr>
            <a:solidFill>
              <a:srgbClr val="FFD653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8673522588239864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96-4A5F-A70B-B495B2CFF9FF}"/>
                </c:ext>
              </c:extLst>
            </c:dLbl>
            <c:dLbl>
              <c:idx val="7"/>
              <c:layout>
                <c:manualLayout>
                  <c:x val="-2.6761429310605698E-17"/>
                  <c:y val="1.8673522596935401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96-4A5F-A70B-B495B2CFF9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'7'!$C$35:$U$35</c:f>
              <c:numCache>
                <c:formatCode>0.0%</c:formatCode>
                <c:ptCount val="19"/>
                <c:pt idx="0">
                  <c:v>0.14107939897486493</c:v>
                </c:pt>
                <c:pt idx="1">
                  <c:v>0.14058153501310508</c:v>
                </c:pt>
                <c:pt idx="2">
                  <c:v>0.14075580586076539</c:v>
                </c:pt>
                <c:pt idx="3">
                  <c:v>0.14014484179156805</c:v>
                </c:pt>
                <c:pt idx="4">
                  <c:v>0.14033466263987418</c:v>
                </c:pt>
                <c:pt idx="5">
                  <c:v>0.1403659707184467</c:v>
                </c:pt>
                <c:pt idx="6">
                  <c:v>0.14010246675641386</c:v>
                </c:pt>
                <c:pt idx="7">
                  <c:v>0.1401372651412616</c:v>
                </c:pt>
                <c:pt idx="8">
                  <c:v>0.13975788958380811</c:v>
                </c:pt>
                <c:pt idx="9">
                  <c:v>0.13853607560872944</c:v>
                </c:pt>
                <c:pt idx="10">
                  <c:v>0.13814459853139674</c:v>
                </c:pt>
                <c:pt idx="11">
                  <c:v>0.13662028256120387</c:v>
                </c:pt>
                <c:pt idx="12">
                  <c:v>0.13514430247108786</c:v>
                </c:pt>
                <c:pt idx="13">
                  <c:v>0.13319617670692777</c:v>
                </c:pt>
                <c:pt idx="14">
                  <c:v>0.13122484556710584</c:v>
                </c:pt>
                <c:pt idx="15">
                  <c:v>0.1292600769047397</c:v>
                </c:pt>
                <c:pt idx="16">
                  <c:v>0.12672203396145956</c:v>
                </c:pt>
                <c:pt idx="17">
                  <c:v>0.12417378296345119</c:v>
                </c:pt>
                <c:pt idx="18">
                  <c:v>0.12190570402543137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C96-4A5F-A70B-B495B2CFF9FF}"/>
            </c:ext>
          </c:extLst>
        </c:ser>
        <c:ser>
          <c:idx val="1"/>
          <c:order val="1"/>
          <c:tx>
            <c:strRef>
              <c:f>'7'!$B$36</c:f>
              <c:strCache>
                <c:ptCount val="1"/>
                <c:pt idx="0">
                  <c:v>１５～６４歳</c:v>
                </c:pt>
              </c:strCache>
            </c:strRef>
          </c:tx>
          <c:spPr>
            <a:solidFill>
              <a:srgbClr val="37CBFF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'7'!$C$36:$U$36</c:f>
              <c:numCache>
                <c:formatCode>0.0%</c:formatCode>
                <c:ptCount val="19"/>
                <c:pt idx="0">
                  <c:v>0.73092738570284599</c:v>
                </c:pt>
                <c:pt idx="1">
                  <c:v>0.72419616983465729</c:v>
                </c:pt>
                <c:pt idx="2">
                  <c:v>0.71650541423720127</c:v>
                </c:pt>
                <c:pt idx="3">
                  <c:v>0.71078863178192653</c:v>
                </c:pt>
                <c:pt idx="4">
                  <c:v>0.70313812980847301</c:v>
                </c:pt>
                <c:pt idx="5">
                  <c:v>0.69485197437837032</c:v>
                </c:pt>
                <c:pt idx="6">
                  <c:v>0.68505515578239862</c:v>
                </c:pt>
                <c:pt idx="7">
                  <c:v>0.67697611714428829</c:v>
                </c:pt>
                <c:pt idx="8">
                  <c:v>0.66857945289882592</c:v>
                </c:pt>
                <c:pt idx="9">
                  <c:v>0.66377528475783809</c:v>
                </c:pt>
                <c:pt idx="10">
                  <c:v>0.66035657145239546</c:v>
                </c:pt>
                <c:pt idx="11">
                  <c:v>0.65382288073880723</c:v>
                </c:pt>
                <c:pt idx="12">
                  <c:v>0.64368096802103192</c:v>
                </c:pt>
                <c:pt idx="13">
                  <c:v>0.63628584858367021</c:v>
                </c:pt>
                <c:pt idx="14">
                  <c:v>0.62971012535400617</c:v>
                </c:pt>
                <c:pt idx="15">
                  <c:v>0.62494532715607931</c:v>
                </c:pt>
                <c:pt idx="16">
                  <c:v>0.62233556969178827</c:v>
                </c:pt>
                <c:pt idx="17">
                  <c:v>0.6208110615455501</c:v>
                </c:pt>
                <c:pt idx="18">
                  <c:v>0.62019052918476381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9C96-4A5F-A70B-B495B2CFF9FF}"/>
            </c:ext>
          </c:extLst>
        </c:ser>
        <c:ser>
          <c:idx val="2"/>
          <c:order val="2"/>
          <c:tx>
            <c:strRef>
              <c:f>'7'!$B$37</c:f>
              <c:strCache>
                <c:ptCount val="1"/>
                <c:pt idx="0">
                  <c:v>６５歳以上</c:v>
                </c:pt>
              </c:strCache>
            </c:strRef>
          </c:tx>
          <c:spPr>
            <a:solidFill>
              <a:srgbClr val="ABDB77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'7'!$C$37:$U$37</c:f>
              <c:numCache>
                <c:formatCode>0.0%</c:formatCode>
                <c:ptCount val="19"/>
                <c:pt idx="0">
                  <c:v>0.12799321532228908</c:v>
                </c:pt>
                <c:pt idx="1">
                  <c:v>0.13522229515223769</c:v>
                </c:pt>
                <c:pt idx="2">
                  <c:v>0.14273877990203335</c:v>
                </c:pt>
                <c:pt idx="3">
                  <c:v>0.14906652642650539</c:v>
                </c:pt>
                <c:pt idx="4">
                  <c:v>0.15652720755165278</c:v>
                </c:pt>
                <c:pt idx="5">
                  <c:v>0.16478205490318301</c:v>
                </c:pt>
                <c:pt idx="6">
                  <c:v>0.17484237746118758</c:v>
                </c:pt>
                <c:pt idx="7">
                  <c:v>0.18288661771445014</c:v>
                </c:pt>
                <c:pt idx="8">
                  <c:v>0.19166265751736594</c:v>
                </c:pt>
                <c:pt idx="9">
                  <c:v>0.19768863963343253</c:v>
                </c:pt>
                <c:pt idx="10">
                  <c:v>0.2014988300162078</c:v>
                </c:pt>
                <c:pt idx="11">
                  <c:v>0.20955683669998895</c:v>
                </c:pt>
                <c:pt idx="12">
                  <c:v>0.2211747295078802</c:v>
                </c:pt>
                <c:pt idx="13">
                  <c:v>0.230517974709402</c:v>
                </c:pt>
                <c:pt idx="14">
                  <c:v>0.23906502907888805</c:v>
                </c:pt>
                <c:pt idx="15">
                  <c:v>0.24579459593918099</c:v>
                </c:pt>
                <c:pt idx="16">
                  <c:v>0.25094239634675219</c:v>
                </c:pt>
                <c:pt idx="17">
                  <c:v>0.25501515549099862</c:v>
                </c:pt>
                <c:pt idx="18">
                  <c:v>0.25790376678980476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9C96-4A5F-A70B-B495B2CFF9F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87670144"/>
        <c:axId val="87987328"/>
      </c:barChart>
      <c:catAx>
        <c:axId val="876701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ja-JP"/>
          </a:p>
        </c:txPr>
        <c:crossAx val="87987328"/>
        <c:crosses val="autoZero"/>
        <c:auto val="1"/>
        <c:lblAlgn val="ctr"/>
        <c:lblOffset val="100"/>
        <c:noMultiLvlLbl val="0"/>
      </c:catAx>
      <c:valAx>
        <c:axId val="8798732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87670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32086614173225"/>
          <c:y val="2.172535620280323E-2"/>
          <c:w val="0.17867913385826772"/>
          <c:h val="9.6742858630797665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ysClr val="windowText" lastClr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bg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170</xdr:row>
      <xdr:rowOff>0</xdr:rowOff>
    </xdr:from>
    <xdr:to>
      <xdr:col>9</xdr:col>
      <xdr:colOff>266272</xdr:colOff>
      <xdr:row>202</xdr:row>
      <xdr:rowOff>21176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F04D5E6B-3BC8-4239-9740-F3687DA6E8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0.67583</cdr:x>
      <cdr:y>0.94814</cdr:y>
    </cdr:from>
    <cdr:to>
      <cdr:x>0.93739</cdr:x>
      <cdr:y>0.98964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928658" y="5221942"/>
          <a:ext cx="11334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800"/>
            <a:t>（各年３月末現在）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540125</xdr:colOff>
      <xdr:row>1</xdr:row>
      <xdr:rowOff>123264</xdr:rowOff>
    </xdr:from>
    <xdr:ext cx="697627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06C1839-A78E-46B7-B8BA-7977C76C5857}"/>
            </a:ext>
          </a:extLst>
        </xdr:cNvPr>
        <xdr:cNvSpPr txBox="1"/>
      </xdr:nvSpPr>
      <xdr:spPr>
        <a:xfrm>
          <a:off x="10423713" y="358588"/>
          <a:ext cx="697627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+mn-ea"/>
              <a:ea typeface="+mn-ea"/>
            </a:rPr>
            <a:t>　　</a:t>
          </a:r>
          <a:r>
            <a:rPr kumimoji="1" lang="en-US" altLang="ja-JP" sz="800">
              <a:latin typeface="+mn-ea"/>
              <a:ea typeface="+mn-ea"/>
            </a:rPr>
            <a:t>31</a:t>
          </a:r>
          <a:r>
            <a:rPr kumimoji="1" lang="ja-JP" altLang="en-US" sz="800">
              <a:latin typeface="+mn-ea"/>
              <a:ea typeface="+mn-ea"/>
            </a:rPr>
            <a:t>年・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令和元年中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528204</xdr:colOff>
      <xdr:row>1</xdr:row>
      <xdr:rowOff>147204</xdr:rowOff>
    </xdr:from>
    <xdr:ext cx="697627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388F4DF-21FD-4C18-B458-99FFA5657DC4}"/>
            </a:ext>
          </a:extLst>
        </xdr:cNvPr>
        <xdr:cNvSpPr txBox="1"/>
      </xdr:nvSpPr>
      <xdr:spPr>
        <a:xfrm>
          <a:off x="14320404" y="385329"/>
          <a:ext cx="697627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+mn-ea"/>
              <a:ea typeface="+mn-ea"/>
            </a:rPr>
            <a:t>　　　</a:t>
          </a:r>
          <a:r>
            <a:rPr kumimoji="1" lang="en-US" altLang="ja-JP" sz="800">
              <a:latin typeface="+mn-ea"/>
              <a:ea typeface="+mn-ea"/>
            </a:rPr>
            <a:t>31</a:t>
          </a:r>
          <a:r>
            <a:rPr kumimoji="1" lang="ja-JP" altLang="en-US" sz="800">
              <a:latin typeface="+mn-ea"/>
              <a:ea typeface="+mn-ea"/>
            </a:rPr>
            <a:t>・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令和元年中</a:t>
          </a:r>
        </a:p>
      </xdr:txBody>
    </xdr:sp>
    <xdr:clientData/>
  </xdr:oneCellAnchor>
  <xdr:oneCellAnchor>
    <xdr:from>
      <xdr:col>17</xdr:col>
      <xdr:colOff>294409</xdr:colOff>
      <xdr:row>2</xdr:row>
      <xdr:rowOff>199159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E160866-7754-4785-A36E-97FB3D4DAD84}"/>
            </a:ext>
          </a:extLst>
        </xdr:cNvPr>
        <xdr:cNvSpPr txBox="1"/>
      </xdr:nvSpPr>
      <xdr:spPr>
        <a:xfrm>
          <a:off x="14086609" y="6087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530678</xdr:colOff>
      <xdr:row>1</xdr:row>
      <xdr:rowOff>149678</xdr:rowOff>
    </xdr:from>
    <xdr:ext cx="697627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243ED70-8968-4CD7-8350-FB4AD20DE1CA}"/>
            </a:ext>
          </a:extLst>
        </xdr:cNvPr>
        <xdr:cNvSpPr txBox="1"/>
      </xdr:nvSpPr>
      <xdr:spPr>
        <a:xfrm>
          <a:off x="11217728" y="397328"/>
          <a:ext cx="697627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+mn-ea"/>
              <a:ea typeface="+mn-ea"/>
            </a:rPr>
            <a:t>　　</a:t>
          </a:r>
          <a:r>
            <a:rPr kumimoji="1" lang="en-US" altLang="ja-JP" sz="800">
              <a:latin typeface="+mn-ea"/>
              <a:ea typeface="+mn-ea"/>
            </a:rPr>
            <a:t>31</a:t>
          </a:r>
          <a:r>
            <a:rPr kumimoji="1" lang="ja-JP" altLang="en-US" sz="800">
              <a:latin typeface="+mn-ea"/>
              <a:ea typeface="+mn-ea"/>
            </a:rPr>
            <a:t>年・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令和元年中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523875</xdr:colOff>
      <xdr:row>1</xdr:row>
      <xdr:rowOff>123825</xdr:rowOff>
    </xdr:from>
    <xdr:ext cx="697627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59456C0-C380-43B7-B3A9-2856B2E5B104}"/>
            </a:ext>
          </a:extLst>
        </xdr:cNvPr>
        <xdr:cNvSpPr txBox="1"/>
      </xdr:nvSpPr>
      <xdr:spPr>
        <a:xfrm>
          <a:off x="24584025" y="371475"/>
          <a:ext cx="697627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+mn-ea"/>
              <a:ea typeface="+mn-ea"/>
            </a:rPr>
            <a:t>　　</a:t>
          </a:r>
          <a:r>
            <a:rPr kumimoji="1" lang="en-US" altLang="ja-JP" sz="800">
              <a:latin typeface="+mn-ea"/>
              <a:ea typeface="+mn-ea"/>
            </a:rPr>
            <a:t>31</a:t>
          </a:r>
          <a:r>
            <a:rPr kumimoji="1" lang="ja-JP" altLang="en-US" sz="800">
              <a:latin typeface="+mn-ea"/>
              <a:ea typeface="+mn-ea"/>
            </a:rPr>
            <a:t>年・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令和元年中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35299;&#26512;&#20418;/&#9679;&#22269;&#21218;&#35519;&#26619;/&#24179;&#25104;22&#24180;&#35519;&#26619;/H22&#22269;&#35519;&#30906;&#22577;&#65288;&#20154;&#21475;&#21450;&#12403;&#19990;&#24111;&#25968;&#65289;(231026)/&#20844;&#34920;&#29992;/&#25919;&#20196;&#24066;&#36895;&#22577;&#30906;&#22577;&#27604;&#36611;&#32080;&#265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%20&#32113;&#35336;&#23460;/&#9670;&#20154;&#21475;&#12434;&#32771;&#12360;&#12427;&#12487;&#12540;&#12479;&#38598;&#12289;&#20154;&#21475;&#20998;&#26512;/&#9670;2020&#24180;_&#20154;&#21475;&#20998;&#26512;/&#65303;&#9733;&#12288;&#65302;&#21306;&#12398;&#24180;&#40802;&#21029;&#20154;&#21475;&#12398;&#25512;&#31227;/2020%20&#65302;&#21306;&#12398;&#24180;&#40802;&#21029;&#20154;&#21475;&#12398;&#25512;&#3122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%20&#32113;&#35336;&#23460;/&#9670;&#20154;&#21475;&#12434;&#32771;&#12360;&#12427;&#12487;&#12540;&#12479;&#38598;&#12289;&#20154;&#21475;&#20998;&#26512;/&#9670;2020&#24180;_&#20154;&#21475;&#20998;&#26512;/&#65304;&#9733;&#12288;&#20154;&#21475;&#12500;&#12521;&#12511;&#12483;&#12489;/2020%20&#9319;&#21306;&#21029;&#20154;&#21475;&#12500;&#12521;&#12511;&#12483;&#124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%20&#32113;&#35336;&#23460;/&#9670;&#20154;&#21475;&#12434;&#32771;&#12360;&#12427;&#12487;&#12540;&#12479;&#38598;&#12289;&#20154;&#21475;&#20998;&#26512;/&#9670;2020&#24180;_&#20154;&#21475;&#20998;&#26512;/11&#9733;&#12288;&#24180;&#20195;&#21029;&#31038;&#20250;&#21205;&#24907;/&#24180;&#40802;&#21029;&#31038;&#20250;&#21205;&#249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確報比較(23.10.26"/>
      <sheetName val="登録人口比較(23.4.6作成"/>
      <sheetName val="Sheet1"/>
      <sheetName val="政令市"/>
      <sheetName val="人口順"/>
      <sheetName val="人口増加数順"/>
      <sheetName val="人口増加率順"/>
      <sheetName val="世帯順"/>
      <sheetName val="世帯増加数順"/>
      <sheetName val="世帯増加率順"/>
      <sheetName val="１世帯当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13年"/>
      <sheetName val="平成14年"/>
      <sheetName val="平成15年"/>
      <sheetName val="平成16年"/>
      <sheetName val="平成17年"/>
      <sheetName val="平成18年"/>
      <sheetName val="平成19年"/>
      <sheetName val="平成20年"/>
      <sheetName val="平成21年"/>
      <sheetName val="平成22年"/>
      <sheetName val="平成23年"/>
      <sheetName val="平成24年"/>
      <sheetName val="平成25年"/>
      <sheetName val="平成26年"/>
      <sheetName val="平成27年"/>
      <sheetName val="平成28年"/>
      <sheetName val="平成29年"/>
      <sheetName val="平成30年"/>
      <sheetName val="平成31年（令和元年）"/>
      <sheetName val="令和2年"/>
      <sheetName val="まとめ"/>
    </sheetNames>
    <sheetDataSet>
      <sheetData sheetId="0">
        <row r="8">
          <cell r="K8">
            <v>125262</v>
          </cell>
        </row>
        <row r="9">
          <cell r="K9">
            <v>648978</v>
          </cell>
        </row>
        <row r="10">
          <cell r="K10">
            <v>113643</v>
          </cell>
        </row>
        <row r="15">
          <cell r="K15">
            <v>21199</v>
          </cell>
        </row>
        <row r="16">
          <cell r="K16">
            <v>122311</v>
          </cell>
        </row>
        <row r="17">
          <cell r="K17">
            <v>27462</v>
          </cell>
        </row>
        <row r="22">
          <cell r="K22">
            <v>24648</v>
          </cell>
        </row>
        <row r="23">
          <cell r="K23">
            <v>132523</v>
          </cell>
        </row>
        <row r="24">
          <cell r="K24">
            <v>22377</v>
          </cell>
        </row>
        <row r="29">
          <cell r="K29">
            <v>19726</v>
          </cell>
        </row>
        <row r="30">
          <cell r="K30">
            <v>107794</v>
          </cell>
        </row>
        <row r="31">
          <cell r="K31">
            <v>19335</v>
          </cell>
        </row>
        <row r="36">
          <cell r="K36">
            <v>20595</v>
          </cell>
        </row>
        <row r="37">
          <cell r="K37">
            <v>108319</v>
          </cell>
        </row>
        <row r="38">
          <cell r="K38">
            <v>21831</v>
          </cell>
        </row>
        <row r="43">
          <cell r="K43">
            <v>19637</v>
          </cell>
        </row>
        <row r="44">
          <cell r="K44">
            <v>72804</v>
          </cell>
        </row>
        <row r="45">
          <cell r="K45">
            <v>10865</v>
          </cell>
        </row>
        <row r="50">
          <cell r="K50">
            <v>19457</v>
          </cell>
        </row>
        <row r="51">
          <cell r="K51">
            <v>105227</v>
          </cell>
        </row>
        <row r="52">
          <cell r="K52">
            <v>11773</v>
          </cell>
        </row>
      </sheetData>
      <sheetData sheetId="1">
        <row r="8">
          <cell r="K8">
            <v>125938</v>
          </cell>
        </row>
        <row r="9">
          <cell r="K9">
            <v>648761</v>
          </cell>
        </row>
        <row r="10">
          <cell r="K10">
            <v>121137</v>
          </cell>
        </row>
        <row r="15">
          <cell r="K15">
            <v>21660</v>
          </cell>
        </row>
        <row r="16">
          <cell r="K16">
            <v>123811</v>
          </cell>
        </row>
        <row r="17">
          <cell r="K17">
            <v>28707</v>
          </cell>
        </row>
        <row r="22">
          <cell r="K22">
            <v>24751</v>
          </cell>
        </row>
        <row r="23">
          <cell r="K23">
            <v>131820</v>
          </cell>
        </row>
        <row r="24">
          <cell r="K24">
            <v>23966</v>
          </cell>
        </row>
        <row r="29">
          <cell r="K29">
            <v>19227</v>
          </cell>
        </row>
        <row r="30">
          <cell r="K30">
            <v>106450</v>
          </cell>
        </row>
        <row r="31">
          <cell r="K31">
            <v>20477</v>
          </cell>
        </row>
        <row r="36">
          <cell r="K36">
            <v>20560</v>
          </cell>
        </row>
        <row r="37">
          <cell r="K37">
            <v>107109</v>
          </cell>
        </row>
        <row r="38">
          <cell r="K38">
            <v>23196</v>
          </cell>
        </row>
        <row r="43">
          <cell r="K43">
            <v>19953</v>
          </cell>
        </row>
        <row r="44">
          <cell r="K44">
            <v>74233</v>
          </cell>
        </row>
        <row r="45">
          <cell r="K45">
            <v>11645</v>
          </cell>
        </row>
        <row r="50">
          <cell r="K50">
            <v>19787</v>
          </cell>
        </row>
        <row r="51">
          <cell r="K51">
            <v>105338</v>
          </cell>
        </row>
        <row r="52">
          <cell r="K52">
            <v>13146</v>
          </cell>
        </row>
      </sheetData>
      <sheetData sheetId="2">
        <row r="8">
          <cell r="K8">
            <v>127413</v>
          </cell>
        </row>
        <row r="9">
          <cell r="K9">
            <v>648585</v>
          </cell>
        </row>
        <row r="10">
          <cell r="K10">
            <v>129208</v>
          </cell>
        </row>
        <row r="15">
          <cell r="K15">
            <v>22118</v>
          </cell>
        </row>
        <row r="16">
          <cell r="K16">
            <v>124546</v>
          </cell>
        </row>
        <row r="17">
          <cell r="K17">
            <v>29999</v>
          </cell>
        </row>
        <row r="22">
          <cell r="K22">
            <v>24989</v>
          </cell>
        </row>
        <row r="23">
          <cell r="K23">
            <v>130915</v>
          </cell>
        </row>
        <row r="24">
          <cell r="K24">
            <v>25617</v>
          </cell>
        </row>
        <row r="29">
          <cell r="K29">
            <v>19074</v>
          </cell>
        </row>
        <row r="30">
          <cell r="K30">
            <v>105549</v>
          </cell>
        </row>
        <row r="31">
          <cell r="K31">
            <v>21699</v>
          </cell>
        </row>
        <row r="36">
          <cell r="K36">
            <v>20548</v>
          </cell>
        </row>
        <row r="37">
          <cell r="K37">
            <v>105642</v>
          </cell>
        </row>
        <row r="38">
          <cell r="K38">
            <v>24760</v>
          </cell>
        </row>
        <row r="43">
          <cell r="K43">
            <v>20261</v>
          </cell>
        </row>
        <row r="44">
          <cell r="K44">
            <v>75711</v>
          </cell>
        </row>
        <row r="45">
          <cell r="K45">
            <v>12515</v>
          </cell>
        </row>
        <row r="50">
          <cell r="K50">
            <v>20423</v>
          </cell>
        </row>
        <row r="51">
          <cell r="K51">
            <v>106222</v>
          </cell>
        </row>
        <row r="52">
          <cell r="K52">
            <v>14618</v>
          </cell>
        </row>
      </sheetData>
      <sheetData sheetId="3">
        <row r="8">
          <cell r="K8">
            <v>127913</v>
          </cell>
        </row>
        <row r="9">
          <cell r="K9">
            <v>648751</v>
          </cell>
        </row>
        <row r="10">
          <cell r="K10">
            <v>136056</v>
          </cell>
        </row>
        <row r="15">
          <cell r="K15">
            <v>22385</v>
          </cell>
        </row>
        <row r="16">
          <cell r="K16">
            <v>125668</v>
          </cell>
        </row>
        <row r="17">
          <cell r="K17">
            <v>31073</v>
          </cell>
        </row>
        <row r="22">
          <cell r="K22">
            <v>24807</v>
          </cell>
        </row>
        <row r="23">
          <cell r="K23">
            <v>129594</v>
          </cell>
        </row>
        <row r="24">
          <cell r="K24">
            <v>27005</v>
          </cell>
        </row>
        <row r="29">
          <cell r="K29">
            <v>19106</v>
          </cell>
        </row>
        <row r="30">
          <cell r="K30">
            <v>105477</v>
          </cell>
        </row>
        <row r="31">
          <cell r="K31">
            <v>22592</v>
          </cell>
        </row>
        <row r="36">
          <cell r="K36">
            <v>20380</v>
          </cell>
        </row>
        <row r="37">
          <cell r="K37">
            <v>104400</v>
          </cell>
        </row>
        <row r="38">
          <cell r="K38">
            <v>26045</v>
          </cell>
        </row>
        <row r="43">
          <cell r="K43">
            <v>20264</v>
          </cell>
        </row>
        <row r="44">
          <cell r="K44">
            <v>76582</v>
          </cell>
        </row>
        <row r="45">
          <cell r="K45">
            <v>13300</v>
          </cell>
        </row>
        <row r="50">
          <cell r="K50">
            <v>20971</v>
          </cell>
        </row>
        <row r="51">
          <cell r="K51">
            <v>107030</v>
          </cell>
        </row>
        <row r="52">
          <cell r="K52">
            <v>16041</v>
          </cell>
        </row>
      </sheetData>
      <sheetData sheetId="4">
        <row r="8">
          <cell r="K8">
            <v>128760</v>
          </cell>
        </row>
        <row r="9">
          <cell r="K9">
            <v>645144</v>
          </cell>
        </row>
        <row r="10">
          <cell r="K10">
            <v>143617</v>
          </cell>
        </row>
        <row r="15">
          <cell r="K15">
            <v>22781</v>
          </cell>
        </row>
        <row r="16">
          <cell r="K16">
            <v>125786</v>
          </cell>
        </row>
        <row r="17">
          <cell r="K17">
            <v>32088</v>
          </cell>
        </row>
        <row r="22">
          <cell r="K22">
            <v>24776</v>
          </cell>
        </row>
        <row r="23">
          <cell r="K23">
            <v>127545</v>
          </cell>
        </row>
        <row r="24">
          <cell r="K24">
            <v>28524</v>
          </cell>
        </row>
        <row r="29">
          <cell r="K29">
            <v>19209</v>
          </cell>
        </row>
        <row r="30">
          <cell r="K30">
            <v>105098</v>
          </cell>
        </row>
        <row r="31">
          <cell r="K31">
            <v>23687</v>
          </cell>
        </row>
        <row r="36">
          <cell r="K36">
            <v>20167</v>
          </cell>
        </row>
        <row r="37">
          <cell r="K37">
            <v>102419</v>
          </cell>
        </row>
        <row r="38">
          <cell r="K38">
            <v>27529</v>
          </cell>
        </row>
        <row r="43">
          <cell r="K43">
            <v>20318</v>
          </cell>
        </row>
        <row r="44">
          <cell r="K44">
            <v>77721</v>
          </cell>
        </row>
        <row r="45">
          <cell r="K45">
            <v>14189</v>
          </cell>
        </row>
        <row r="50">
          <cell r="K50">
            <v>21509</v>
          </cell>
        </row>
        <row r="51">
          <cell r="K51">
            <v>106575</v>
          </cell>
        </row>
        <row r="52">
          <cell r="K52">
            <v>17600</v>
          </cell>
        </row>
      </sheetData>
      <sheetData sheetId="5">
        <row r="8">
          <cell r="K8">
            <v>129707</v>
          </cell>
        </row>
        <row r="9">
          <cell r="K9">
            <v>642087</v>
          </cell>
        </row>
        <row r="10">
          <cell r="K10">
            <v>152269</v>
          </cell>
        </row>
        <row r="15">
          <cell r="K15">
            <v>23488</v>
          </cell>
        </row>
        <row r="16">
          <cell r="K16">
            <v>127127</v>
          </cell>
        </row>
        <row r="17">
          <cell r="K17">
            <v>33298</v>
          </cell>
        </row>
        <row r="22">
          <cell r="K22">
            <v>24719</v>
          </cell>
        </row>
        <row r="23">
          <cell r="K23">
            <v>125746</v>
          </cell>
        </row>
        <row r="24">
          <cell r="K24">
            <v>30441</v>
          </cell>
        </row>
        <row r="29">
          <cell r="K29">
            <v>19457</v>
          </cell>
        </row>
        <row r="30">
          <cell r="K30">
            <v>104714</v>
          </cell>
        </row>
        <row r="31">
          <cell r="K31">
            <v>24855</v>
          </cell>
        </row>
        <row r="36">
          <cell r="K36">
            <v>19878</v>
          </cell>
        </row>
        <row r="37">
          <cell r="K37">
            <v>100367</v>
          </cell>
        </row>
        <row r="38">
          <cell r="K38">
            <v>29188</v>
          </cell>
        </row>
        <row r="43">
          <cell r="K43">
            <v>20169</v>
          </cell>
        </row>
        <row r="44">
          <cell r="K44">
            <v>78342</v>
          </cell>
        </row>
        <row r="45">
          <cell r="K45">
            <v>15128</v>
          </cell>
        </row>
        <row r="50">
          <cell r="K50">
            <v>21996</v>
          </cell>
        </row>
        <row r="51">
          <cell r="K51">
            <v>105791</v>
          </cell>
        </row>
        <row r="52">
          <cell r="K52">
            <v>19359</v>
          </cell>
        </row>
      </sheetData>
      <sheetData sheetId="6">
        <row r="8">
          <cell r="K8">
            <v>130194</v>
          </cell>
        </row>
        <row r="9">
          <cell r="K9">
            <v>636606</v>
          </cell>
        </row>
        <row r="10">
          <cell r="K10">
            <v>162477</v>
          </cell>
        </row>
        <row r="15">
          <cell r="K15">
            <v>23945</v>
          </cell>
        </row>
        <row r="16">
          <cell r="K16">
            <v>127486</v>
          </cell>
        </row>
        <row r="17">
          <cell r="K17">
            <v>34862</v>
          </cell>
        </row>
        <row r="22">
          <cell r="K22">
            <v>24312</v>
          </cell>
        </row>
        <row r="23">
          <cell r="K23">
            <v>123484</v>
          </cell>
        </row>
        <row r="24">
          <cell r="K24">
            <v>32441</v>
          </cell>
        </row>
        <row r="29">
          <cell r="K29">
            <v>19700</v>
          </cell>
        </row>
        <row r="30">
          <cell r="K30">
            <v>104002</v>
          </cell>
        </row>
        <row r="31">
          <cell r="K31">
            <v>26396</v>
          </cell>
        </row>
        <row r="36">
          <cell r="K36">
            <v>19745</v>
          </cell>
        </row>
        <row r="37">
          <cell r="K37">
            <v>98693</v>
          </cell>
        </row>
        <row r="38">
          <cell r="K38">
            <v>31171</v>
          </cell>
        </row>
        <row r="43">
          <cell r="K43">
            <v>20233</v>
          </cell>
        </row>
        <row r="44">
          <cell r="K44">
            <v>78823</v>
          </cell>
        </row>
        <row r="45">
          <cell r="K45">
            <v>16342</v>
          </cell>
        </row>
        <row r="50">
          <cell r="K50">
            <v>22259</v>
          </cell>
        </row>
        <row r="51">
          <cell r="K51">
            <v>104118</v>
          </cell>
        </row>
        <row r="52">
          <cell r="K52">
            <v>21265</v>
          </cell>
        </row>
      </sheetData>
      <sheetData sheetId="7">
        <row r="8">
          <cell r="K8">
            <v>131495</v>
          </cell>
        </row>
        <row r="9">
          <cell r="K9">
            <v>635227</v>
          </cell>
        </row>
        <row r="10">
          <cell r="K10">
            <v>171608</v>
          </cell>
        </row>
        <row r="15">
          <cell r="K15">
            <v>24404</v>
          </cell>
        </row>
        <row r="16">
          <cell r="K16">
            <v>128914</v>
          </cell>
        </row>
        <row r="17">
          <cell r="K17">
            <v>36272</v>
          </cell>
        </row>
        <row r="22">
          <cell r="K22">
            <v>24108</v>
          </cell>
        </row>
        <row r="23">
          <cell r="K23">
            <v>121437</v>
          </cell>
        </row>
        <row r="24">
          <cell r="K24">
            <v>34308</v>
          </cell>
        </row>
        <row r="29">
          <cell r="K29">
            <v>20204</v>
          </cell>
        </row>
        <row r="30">
          <cell r="K30">
            <v>103946</v>
          </cell>
        </row>
        <row r="31">
          <cell r="K31">
            <v>27747</v>
          </cell>
        </row>
        <row r="36">
          <cell r="K36">
            <v>19549</v>
          </cell>
        </row>
        <row r="37">
          <cell r="K37">
            <v>97198</v>
          </cell>
        </row>
        <row r="38">
          <cell r="K38">
            <v>32910</v>
          </cell>
        </row>
        <row r="43">
          <cell r="K43">
            <v>20408</v>
          </cell>
        </row>
        <row r="44">
          <cell r="K44">
            <v>79939</v>
          </cell>
        </row>
        <row r="45">
          <cell r="K45">
            <v>17291</v>
          </cell>
        </row>
        <row r="50">
          <cell r="K50">
            <v>22822</v>
          </cell>
        </row>
        <row r="51">
          <cell r="K51">
            <v>103793</v>
          </cell>
        </row>
        <row r="52">
          <cell r="K52">
            <v>23080</v>
          </cell>
        </row>
      </sheetData>
      <sheetData sheetId="8">
        <row r="8">
          <cell r="K8">
            <v>132467</v>
          </cell>
        </row>
        <row r="9">
          <cell r="K9">
            <v>633701</v>
          </cell>
        </row>
        <row r="10">
          <cell r="K10">
            <v>181664</v>
          </cell>
        </row>
        <row r="15">
          <cell r="K15">
            <v>24797</v>
          </cell>
        </row>
        <row r="16">
          <cell r="K16">
            <v>130572</v>
          </cell>
        </row>
        <row r="17">
          <cell r="K17">
            <v>37852</v>
          </cell>
        </row>
        <row r="22">
          <cell r="K22">
            <v>23813</v>
          </cell>
        </row>
        <row r="23">
          <cell r="K23">
            <v>119907</v>
          </cell>
        </row>
        <row r="24">
          <cell r="K24">
            <v>36264</v>
          </cell>
        </row>
        <row r="29">
          <cell r="K29">
            <v>20738</v>
          </cell>
        </row>
        <row r="30">
          <cell r="K30">
            <v>103942</v>
          </cell>
        </row>
        <row r="31">
          <cell r="K31">
            <v>29316</v>
          </cell>
        </row>
        <row r="36">
          <cell r="K36">
            <v>19564</v>
          </cell>
        </row>
        <row r="37">
          <cell r="K37">
            <v>96203</v>
          </cell>
        </row>
        <row r="38">
          <cell r="K38">
            <v>34830</v>
          </cell>
        </row>
        <row r="43">
          <cell r="K43">
            <v>20628</v>
          </cell>
        </row>
        <row r="44">
          <cell r="K44">
            <v>80744</v>
          </cell>
        </row>
        <row r="45">
          <cell r="K45">
            <v>18488</v>
          </cell>
        </row>
        <row r="50">
          <cell r="K50">
            <v>22927</v>
          </cell>
        </row>
        <row r="51">
          <cell r="K51">
            <v>102333</v>
          </cell>
        </row>
        <row r="52">
          <cell r="K52">
            <v>24914</v>
          </cell>
        </row>
      </sheetData>
      <sheetData sheetId="9">
        <row r="8">
          <cell r="K8">
            <v>132305</v>
          </cell>
        </row>
        <row r="9">
          <cell r="K9">
            <v>633920</v>
          </cell>
        </row>
        <row r="10">
          <cell r="K10">
            <v>188797</v>
          </cell>
        </row>
        <row r="15">
          <cell r="K15">
            <v>25197</v>
          </cell>
        </row>
        <row r="16">
          <cell r="K16">
            <v>132600</v>
          </cell>
        </row>
        <row r="17">
          <cell r="K17">
            <v>38739</v>
          </cell>
        </row>
        <row r="22">
          <cell r="K22">
            <v>23487</v>
          </cell>
        </row>
        <row r="23">
          <cell r="K23">
            <v>119163</v>
          </cell>
        </row>
        <row r="24">
          <cell r="K24">
            <v>37575</v>
          </cell>
        </row>
        <row r="29">
          <cell r="K29">
            <v>21094</v>
          </cell>
        </row>
        <row r="30">
          <cell r="K30">
            <v>104557</v>
          </cell>
        </row>
        <row r="31">
          <cell r="K31">
            <v>30574</v>
          </cell>
        </row>
        <row r="36">
          <cell r="K36">
            <v>19312</v>
          </cell>
        </row>
        <row r="37">
          <cell r="K37">
            <v>95666</v>
          </cell>
        </row>
        <row r="38">
          <cell r="K38">
            <v>36133</v>
          </cell>
        </row>
        <row r="43">
          <cell r="K43">
            <v>20493</v>
          </cell>
        </row>
        <row r="44">
          <cell r="K44">
            <v>81202</v>
          </cell>
        </row>
        <row r="45">
          <cell r="K45">
            <v>19381</v>
          </cell>
        </row>
        <row r="50">
          <cell r="K50">
            <v>22722</v>
          </cell>
        </row>
        <row r="51">
          <cell r="K51">
            <v>100732</v>
          </cell>
        </row>
        <row r="52">
          <cell r="K52">
            <v>26395</v>
          </cell>
        </row>
      </sheetData>
      <sheetData sheetId="10">
        <row r="8">
          <cell r="K8">
            <v>132538</v>
          </cell>
        </row>
        <row r="9">
          <cell r="K9">
            <v>633556</v>
          </cell>
        </row>
        <row r="10">
          <cell r="K10">
            <v>193321</v>
          </cell>
        </row>
        <row r="15">
          <cell r="K15">
            <v>25560</v>
          </cell>
        </row>
        <row r="16">
          <cell r="K16">
            <v>133458</v>
          </cell>
        </row>
        <row r="17">
          <cell r="K17">
            <v>39187</v>
          </cell>
        </row>
        <row r="22">
          <cell r="K22">
            <v>23179</v>
          </cell>
        </row>
        <row r="23">
          <cell r="K23">
            <v>118134</v>
          </cell>
        </row>
        <row r="24">
          <cell r="K24">
            <v>38390</v>
          </cell>
        </row>
        <row r="29">
          <cell r="K29">
            <v>21286</v>
          </cell>
        </row>
        <row r="30">
          <cell r="K30">
            <v>104127</v>
          </cell>
        </row>
        <row r="31">
          <cell r="K31">
            <v>31258</v>
          </cell>
        </row>
        <row r="36">
          <cell r="K36">
            <v>19203</v>
          </cell>
        </row>
        <row r="37">
          <cell r="K37">
            <v>95289</v>
          </cell>
        </row>
        <row r="38">
          <cell r="K38">
            <v>36976</v>
          </cell>
        </row>
        <row r="43">
          <cell r="K43">
            <v>20529</v>
          </cell>
        </row>
        <row r="44">
          <cell r="K44">
            <v>82347</v>
          </cell>
        </row>
        <row r="45">
          <cell r="K45">
            <v>20054</v>
          </cell>
        </row>
        <row r="50">
          <cell r="K50">
            <v>22781</v>
          </cell>
        </row>
        <row r="51">
          <cell r="K51">
            <v>100201</v>
          </cell>
        </row>
        <row r="52">
          <cell r="K52">
            <v>27456</v>
          </cell>
        </row>
      </sheetData>
      <sheetData sheetId="11">
        <row r="8">
          <cell r="K8">
            <v>130953</v>
          </cell>
        </row>
        <row r="9">
          <cell r="K9">
            <v>626701</v>
          </cell>
        </row>
        <row r="10">
          <cell r="K10">
            <v>200864</v>
          </cell>
        </row>
        <row r="15">
          <cell r="K15">
            <v>25690</v>
          </cell>
        </row>
        <row r="16">
          <cell r="K16">
            <v>132697</v>
          </cell>
        </row>
        <row r="17">
          <cell r="K17">
            <v>40194</v>
          </cell>
        </row>
        <row r="22">
          <cell r="K22">
            <v>22763</v>
          </cell>
        </row>
        <row r="23">
          <cell r="K23">
            <v>116421</v>
          </cell>
        </row>
        <row r="24">
          <cell r="K24">
            <v>39831</v>
          </cell>
        </row>
        <row r="29">
          <cell r="K29">
            <v>21094</v>
          </cell>
        </row>
        <row r="30">
          <cell r="K30">
            <v>102427</v>
          </cell>
        </row>
        <row r="31">
          <cell r="K31">
            <v>32375</v>
          </cell>
        </row>
        <row r="36">
          <cell r="K36">
            <v>18878</v>
          </cell>
        </row>
        <row r="37">
          <cell r="K37">
            <v>94236</v>
          </cell>
        </row>
        <row r="38">
          <cell r="K38">
            <v>38316</v>
          </cell>
        </row>
        <row r="43">
          <cell r="K43">
            <v>20291</v>
          </cell>
        </row>
        <row r="44">
          <cell r="K44">
            <v>82681</v>
          </cell>
        </row>
        <row r="45">
          <cell r="K45">
            <v>21095</v>
          </cell>
        </row>
        <row r="50">
          <cell r="K50">
            <v>22237</v>
          </cell>
        </row>
        <row r="51">
          <cell r="K51">
            <v>98239</v>
          </cell>
        </row>
        <row r="52">
          <cell r="K52">
            <v>29053</v>
          </cell>
        </row>
      </sheetData>
      <sheetData sheetId="12">
        <row r="8">
          <cell r="K8">
            <v>129490</v>
          </cell>
        </row>
        <row r="9">
          <cell r="K9">
            <v>616750</v>
          </cell>
        </row>
        <row r="10">
          <cell r="K10">
            <v>211921</v>
          </cell>
        </row>
        <row r="15">
          <cell r="K15">
            <v>25604</v>
          </cell>
        </row>
        <row r="16">
          <cell r="K16">
            <v>131432</v>
          </cell>
        </row>
        <row r="17">
          <cell r="K17">
            <v>41946</v>
          </cell>
        </row>
        <row r="22">
          <cell r="K22">
            <v>22412</v>
          </cell>
        </row>
        <row r="23">
          <cell r="K23">
            <v>114242</v>
          </cell>
        </row>
        <row r="24">
          <cell r="K24">
            <v>41887</v>
          </cell>
        </row>
        <row r="29">
          <cell r="K29">
            <v>20793</v>
          </cell>
        </row>
        <row r="30">
          <cell r="K30">
            <v>100280</v>
          </cell>
        </row>
        <row r="31">
          <cell r="K31">
            <v>34323</v>
          </cell>
        </row>
        <row r="36">
          <cell r="K36">
            <v>18557</v>
          </cell>
        </row>
        <row r="37">
          <cell r="K37">
            <v>92326</v>
          </cell>
        </row>
        <row r="38">
          <cell r="K38">
            <v>40145</v>
          </cell>
        </row>
        <row r="43">
          <cell r="K43">
            <v>20365</v>
          </cell>
        </row>
        <row r="44">
          <cell r="K44">
            <v>82357</v>
          </cell>
        </row>
        <row r="45">
          <cell r="K45">
            <v>22447</v>
          </cell>
        </row>
        <row r="50">
          <cell r="K50">
            <v>21759</v>
          </cell>
        </row>
        <row r="51">
          <cell r="K51">
            <v>96113</v>
          </cell>
        </row>
        <row r="52">
          <cell r="K52">
            <v>31173</v>
          </cell>
        </row>
      </sheetData>
      <sheetData sheetId="13">
        <row r="8">
          <cell r="K8">
            <v>127800</v>
          </cell>
        </row>
        <row r="9">
          <cell r="K9">
            <v>610508</v>
          </cell>
        </row>
        <row r="10">
          <cell r="K10">
            <v>221179</v>
          </cell>
        </row>
        <row r="15">
          <cell r="K15">
            <v>25554</v>
          </cell>
        </row>
        <row r="16">
          <cell r="K16">
            <v>131473</v>
          </cell>
        </row>
        <row r="17">
          <cell r="K17">
            <v>43269</v>
          </cell>
        </row>
        <row r="22">
          <cell r="K22">
            <v>21871</v>
          </cell>
        </row>
        <row r="23">
          <cell r="K23">
            <v>112744</v>
          </cell>
        </row>
        <row r="24">
          <cell r="K24">
            <v>43701</v>
          </cell>
        </row>
        <row r="29">
          <cell r="K29">
            <v>20628</v>
          </cell>
        </row>
        <row r="30">
          <cell r="K30">
            <v>98789</v>
          </cell>
        </row>
        <row r="31">
          <cell r="K31">
            <v>35974</v>
          </cell>
        </row>
        <row r="36">
          <cell r="K36">
            <v>18251</v>
          </cell>
        </row>
        <row r="37">
          <cell r="K37">
            <v>90884</v>
          </cell>
        </row>
        <row r="38">
          <cell r="K38">
            <v>41453</v>
          </cell>
        </row>
        <row r="43">
          <cell r="K43">
            <v>20256</v>
          </cell>
        </row>
        <row r="44">
          <cell r="K44">
            <v>82203</v>
          </cell>
        </row>
        <row r="45">
          <cell r="K45">
            <v>23727</v>
          </cell>
        </row>
        <row r="50">
          <cell r="K50">
            <v>21240</v>
          </cell>
        </row>
        <row r="51">
          <cell r="K51">
            <v>94415</v>
          </cell>
        </row>
        <row r="52">
          <cell r="K52">
            <v>33055</v>
          </cell>
        </row>
      </sheetData>
      <sheetData sheetId="14">
        <row r="8">
          <cell r="K8">
            <v>126311</v>
          </cell>
        </row>
        <row r="9">
          <cell r="K9">
            <v>606130</v>
          </cell>
        </row>
        <row r="10">
          <cell r="K10">
            <v>230113</v>
          </cell>
        </row>
        <row r="15">
          <cell r="K15">
            <v>25514</v>
          </cell>
        </row>
        <row r="16">
          <cell r="K16">
            <v>131577</v>
          </cell>
        </row>
        <row r="17">
          <cell r="K17">
            <v>44630</v>
          </cell>
        </row>
        <row r="22">
          <cell r="K22">
            <v>21434</v>
          </cell>
        </row>
        <row r="23">
          <cell r="K23">
            <v>111115</v>
          </cell>
        </row>
        <row r="24">
          <cell r="K24">
            <v>45316</v>
          </cell>
        </row>
        <row r="29">
          <cell r="K29">
            <v>20726</v>
          </cell>
        </row>
        <row r="30">
          <cell r="K30">
            <v>98778</v>
          </cell>
        </row>
        <row r="31">
          <cell r="K31">
            <v>37589</v>
          </cell>
        </row>
        <row r="36">
          <cell r="K36">
            <v>17966</v>
          </cell>
        </row>
        <row r="37">
          <cell r="K37">
            <v>89587</v>
          </cell>
        </row>
        <row r="38">
          <cell r="K38">
            <v>42846</v>
          </cell>
        </row>
        <row r="43">
          <cell r="K43">
            <v>19891</v>
          </cell>
        </row>
        <row r="44">
          <cell r="K44">
            <v>81873</v>
          </cell>
        </row>
        <row r="45">
          <cell r="K45">
            <v>24962</v>
          </cell>
        </row>
        <row r="50">
          <cell r="K50">
            <v>20780</v>
          </cell>
        </row>
        <row r="51">
          <cell r="K51">
            <v>93200</v>
          </cell>
        </row>
        <row r="52">
          <cell r="K52">
            <v>34770</v>
          </cell>
        </row>
      </sheetData>
      <sheetData sheetId="15">
        <row r="8">
          <cell r="K8">
            <v>124714</v>
          </cell>
        </row>
        <row r="9">
          <cell r="K9">
            <v>602966</v>
          </cell>
        </row>
        <row r="10">
          <cell r="K10">
            <v>237150</v>
          </cell>
        </row>
        <row r="15">
          <cell r="K15">
            <v>25278</v>
          </cell>
        </row>
        <row r="16">
          <cell r="K16">
            <v>132114</v>
          </cell>
        </row>
        <row r="17">
          <cell r="K17">
            <v>45832</v>
          </cell>
        </row>
        <row r="22">
          <cell r="K22">
            <v>21117</v>
          </cell>
        </row>
        <row r="23">
          <cell r="K23">
            <v>109773</v>
          </cell>
        </row>
        <row r="24">
          <cell r="K24">
            <v>46536</v>
          </cell>
        </row>
        <row r="29">
          <cell r="K29">
            <v>20694</v>
          </cell>
        </row>
        <row r="30">
          <cell r="K30">
            <v>98426</v>
          </cell>
        </row>
        <row r="31">
          <cell r="K31">
            <v>38764</v>
          </cell>
        </row>
        <row r="36">
          <cell r="K36">
            <v>17720</v>
          </cell>
        </row>
        <row r="37">
          <cell r="K37">
            <v>88737</v>
          </cell>
        </row>
        <row r="38">
          <cell r="K38">
            <v>43975</v>
          </cell>
        </row>
        <row r="43">
          <cell r="K43">
            <v>19627</v>
          </cell>
        </row>
        <row r="44">
          <cell r="K44">
            <v>81809</v>
          </cell>
        </row>
        <row r="45">
          <cell r="K45">
            <v>25993</v>
          </cell>
        </row>
        <row r="50">
          <cell r="K50">
            <v>20278</v>
          </cell>
        </row>
        <row r="51">
          <cell r="K51">
            <v>92107</v>
          </cell>
        </row>
        <row r="52">
          <cell r="K52">
            <v>36050</v>
          </cell>
        </row>
      </sheetData>
      <sheetData sheetId="16">
        <row r="8">
          <cell r="K8">
            <v>122433</v>
          </cell>
        </row>
        <row r="9">
          <cell r="K9">
            <v>601272</v>
          </cell>
        </row>
        <row r="10">
          <cell r="K10">
            <v>242449</v>
          </cell>
        </row>
        <row r="15">
          <cell r="K15">
            <v>25167</v>
          </cell>
        </row>
        <row r="16">
          <cell r="K16">
            <v>133167</v>
          </cell>
        </row>
        <row r="17">
          <cell r="K17">
            <v>46603</v>
          </cell>
        </row>
        <row r="22">
          <cell r="K22">
            <v>20551</v>
          </cell>
        </row>
        <row r="23">
          <cell r="K23">
            <v>109041</v>
          </cell>
        </row>
        <row r="24">
          <cell r="K24">
            <v>47436</v>
          </cell>
        </row>
        <row r="29">
          <cell r="K29">
            <v>20340</v>
          </cell>
        </row>
        <row r="30">
          <cell r="K30">
            <v>97616</v>
          </cell>
        </row>
        <row r="31">
          <cell r="K31">
            <v>39655</v>
          </cell>
        </row>
        <row r="36">
          <cell r="K36">
            <v>17265</v>
          </cell>
        </row>
        <row r="37">
          <cell r="K37">
            <v>88045</v>
          </cell>
        </row>
        <row r="38">
          <cell r="K38">
            <v>44683</v>
          </cell>
        </row>
        <row r="43">
          <cell r="K43">
            <v>19391</v>
          </cell>
        </row>
        <row r="44">
          <cell r="K44">
            <v>81884</v>
          </cell>
        </row>
        <row r="45">
          <cell r="K45">
            <v>26930</v>
          </cell>
        </row>
        <row r="50">
          <cell r="K50">
            <v>19719</v>
          </cell>
        </row>
        <row r="51">
          <cell r="K51">
            <v>91519</v>
          </cell>
        </row>
        <row r="52">
          <cell r="K52">
            <v>37142</v>
          </cell>
        </row>
      </sheetData>
      <sheetData sheetId="17">
        <row r="8">
          <cell r="K8">
            <v>120196</v>
          </cell>
        </row>
        <row r="9">
          <cell r="K9">
            <v>600924</v>
          </cell>
        </row>
        <row r="10">
          <cell r="K10">
            <v>246846</v>
          </cell>
        </row>
        <row r="15">
          <cell r="K15">
            <v>25062</v>
          </cell>
        </row>
        <row r="16">
          <cell r="K16">
            <v>134709</v>
          </cell>
        </row>
        <row r="17">
          <cell r="K17">
            <v>47183</v>
          </cell>
        </row>
        <row r="22">
          <cell r="K22">
            <v>20093</v>
          </cell>
        </row>
        <row r="23">
          <cell r="K23">
            <v>108491</v>
          </cell>
        </row>
        <row r="24">
          <cell r="K24">
            <v>48132</v>
          </cell>
        </row>
        <row r="29">
          <cell r="K29">
            <v>19999</v>
          </cell>
        </row>
        <row r="30">
          <cell r="K30">
            <v>97226</v>
          </cell>
        </row>
        <row r="31">
          <cell r="K31">
            <v>40548</v>
          </cell>
        </row>
        <row r="36">
          <cell r="K36">
            <v>16927</v>
          </cell>
        </row>
        <row r="37">
          <cell r="K37">
            <v>87486</v>
          </cell>
        </row>
        <row r="38">
          <cell r="K38">
            <v>45114</v>
          </cell>
        </row>
        <row r="43">
          <cell r="K43">
            <v>19001</v>
          </cell>
        </row>
        <row r="44">
          <cell r="K44">
            <v>81926</v>
          </cell>
        </row>
        <row r="45">
          <cell r="K45">
            <v>27808</v>
          </cell>
        </row>
        <row r="50">
          <cell r="K50">
            <v>19114</v>
          </cell>
        </row>
        <row r="51">
          <cell r="K51">
            <v>91086</v>
          </cell>
        </row>
        <row r="52">
          <cell r="K52">
            <v>38061</v>
          </cell>
        </row>
      </sheetData>
      <sheetData sheetId="18">
        <row r="8">
          <cell r="K8">
            <v>118304</v>
          </cell>
        </row>
        <row r="9">
          <cell r="K9">
            <v>601867</v>
          </cell>
        </row>
        <row r="10">
          <cell r="K10">
            <v>250284</v>
          </cell>
        </row>
        <row r="15">
          <cell r="K15">
            <v>24848</v>
          </cell>
        </row>
        <row r="16">
          <cell r="K16">
            <v>135732</v>
          </cell>
        </row>
        <row r="17">
          <cell r="K17">
            <v>47513</v>
          </cell>
        </row>
        <row r="22">
          <cell r="K22">
            <v>19750</v>
          </cell>
        </row>
        <row r="23">
          <cell r="K23">
            <v>108583</v>
          </cell>
        </row>
        <row r="24">
          <cell r="K24">
            <v>48613</v>
          </cell>
        </row>
        <row r="29">
          <cell r="K29">
            <v>19596</v>
          </cell>
        </row>
        <row r="30">
          <cell r="K30">
            <v>96853</v>
          </cell>
        </row>
        <row r="31">
          <cell r="K31">
            <v>41342</v>
          </cell>
        </row>
        <row r="36">
          <cell r="K36">
            <v>16552</v>
          </cell>
        </row>
        <row r="37">
          <cell r="K37">
            <v>87296</v>
          </cell>
        </row>
        <row r="38">
          <cell r="K38">
            <v>45593</v>
          </cell>
        </row>
        <row r="43">
          <cell r="K43">
            <v>18704</v>
          </cell>
        </row>
        <row r="44">
          <cell r="K44">
            <v>81939</v>
          </cell>
        </row>
        <row r="45">
          <cell r="K45">
            <v>28571</v>
          </cell>
        </row>
        <row r="50">
          <cell r="K50">
            <v>18854</v>
          </cell>
        </row>
        <row r="51">
          <cell r="K51">
            <v>91464</v>
          </cell>
        </row>
        <row r="52">
          <cell r="K52">
            <v>38652</v>
          </cell>
        </row>
      </sheetData>
      <sheetData sheetId="19">
        <row r="8">
          <cell r="K8">
            <v>116143</v>
          </cell>
        </row>
        <row r="9">
          <cell r="K9">
            <v>604095</v>
          </cell>
        </row>
        <row r="10">
          <cell r="K10">
            <v>252883</v>
          </cell>
        </row>
        <row r="15">
          <cell r="K15">
            <v>24476</v>
          </cell>
        </row>
        <row r="16">
          <cell r="K16">
            <v>137124</v>
          </cell>
        </row>
        <row r="17">
          <cell r="K17">
            <v>47639</v>
          </cell>
        </row>
        <row r="22">
          <cell r="K22">
            <v>19348</v>
          </cell>
        </row>
        <row r="23">
          <cell r="K23">
            <v>108868</v>
          </cell>
        </row>
        <row r="24">
          <cell r="K24">
            <v>49041</v>
          </cell>
        </row>
        <row r="29">
          <cell r="K29">
            <v>19185</v>
          </cell>
        </row>
        <row r="30">
          <cell r="K30">
            <v>96816</v>
          </cell>
        </row>
        <row r="31">
          <cell r="K31">
            <v>41913</v>
          </cell>
        </row>
        <row r="36">
          <cell r="K36">
            <v>16242</v>
          </cell>
        </row>
        <row r="37">
          <cell r="K37">
            <v>87350</v>
          </cell>
        </row>
        <row r="38">
          <cell r="K38">
            <v>45826</v>
          </cell>
        </row>
        <row r="43">
          <cell r="K43">
            <v>18500</v>
          </cell>
        </row>
        <row r="44">
          <cell r="K44">
            <v>82111</v>
          </cell>
        </row>
        <row r="45">
          <cell r="K45">
            <v>29226</v>
          </cell>
        </row>
        <row r="50">
          <cell r="K50">
            <v>18392</v>
          </cell>
        </row>
        <row r="51">
          <cell r="K51">
            <v>91826</v>
          </cell>
        </row>
        <row r="52">
          <cell r="K52">
            <v>39238</v>
          </cell>
        </row>
      </sheetData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"/>
      <sheetName val="ピラミッド"/>
      <sheetName val="H12比較"/>
      <sheetName val="使用データ"/>
      <sheetName val="千葉市"/>
      <sheetName val="中央区"/>
      <sheetName val="花見川区"/>
      <sheetName val="稲毛区"/>
      <sheetName val="若葉区"/>
      <sheetName val="緑区"/>
      <sheetName val="美浜区"/>
    </sheetNames>
    <sheetDataSet>
      <sheetData sheetId="0" refreshError="1"/>
      <sheetData sheetId="1">
        <row r="7">
          <cell r="AJ7">
            <v>-21804</v>
          </cell>
          <cell r="AK7">
            <v>20949</v>
          </cell>
        </row>
        <row r="8">
          <cell r="AJ8">
            <v>-20700</v>
          </cell>
          <cell r="AK8">
            <v>19664</v>
          </cell>
        </row>
        <row r="9">
          <cell r="AJ9">
            <v>-21385</v>
          </cell>
          <cell r="AK9">
            <v>20662</v>
          </cell>
        </row>
        <row r="10">
          <cell r="AJ10">
            <v>-25757</v>
          </cell>
          <cell r="AK10">
            <v>23833</v>
          </cell>
        </row>
        <row r="11">
          <cell r="AJ11">
            <v>-34682</v>
          </cell>
          <cell r="AK11">
            <v>31545</v>
          </cell>
        </row>
        <row r="12">
          <cell r="AJ12">
            <v>-43512</v>
          </cell>
          <cell r="AK12">
            <v>39999</v>
          </cell>
        </row>
        <row r="13">
          <cell r="AJ13">
            <v>-38872</v>
          </cell>
          <cell r="AK13">
            <v>35402</v>
          </cell>
        </row>
        <row r="14">
          <cell r="AJ14">
            <v>-31906</v>
          </cell>
          <cell r="AK14">
            <v>29047</v>
          </cell>
        </row>
        <row r="15">
          <cell r="AJ15">
            <v>-27223</v>
          </cell>
          <cell r="AK15">
            <v>25622</v>
          </cell>
        </row>
        <row r="16">
          <cell r="AJ16">
            <v>-30740</v>
          </cell>
          <cell r="AK16">
            <v>30793</v>
          </cell>
        </row>
        <row r="17">
          <cell r="AJ17">
            <v>-36767</v>
          </cell>
          <cell r="AK17">
            <v>38204</v>
          </cell>
        </row>
        <row r="18">
          <cell r="AJ18">
            <v>-34826</v>
          </cell>
          <cell r="AK18">
            <v>35263</v>
          </cell>
        </row>
        <row r="19">
          <cell r="AJ19">
            <v>-28679</v>
          </cell>
          <cell r="AK19">
            <v>26882</v>
          </cell>
        </row>
        <row r="20">
          <cell r="AJ20">
            <v>-20792</v>
          </cell>
          <cell r="AK20">
            <v>19980</v>
          </cell>
        </row>
        <row r="21">
          <cell r="AJ21">
            <v>-12920</v>
          </cell>
          <cell r="AK21">
            <v>14475</v>
          </cell>
        </row>
        <row r="22">
          <cell r="AJ22">
            <v>-6907</v>
          </cell>
          <cell r="AK22">
            <v>10625</v>
          </cell>
        </row>
        <row r="23">
          <cell r="AJ23">
            <v>-3829</v>
          </cell>
          <cell r="AK23">
            <v>7292</v>
          </cell>
        </row>
        <row r="24">
          <cell r="AJ24">
            <v>-1946</v>
          </cell>
          <cell r="AK24">
            <v>4432</v>
          </cell>
        </row>
        <row r="25">
          <cell r="AJ25">
            <v>-599</v>
          </cell>
          <cell r="AK25">
            <v>1675</v>
          </cell>
        </row>
        <row r="26">
          <cell r="AJ26">
            <v>-93</v>
          </cell>
          <cell r="AK26">
            <v>333</v>
          </cell>
        </row>
        <row r="27">
          <cell r="AJ27">
            <v>-9</v>
          </cell>
          <cell r="AK27">
            <v>32</v>
          </cell>
        </row>
      </sheetData>
      <sheetData sheetId="2" refreshError="1"/>
      <sheetData sheetId="3" refreshError="1"/>
      <sheetData sheetId="4">
        <row r="5">
          <cell r="C5">
            <v>17704</v>
          </cell>
          <cell r="D5">
            <v>16788</v>
          </cell>
          <cell r="G5">
            <v>31459</v>
          </cell>
          <cell r="H5">
            <v>29049</v>
          </cell>
        </row>
        <row r="11">
          <cell r="C11">
            <v>20180</v>
          </cell>
          <cell r="D11">
            <v>19041</v>
          </cell>
          <cell r="G11">
            <v>25802</v>
          </cell>
          <cell r="H11">
            <v>24823</v>
          </cell>
        </row>
        <row r="17">
          <cell r="C17">
            <v>21732</v>
          </cell>
          <cell r="D17">
            <v>20698</v>
          </cell>
          <cell r="G17">
            <v>27929</v>
          </cell>
          <cell r="H17">
            <v>28963</v>
          </cell>
        </row>
        <row r="23">
          <cell r="C23">
            <v>23712</v>
          </cell>
          <cell r="D23">
            <v>22779</v>
          </cell>
          <cell r="G23">
            <v>30624</v>
          </cell>
          <cell r="H23">
            <v>35141</v>
          </cell>
        </row>
        <row r="29">
          <cell r="C29">
            <v>27408</v>
          </cell>
          <cell r="D29">
            <v>26255</v>
          </cell>
          <cell r="G29">
            <v>25776</v>
          </cell>
          <cell r="H29">
            <v>31216</v>
          </cell>
        </row>
        <row r="35">
          <cell r="C35">
            <v>26150</v>
          </cell>
          <cell r="D35">
            <v>24316</v>
          </cell>
          <cell r="G35">
            <v>17756</v>
          </cell>
          <cell r="H35">
            <v>21912</v>
          </cell>
        </row>
        <row r="41">
          <cell r="C41">
            <v>27190</v>
          </cell>
          <cell r="D41">
            <v>24961</v>
          </cell>
          <cell r="G41">
            <v>8705</v>
          </cell>
          <cell r="H41">
            <v>13340</v>
          </cell>
        </row>
        <row r="47">
          <cell r="C47">
            <v>30434</v>
          </cell>
          <cell r="D47">
            <v>28295</v>
          </cell>
          <cell r="G47">
            <v>2520</v>
          </cell>
          <cell r="H47">
            <v>6256</v>
          </cell>
        </row>
        <row r="53">
          <cell r="C53">
            <v>35390</v>
          </cell>
          <cell r="D53">
            <v>33730</v>
          </cell>
          <cell r="G53">
            <v>416</v>
          </cell>
          <cell r="H53">
            <v>1927</v>
          </cell>
        </row>
        <row r="59">
          <cell r="C59">
            <v>44236</v>
          </cell>
          <cell r="D59">
            <v>42379</v>
          </cell>
          <cell r="G59">
            <v>60</v>
          </cell>
          <cell r="H59">
            <v>342</v>
          </cell>
        </row>
        <row r="65">
          <cell r="C65">
            <v>39444</v>
          </cell>
          <cell r="D65">
            <v>36283</v>
          </cell>
        </row>
      </sheetData>
      <sheetData sheetId="5">
        <row r="5">
          <cell r="C5">
            <v>4032</v>
          </cell>
          <cell r="D5">
            <v>3807</v>
          </cell>
          <cell r="G5">
            <v>6763</v>
          </cell>
          <cell r="H5">
            <v>6015</v>
          </cell>
        </row>
        <row r="11">
          <cell r="C11">
            <v>4203</v>
          </cell>
          <cell r="D11">
            <v>3883</v>
          </cell>
          <cell r="G11">
            <v>5612</v>
          </cell>
          <cell r="H11">
            <v>4957</v>
          </cell>
        </row>
        <row r="17">
          <cell r="C17">
            <v>4379</v>
          </cell>
          <cell r="D17">
            <v>4172</v>
          </cell>
          <cell r="G17">
            <v>5634</v>
          </cell>
          <cell r="H17">
            <v>5314</v>
          </cell>
        </row>
        <row r="23">
          <cell r="C23">
            <v>4608</v>
          </cell>
          <cell r="D23">
            <v>4443</v>
          </cell>
          <cell r="G23">
            <v>5693</v>
          </cell>
          <cell r="H23">
            <v>6108</v>
          </cell>
        </row>
        <row r="29">
          <cell r="C29">
            <v>6705</v>
          </cell>
          <cell r="D29">
            <v>6630</v>
          </cell>
          <cell r="G29">
            <v>4512</v>
          </cell>
          <cell r="H29">
            <v>5483</v>
          </cell>
        </row>
        <row r="35">
          <cell r="C35">
            <v>7308</v>
          </cell>
          <cell r="D35">
            <v>6777</v>
          </cell>
          <cell r="G35">
            <v>3076</v>
          </cell>
          <cell r="H35">
            <v>4323</v>
          </cell>
        </row>
        <row r="41">
          <cell r="C41">
            <v>7354</v>
          </cell>
          <cell r="D41">
            <v>6501</v>
          </cell>
          <cell r="G41">
            <v>1719</v>
          </cell>
          <cell r="H41">
            <v>2990</v>
          </cell>
        </row>
        <row r="47">
          <cell r="C47">
            <v>7512</v>
          </cell>
          <cell r="D47">
            <v>6718</v>
          </cell>
          <cell r="G47">
            <v>598</v>
          </cell>
          <cell r="H47">
            <v>1515</v>
          </cell>
        </row>
        <row r="53">
          <cell r="C53">
            <v>8007</v>
          </cell>
          <cell r="D53">
            <v>7365</v>
          </cell>
          <cell r="G53">
            <v>105</v>
          </cell>
          <cell r="H53">
            <v>466</v>
          </cell>
        </row>
        <row r="59">
          <cell r="C59">
            <v>9625</v>
          </cell>
          <cell r="D59">
            <v>8737</v>
          </cell>
          <cell r="G59">
            <v>16</v>
          </cell>
          <cell r="H59">
            <v>87</v>
          </cell>
        </row>
        <row r="65">
          <cell r="C65">
            <v>8172</v>
          </cell>
          <cell r="D65">
            <v>7315</v>
          </cell>
        </row>
      </sheetData>
      <sheetData sheetId="6">
        <row r="5">
          <cell r="C5">
            <v>2967</v>
          </cell>
          <cell r="D5">
            <v>2943</v>
          </cell>
          <cell r="G5">
            <v>5732</v>
          </cell>
          <cell r="H5">
            <v>5192</v>
          </cell>
        </row>
        <row r="11">
          <cell r="C11">
            <v>3328</v>
          </cell>
          <cell r="D11">
            <v>3098</v>
          </cell>
          <cell r="G11">
            <v>4449</v>
          </cell>
          <cell r="H11">
            <v>4443</v>
          </cell>
        </row>
        <row r="17">
          <cell r="C17">
            <v>3660</v>
          </cell>
          <cell r="D17">
            <v>3352</v>
          </cell>
          <cell r="G17">
            <v>5100</v>
          </cell>
          <cell r="H17">
            <v>5508</v>
          </cell>
        </row>
        <row r="23">
          <cell r="C23">
            <v>4097</v>
          </cell>
          <cell r="D23">
            <v>4018</v>
          </cell>
          <cell r="G23">
            <v>5845</v>
          </cell>
          <cell r="H23">
            <v>6903</v>
          </cell>
        </row>
        <row r="29">
          <cell r="C29">
            <v>5039</v>
          </cell>
          <cell r="D29">
            <v>4954</v>
          </cell>
          <cell r="G29">
            <v>5136</v>
          </cell>
          <cell r="H29">
            <v>6223</v>
          </cell>
        </row>
        <row r="35">
          <cell r="C35">
            <v>4914</v>
          </cell>
          <cell r="D35">
            <v>4503</v>
          </cell>
          <cell r="G35">
            <v>3482</v>
          </cell>
          <cell r="H35">
            <v>4339</v>
          </cell>
        </row>
        <row r="41">
          <cell r="C41">
            <v>5033</v>
          </cell>
          <cell r="D41">
            <v>4560</v>
          </cell>
          <cell r="G41">
            <v>1741</v>
          </cell>
          <cell r="H41">
            <v>2535</v>
          </cell>
        </row>
        <row r="47">
          <cell r="C47">
            <v>5468</v>
          </cell>
          <cell r="D47">
            <v>4883</v>
          </cell>
          <cell r="G47">
            <v>523</v>
          </cell>
          <cell r="H47">
            <v>1189</v>
          </cell>
        </row>
        <row r="53">
          <cell r="C53">
            <v>6186</v>
          </cell>
          <cell r="D53">
            <v>5740</v>
          </cell>
          <cell r="G53">
            <v>81</v>
          </cell>
          <cell r="H53">
            <v>374</v>
          </cell>
        </row>
        <row r="59">
          <cell r="C59">
            <v>8032</v>
          </cell>
          <cell r="D59">
            <v>7587</v>
          </cell>
          <cell r="G59">
            <v>6</v>
          </cell>
          <cell r="H59">
            <v>56</v>
          </cell>
        </row>
        <row r="65">
          <cell r="C65">
            <v>7395</v>
          </cell>
          <cell r="D65">
            <v>6643</v>
          </cell>
        </row>
      </sheetData>
      <sheetData sheetId="7">
        <row r="5">
          <cell r="C5">
            <v>2849</v>
          </cell>
          <cell r="D5">
            <v>2739</v>
          </cell>
          <cell r="G5">
            <v>4802</v>
          </cell>
          <cell r="H5">
            <v>4566</v>
          </cell>
        </row>
        <row r="11">
          <cell r="C11">
            <v>3366</v>
          </cell>
          <cell r="D11">
            <v>3180</v>
          </cell>
          <cell r="G11">
            <v>4267</v>
          </cell>
          <cell r="H11">
            <v>4196</v>
          </cell>
        </row>
        <row r="17">
          <cell r="C17">
            <v>3558</v>
          </cell>
          <cell r="D17">
            <v>3493</v>
          </cell>
          <cell r="G17">
            <v>4660</v>
          </cell>
          <cell r="H17">
            <v>4977</v>
          </cell>
        </row>
        <row r="23">
          <cell r="C23">
            <v>3863</v>
          </cell>
          <cell r="D23">
            <v>3637</v>
          </cell>
          <cell r="G23">
            <v>5143</v>
          </cell>
          <cell r="H23">
            <v>5799</v>
          </cell>
        </row>
        <row r="29">
          <cell r="C29">
            <v>4563</v>
          </cell>
          <cell r="D29">
            <v>4049</v>
          </cell>
          <cell r="G29">
            <v>4095</v>
          </cell>
          <cell r="H29">
            <v>5054</v>
          </cell>
        </row>
        <row r="35">
          <cell r="C35">
            <v>4247</v>
          </cell>
          <cell r="D35">
            <v>3734</v>
          </cell>
          <cell r="G35">
            <v>2869</v>
          </cell>
          <cell r="H35">
            <v>3618</v>
          </cell>
        </row>
        <row r="41">
          <cell r="C41">
            <v>4347</v>
          </cell>
          <cell r="D41">
            <v>3925</v>
          </cell>
          <cell r="G41">
            <v>1504</v>
          </cell>
          <cell r="H41">
            <v>2261</v>
          </cell>
        </row>
        <row r="47">
          <cell r="C47">
            <v>5031</v>
          </cell>
          <cell r="D47">
            <v>4693</v>
          </cell>
          <cell r="G47">
            <v>400</v>
          </cell>
          <cell r="H47">
            <v>1048</v>
          </cell>
        </row>
        <row r="53">
          <cell r="C53">
            <v>5890</v>
          </cell>
          <cell r="D53">
            <v>5516</v>
          </cell>
          <cell r="G53">
            <v>74</v>
          </cell>
          <cell r="H53">
            <v>330</v>
          </cell>
        </row>
        <row r="59">
          <cell r="C59">
            <v>7026</v>
          </cell>
          <cell r="D59">
            <v>6670</v>
          </cell>
          <cell r="G59">
            <v>17</v>
          </cell>
          <cell r="H59">
            <v>64</v>
          </cell>
        </row>
        <row r="65">
          <cell r="C65">
            <v>6182</v>
          </cell>
          <cell r="D65">
            <v>5612</v>
          </cell>
        </row>
      </sheetData>
      <sheetData sheetId="8">
        <row r="5">
          <cell r="C5">
            <v>2481</v>
          </cell>
          <cell r="D5">
            <v>2349</v>
          </cell>
          <cell r="G5">
            <v>4794</v>
          </cell>
          <cell r="H5">
            <v>4201</v>
          </cell>
        </row>
        <row r="11">
          <cell r="C11">
            <v>2884</v>
          </cell>
          <cell r="D11">
            <v>2682</v>
          </cell>
          <cell r="G11">
            <v>4079</v>
          </cell>
          <cell r="H11">
            <v>3756</v>
          </cell>
        </row>
        <row r="17">
          <cell r="C17">
            <v>3057</v>
          </cell>
          <cell r="D17">
            <v>2789</v>
          </cell>
          <cell r="G17">
            <v>4855</v>
          </cell>
          <cell r="H17">
            <v>4760</v>
          </cell>
        </row>
        <row r="23">
          <cell r="C23">
            <v>3507</v>
          </cell>
          <cell r="D23">
            <v>3191</v>
          </cell>
          <cell r="G23">
            <v>5254</v>
          </cell>
          <cell r="H23">
            <v>6263</v>
          </cell>
        </row>
        <row r="29">
          <cell r="C29">
            <v>3922</v>
          </cell>
          <cell r="D29">
            <v>3508</v>
          </cell>
          <cell r="G29">
            <v>4954</v>
          </cell>
          <cell r="H29">
            <v>5891</v>
          </cell>
        </row>
        <row r="35">
          <cell r="C35">
            <v>3817</v>
          </cell>
          <cell r="D35">
            <v>3377</v>
          </cell>
          <cell r="G35">
            <v>3500</v>
          </cell>
          <cell r="H35">
            <v>4216</v>
          </cell>
        </row>
        <row r="41">
          <cell r="C41">
            <v>3945</v>
          </cell>
          <cell r="D41">
            <v>3368</v>
          </cell>
          <cell r="G41">
            <v>1657</v>
          </cell>
          <cell r="H41">
            <v>2460</v>
          </cell>
        </row>
        <row r="47">
          <cell r="C47">
            <v>4365</v>
          </cell>
          <cell r="D47">
            <v>3887</v>
          </cell>
          <cell r="G47">
            <v>472</v>
          </cell>
          <cell r="H47">
            <v>1073</v>
          </cell>
        </row>
        <row r="53">
          <cell r="C53">
            <v>5169</v>
          </cell>
          <cell r="D53">
            <v>4579</v>
          </cell>
          <cell r="G53">
            <v>69</v>
          </cell>
          <cell r="H53">
            <v>339</v>
          </cell>
        </row>
        <row r="59">
          <cell r="C59">
            <v>6728</v>
          </cell>
          <cell r="D59">
            <v>6093</v>
          </cell>
          <cell r="G59">
            <v>7</v>
          </cell>
          <cell r="H59">
            <v>56</v>
          </cell>
        </row>
        <row r="65">
          <cell r="C65">
            <v>5886</v>
          </cell>
          <cell r="D65">
            <v>5178</v>
          </cell>
        </row>
      </sheetData>
      <sheetData sheetId="9">
        <row r="5">
          <cell r="C5">
            <v>2840</v>
          </cell>
          <cell r="D5">
            <v>2604</v>
          </cell>
          <cell r="G5">
            <v>4364</v>
          </cell>
          <cell r="H5">
            <v>4352</v>
          </cell>
        </row>
        <row r="11">
          <cell r="C11">
            <v>3228</v>
          </cell>
          <cell r="D11">
            <v>3057</v>
          </cell>
          <cell r="G11">
            <v>3752</v>
          </cell>
          <cell r="H11">
            <v>3732</v>
          </cell>
        </row>
        <row r="17">
          <cell r="C17">
            <v>3402</v>
          </cell>
          <cell r="D17">
            <v>3369</v>
          </cell>
          <cell r="G17">
            <v>3746</v>
          </cell>
          <cell r="H17">
            <v>3637</v>
          </cell>
        </row>
        <row r="23">
          <cell r="C23">
            <v>3641</v>
          </cell>
          <cell r="D23">
            <v>3578</v>
          </cell>
          <cell r="G23">
            <v>3677</v>
          </cell>
          <cell r="H23">
            <v>3922</v>
          </cell>
        </row>
        <row r="29">
          <cell r="C29">
            <v>3463</v>
          </cell>
          <cell r="D29">
            <v>3455</v>
          </cell>
          <cell r="G29">
            <v>2901</v>
          </cell>
          <cell r="H29">
            <v>3296</v>
          </cell>
        </row>
        <row r="35">
          <cell r="C35">
            <v>3208</v>
          </cell>
          <cell r="D35">
            <v>3241</v>
          </cell>
          <cell r="G35">
            <v>1901</v>
          </cell>
          <cell r="H35">
            <v>2273</v>
          </cell>
        </row>
        <row r="41">
          <cell r="C41">
            <v>3445</v>
          </cell>
          <cell r="D41">
            <v>3478</v>
          </cell>
          <cell r="G41">
            <v>900</v>
          </cell>
          <cell r="H41">
            <v>1581</v>
          </cell>
        </row>
        <row r="47">
          <cell r="C47">
            <v>3946</v>
          </cell>
          <cell r="D47">
            <v>3879</v>
          </cell>
          <cell r="G47">
            <v>272</v>
          </cell>
          <cell r="H47">
            <v>775</v>
          </cell>
        </row>
        <row r="53">
          <cell r="C53">
            <v>4507</v>
          </cell>
          <cell r="D53">
            <v>4600</v>
          </cell>
          <cell r="G53">
            <v>56</v>
          </cell>
          <cell r="H53">
            <v>233</v>
          </cell>
        </row>
        <row r="59">
          <cell r="C59">
            <v>5574</v>
          </cell>
          <cell r="D59">
            <v>5677</v>
          </cell>
          <cell r="G59">
            <v>11</v>
          </cell>
          <cell r="H59">
            <v>45</v>
          </cell>
        </row>
        <row r="65">
          <cell r="C65">
            <v>5141</v>
          </cell>
          <cell r="D65">
            <v>5078</v>
          </cell>
        </row>
      </sheetData>
      <sheetData sheetId="10">
        <row r="5">
          <cell r="C5">
            <v>2535</v>
          </cell>
          <cell r="D5">
            <v>2346</v>
          </cell>
          <cell r="G5">
            <v>5004</v>
          </cell>
          <cell r="H5">
            <v>4723</v>
          </cell>
        </row>
        <row r="11">
          <cell r="C11">
            <v>3171</v>
          </cell>
          <cell r="D11">
            <v>3141</v>
          </cell>
          <cell r="G11">
            <v>3643</v>
          </cell>
          <cell r="H11">
            <v>3739</v>
          </cell>
        </row>
        <row r="17">
          <cell r="C17">
            <v>3676</v>
          </cell>
          <cell r="D17">
            <v>3523</v>
          </cell>
          <cell r="G17">
            <v>3934</v>
          </cell>
          <cell r="H17">
            <v>4767</v>
          </cell>
        </row>
        <row r="23">
          <cell r="C23">
            <v>3996</v>
          </cell>
          <cell r="D23">
            <v>3912</v>
          </cell>
          <cell r="G23">
            <v>5012</v>
          </cell>
          <cell r="H23">
            <v>6146</v>
          </cell>
        </row>
        <row r="29">
          <cell r="C29">
            <v>3716</v>
          </cell>
          <cell r="D29">
            <v>3659</v>
          </cell>
          <cell r="G29">
            <v>4178</v>
          </cell>
          <cell r="H29">
            <v>5269</v>
          </cell>
        </row>
        <row r="35">
          <cell r="C35">
            <v>2656</v>
          </cell>
          <cell r="D35">
            <v>2684</v>
          </cell>
          <cell r="G35">
            <v>2928</v>
          </cell>
          <cell r="H35">
            <v>3143</v>
          </cell>
        </row>
        <row r="41">
          <cell r="C41">
            <v>3066</v>
          </cell>
          <cell r="D41">
            <v>3129</v>
          </cell>
          <cell r="G41">
            <v>1184</v>
          </cell>
          <cell r="H41">
            <v>1513</v>
          </cell>
        </row>
        <row r="47">
          <cell r="C47">
            <v>4112</v>
          </cell>
          <cell r="D47">
            <v>4235</v>
          </cell>
          <cell r="G47">
            <v>255</v>
          </cell>
          <cell r="H47">
            <v>656</v>
          </cell>
        </row>
        <row r="53">
          <cell r="C53">
            <v>5631</v>
          </cell>
          <cell r="D53">
            <v>5930</v>
          </cell>
          <cell r="G53">
            <v>31</v>
          </cell>
          <cell r="H53">
            <v>185</v>
          </cell>
        </row>
        <row r="59">
          <cell r="C59">
            <v>7251</v>
          </cell>
          <cell r="D59">
            <v>7615</v>
          </cell>
          <cell r="G59">
            <v>3</v>
          </cell>
          <cell r="H59">
            <v>34</v>
          </cell>
        </row>
        <row r="65">
          <cell r="C65">
            <v>6668</v>
          </cell>
          <cell r="D65">
            <v>6457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元データ"/>
    </sheetNames>
    <sheetDataSet>
      <sheetData sheetId="0" refreshError="1"/>
      <sheetData sheetId="1">
        <row r="2276">
          <cell r="H2276">
            <v>2241</v>
          </cell>
          <cell r="I2276">
            <v>2244</v>
          </cell>
          <cell r="J2276">
            <v>2294</v>
          </cell>
          <cell r="K2276">
            <v>1986</v>
          </cell>
        </row>
        <row r="2279">
          <cell r="H2279">
            <v>1207</v>
          </cell>
          <cell r="I2279">
            <v>1177</v>
          </cell>
          <cell r="J2279">
            <v>1222</v>
          </cell>
          <cell r="K2279">
            <v>1175</v>
          </cell>
        </row>
        <row r="2282">
          <cell r="H2282">
            <v>690</v>
          </cell>
          <cell r="I2282">
            <v>737</v>
          </cell>
          <cell r="J2282">
            <v>678</v>
          </cell>
          <cell r="K2282">
            <v>623</v>
          </cell>
        </row>
        <row r="2285">
          <cell r="H2285">
            <v>1808</v>
          </cell>
          <cell r="I2285">
            <v>2054</v>
          </cell>
          <cell r="J2285">
            <v>1942</v>
          </cell>
          <cell r="K2285">
            <v>1833</v>
          </cell>
        </row>
        <row r="2288">
          <cell r="H2288">
            <v>7651</v>
          </cell>
          <cell r="I2288">
            <v>8407</v>
          </cell>
          <cell r="J2288">
            <v>8662</v>
          </cell>
          <cell r="K2288">
            <v>8237</v>
          </cell>
        </row>
        <row r="2291">
          <cell r="H2291">
            <v>8261</v>
          </cell>
          <cell r="I2291">
            <v>8490</v>
          </cell>
          <cell r="J2291">
            <v>9099</v>
          </cell>
          <cell r="K2291">
            <v>8718</v>
          </cell>
        </row>
        <row r="2294">
          <cell r="H2294">
            <v>5888</v>
          </cell>
          <cell r="I2294">
            <v>6004</v>
          </cell>
          <cell r="J2294">
            <v>6110</v>
          </cell>
          <cell r="K2294">
            <v>5670</v>
          </cell>
        </row>
        <row r="2297">
          <cell r="H2297">
            <v>3829</v>
          </cell>
          <cell r="I2297">
            <v>3934</v>
          </cell>
          <cell r="J2297">
            <v>4065</v>
          </cell>
          <cell r="K2297">
            <v>3729</v>
          </cell>
        </row>
        <row r="2300">
          <cell r="H2300">
            <v>2816</v>
          </cell>
          <cell r="I2300">
            <v>2827</v>
          </cell>
          <cell r="J2300">
            <v>2722</v>
          </cell>
          <cell r="K2300">
            <v>2644</v>
          </cell>
        </row>
        <row r="2303">
          <cell r="H2303">
            <v>2245</v>
          </cell>
          <cell r="I2303">
            <v>2334</v>
          </cell>
          <cell r="J2303">
            <v>2321</v>
          </cell>
          <cell r="K2303">
            <v>2205</v>
          </cell>
        </row>
        <row r="2306">
          <cell r="H2306">
            <v>1607</v>
          </cell>
          <cell r="I2306">
            <v>1627</v>
          </cell>
          <cell r="J2306">
            <v>1814</v>
          </cell>
          <cell r="K2306">
            <v>1793</v>
          </cell>
        </row>
        <row r="2309">
          <cell r="H2309">
            <v>1137</v>
          </cell>
          <cell r="I2309">
            <v>1192</v>
          </cell>
          <cell r="J2309">
            <v>1188</v>
          </cell>
          <cell r="K2309">
            <v>1269</v>
          </cell>
        </row>
        <row r="2312">
          <cell r="H2312">
            <v>859</v>
          </cell>
          <cell r="I2312">
            <v>818</v>
          </cell>
          <cell r="J2312">
            <v>806</v>
          </cell>
          <cell r="K2312">
            <v>907</v>
          </cell>
        </row>
        <row r="2315">
          <cell r="H2315">
            <v>833</v>
          </cell>
          <cell r="I2315">
            <v>726</v>
          </cell>
          <cell r="J2315">
            <v>712</v>
          </cell>
          <cell r="K2315">
            <v>729</v>
          </cell>
        </row>
        <row r="2318">
          <cell r="H2318">
            <v>519</v>
          </cell>
          <cell r="I2318">
            <v>534</v>
          </cell>
          <cell r="J2318">
            <v>591</v>
          </cell>
          <cell r="K2318">
            <v>610</v>
          </cell>
        </row>
        <row r="2321">
          <cell r="H2321">
            <v>388</v>
          </cell>
          <cell r="I2321">
            <v>428</v>
          </cell>
          <cell r="J2321">
            <v>499</v>
          </cell>
          <cell r="K2321">
            <v>405</v>
          </cell>
        </row>
        <row r="2324">
          <cell r="H2324">
            <v>394</v>
          </cell>
          <cell r="I2324">
            <v>371</v>
          </cell>
          <cell r="J2324">
            <v>405</v>
          </cell>
          <cell r="K2324">
            <v>393</v>
          </cell>
        </row>
        <row r="2327">
          <cell r="H2327">
            <v>330</v>
          </cell>
          <cell r="I2327">
            <v>288</v>
          </cell>
          <cell r="J2327">
            <v>307</v>
          </cell>
          <cell r="K2327">
            <v>329</v>
          </cell>
        </row>
        <row r="2330">
          <cell r="H2330">
            <v>144</v>
          </cell>
          <cell r="I2330">
            <v>155</v>
          </cell>
          <cell r="J2330">
            <v>176</v>
          </cell>
          <cell r="K2330">
            <v>167</v>
          </cell>
        </row>
        <row r="2333">
          <cell r="H2333">
            <v>27</v>
          </cell>
          <cell r="I2333">
            <v>37</v>
          </cell>
          <cell r="J2333">
            <v>48</v>
          </cell>
          <cell r="K2333">
            <v>53</v>
          </cell>
        </row>
        <row r="2336">
          <cell r="H2336">
            <v>4</v>
          </cell>
          <cell r="I2336">
            <v>4</v>
          </cell>
          <cell r="J2336">
            <v>6</v>
          </cell>
          <cell r="K2336">
            <v>2</v>
          </cell>
        </row>
        <row r="4922">
          <cell r="H4922">
            <v>2150</v>
          </cell>
          <cell r="I4922">
            <v>2099</v>
          </cell>
          <cell r="J4922">
            <v>1907</v>
          </cell>
          <cell r="K4922">
            <v>1804</v>
          </cell>
        </row>
        <row r="4925">
          <cell r="H4925">
            <v>1141</v>
          </cell>
          <cell r="I4925">
            <v>1075</v>
          </cell>
          <cell r="J4925">
            <v>1092</v>
          </cell>
          <cell r="K4925">
            <v>985</v>
          </cell>
        </row>
        <row r="4928">
          <cell r="H4928">
            <v>616</v>
          </cell>
          <cell r="I4928">
            <v>573</v>
          </cell>
          <cell r="J4928">
            <v>565</v>
          </cell>
          <cell r="K4928">
            <v>504</v>
          </cell>
        </row>
        <row r="4931">
          <cell r="H4931">
            <v>1067</v>
          </cell>
          <cell r="I4931">
            <v>1175</v>
          </cell>
          <cell r="J4931">
            <v>1211</v>
          </cell>
          <cell r="K4931">
            <v>1091</v>
          </cell>
        </row>
        <row r="4934">
          <cell r="H4934">
            <v>5977</v>
          </cell>
          <cell r="I4934">
            <v>6481</v>
          </cell>
          <cell r="J4934">
            <v>6782</v>
          </cell>
          <cell r="K4934">
            <v>6732</v>
          </cell>
        </row>
        <row r="4937">
          <cell r="H4937">
            <v>7897</v>
          </cell>
          <cell r="I4937">
            <v>8329</v>
          </cell>
          <cell r="J4937">
            <v>8639</v>
          </cell>
          <cell r="K4937">
            <v>8105</v>
          </cell>
        </row>
        <row r="4940">
          <cell r="H4940">
            <v>5476</v>
          </cell>
          <cell r="I4940">
            <v>5491</v>
          </cell>
          <cell r="J4940">
            <v>5146</v>
          </cell>
          <cell r="K4940">
            <v>5011</v>
          </cell>
        </row>
        <row r="4943">
          <cell r="H4943">
            <v>3651</v>
          </cell>
          <cell r="I4943">
            <v>3510</v>
          </cell>
          <cell r="J4943">
            <v>3566</v>
          </cell>
          <cell r="K4943">
            <v>3200</v>
          </cell>
        </row>
        <row r="4946">
          <cell r="H4946">
            <v>2712</v>
          </cell>
          <cell r="I4946">
            <v>2642</v>
          </cell>
          <cell r="J4946">
            <v>2489</v>
          </cell>
          <cell r="K4946">
            <v>2212</v>
          </cell>
        </row>
        <row r="4949">
          <cell r="H4949">
            <v>2026</v>
          </cell>
          <cell r="I4949">
            <v>2087</v>
          </cell>
          <cell r="J4949">
            <v>2102</v>
          </cell>
          <cell r="K4949">
            <v>1834</v>
          </cell>
        </row>
        <row r="4952">
          <cell r="H4952">
            <v>1528</v>
          </cell>
          <cell r="I4952">
            <v>1591</v>
          </cell>
          <cell r="J4952">
            <v>1603</v>
          </cell>
          <cell r="K4952">
            <v>1573</v>
          </cell>
        </row>
        <row r="4955">
          <cell r="H4955">
            <v>1070</v>
          </cell>
          <cell r="I4955">
            <v>1027</v>
          </cell>
          <cell r="J4955">
            <v>1164</v>
          </cell>
          <cell r="K4955">
            <v>1158</v>
          </cell>
        </row>
        <row r="4958">
          <cell r="H4958">
            <v>774</v>
          </cell>
          <cell r="I4958">
            <v>705</v>
          </cell>
          <cell r="J4958">
            <v>792</v>
          </cell>
          <cell r="K4958">
            <v>761</v>
          </cell>
        </row>
        <row r="4961">
          <cell r="H4961">
            <v>721</v>
          </cell>
          <cell r="I4961">
            <v>685</v>
          </cell>
          <cell r="J4961">
            <v>615</v>
          </cell>
          <cell r="K4961">
            <v>583</v>
          </cell>
        </row>
        <row r="4964">
          <cell r="H4964">
            <v>414</v>
          </cell>
          <cell r="I4964">
            <v>452</v>
          </cell>
          <cell r="J4964">
            <v>456</v>
          </cell>
          <cell r="K4964">
            <v>485</v>
          </cell>
        </row>
        <row r="4967">
          <cell r="H4967">
            <v>324</v>
          </cell>
          <cell r="I4967">
            <v>376</v>
          </cell>
          <cell r="J4967">
            <v>348</v>
          </cell>
          <cell r="K4967">
            <v>317</v>
          </cell>
        </row>
        <row r="4970">
          <cell r="H4970">
            <v>270</v>
          </cell>
          <cell r="I4970">
            <v>306</v>
          </cell>
          <cell r="J4970">
            <v>292</v>
          </cell>
          <cell r="K4970">
            <v>256</v>
          </cell>
        </row>
        <row r="4973">
          <cell r="H4973">
            <v>193</v>
          </cell>
          <cell r="I4973">
            <v>177</v>
          </cell>
          <cell r="J4973">
            <v>224</v>
          </cell>
          <cell r="K4973">
            <v>237</v>
          </cell>
        </row>
        <row r="4976">
          <cell r="H4976">
            <v>97</v>
          </cell>
          <cell r="I4976">
            <v>85</v>
          </cell>
          <cell r="J4976">
            <v>117</v>
          </cell>
          <cell r="K4976">
            <v>111</v>
          </cell>
        </row>
        <row r="4979">
          <cell r="H4979">
            <v>26</v>
          </cell>
          <cell r="I4979">
            <v>24</v>
          </cell>
          <cell r="J4979">
            <v>31</v>
          </cell>
          <cell r="K4979">
            <v>31</v>
          </cell>
        </row>
        <row r="4982">
          <cell r="H4982">
            <v>3</v>
          </cell>
          <cell r="I4982">
            <v>2</v>
          </cell>
          <cell r="J4982">
            <v>2</v>
          </cell>
          <cell r="K498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AF34"/>
  <sheetViews>
    <sheetView showGridLines="0" tabSelected="1" zoomScaleNormal="100" zoomScaleSheetLayoutView="100" workbookViewId="0">
      <selection activeCell="B3" sqref="B3"/>
    </sheetView>
  </sheetViews>
  <sheetFormatPr defaultRowHeight="13.5" x14ac:dyDescent="0.15"/>
  <cols>
    <col min="1" max="1" width="4.125" style="3" customWidth="1"/>
    <col min="2" max="2" width="3" style="2" customWidth="1"/>
    <col min="3" max="3" width="3.125" style="2" bestFit="1" customWidth="1"/>
    <col min="4" max="4" width="9.625" style="3" customWidth="1"/>
    <col min="5" max="6" width="9.625" style="5" customWidth="1"/>
    <col min="7" max="16384" width="9" style="5"/>
  </cols>
  <sheetData>
    <row r="1" spans="1:32" ht="14.25" x14ac:dyDescent="0.15">
      <c r="A1" s="1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x14ac:dyDescent="0.15">
      <c r="E2" s="7"/>
      <c r="F2" s="6" t="s">
        <v>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22.5" x14ac:dyDescent="0.15">
      <c r="A3" s="8"/>
      <c r="B3" s="9"/>
      <c r="C3" s="10"/>
      <c r="D3" s="11" t="s">
        <v>2</v>
      </c>
      <c r="E3" s="17" t="s">
        <v>5</v>
      </c>
      <c r="F3" s="17" t="s">
        <v>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x14ac:dyDescent="0.15">
      <c r="A4" s="12" t="s">
        <v>319</v>
      </c>
      <c r="B4" s="13">
        <v>4</v>
      </c>
      <c r="C4" s="14" t="s">
        <v>224</v>
      </c>
      <c r="D4" s="19">
        <v>836594</v>
      </c>
      <c r="E4" s="235" t="s">
        <v>223</v>
      </c>
      <c r="F4" s="235" t="s">
        <v>223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32" x14ac:dyDescent="0.15">
      <c r="A5" s="12"/>
      <c r="B5" s="13">
        <v>5</v>
      </c>
      <c r="C5" s="14" t="s">
        <v>224</v>
      </c>
      <c r="D5" s="19">
        <v>843545</v>
      </c>
      <c r="E5" s="18">
        <v>8.3000000000000001E-3</v>
      </c>
      <c r="F5" s="19">
        <v>6951</v>
      </c>
    </row>
    <row r="6" spans="1:32" x14ac:dyDescent="0.15">
      <c r="A6" s="12"/>
      <c r="B6" s="13">
        <v>6</v>
      </c>
      <c r="C6" s="14" t="s">
        <v>224</v>
      </c>
      <c r="D6" s="19">
        <v>851776</v>
      </c>
      <c r="E6" s="18">
        <v>9.7999999999999997E-3</v>
      </c>
      <c r="F6" s="19">
        <v>8231</v>
      </c>
    </row>
    <row r="7" spans="1:32" x14ac:dyDescent="0.15">
      <c r="A7" s="12"/>
      <c r="B7" s="13">
        <v>7</v>
      </c>
      <c r="C7" s="14" t="s">
        <v>224</v>
      </c>
      <c r="D7" s="19">
        <v>854509</v>
      </c>
      <c r="E7" s="18">
        <v>3.2000000000000002E-3</v>
      </c>
      <c r="F7" s="19">
        <v>2733</v>
      </c>
    </row>
    <row r="8" spans="1:32" x14ac:dyDescent="0.15">
      <c r="A8" s="12"/>
      <c r="B8" s="13">
        <v>8</v>
      </c>
      <c r="C8" s="14" t="s">
        <v>224</v>
      </c>
      <c r="D8" s="19">
        <v>857132</v>
      </c>
      <c r="E8" s="18">
        <v>3.0999999999999999E-3</v>
      </c>
      <c r="F8" s="19">
        <v>2623</v>
      </c>
    </row>
    <row r="9" spans="1:32" x14ac:dyDescent="0.15">
      <c r="A9" s="12"/>
      <c r="B9" s="13">
        <v>9</v>
      </c>
      <c r="C9" s="14" t="s">
        <v>224</v>
      </c>
      <c r="D9" s="19">
        <v>860652</v>
      </c>
      <c r="E9" s="18">
        <v>4.1000000000000003E-3</v>
      </c>
      <c r="F9" s="19">
        <v>3520</v>
      </c>
    </row>
    <row r="10" spans="1:32" x14ac:dyDescent="0.15">
      <c r="A10" s="12"/>
      <c r="B10" s="13">
        <v>10</v>
      </c>
      <c r="C10" s="14" t="s">
        <v>224</v>
      </c>
      <c r="D10" s="19">
        <v>865106</v>
      </c>
      <c r="E10" s="18">
        <v>5.1999999999999998E-3</v>
      </c>
      <c r="F10" s="19">
        <v>4454</v>
      </c>
    </row>
    <row r="11" spans="1:32" x14ac:dyDescent="0.15">
      <c r="A11" s="12"/>
      <c r="B11" s="13">
        <v>11</v>
      </c>
      <c r="C11" s="14" t="s">
        <v>224</v>
      </c>
      <c r="D11" s="19">
        <v>872809</v>
      </c>
      <c r="E11" s="18">
        <v>8.8999999999999999E-3</v>
      </c>
      <c r="F11" s="19">
        <v>7703</v>
      </c>
    </row>
    <row r="12" spans="1:32" x14ac:dyDescent="0.15">
      <c r="A12" s="12"/>
      <c r="B12" s="13">
        <v>12</v>
      </c>
      <c r="C12" s="14" t="s">
        <v>224</v>
      </c>
      <c r="D12" s="19">
        <v>881337</v>
      </c>
      <c r="E12" s="18">
        <v>9.7999999999999997E-3</v>
      </c>
      <c r="F12" s="19">
        <v>8528</v>
      </c>
    </row>
    <row r="13" spans="1:32" x14ac:dyDescent="0.15">
      <c r="A13" s="12"/>
      <c r="B13" s="13">
        <v>13</v>
      </c>
      <c r="C13" s="14" t="s">
        <v>224</v>
      </c>
      <c r="D13" s="19">
        <v>888784</v>
      </c>
      <c r="E13" s="18">
        <v>8.3999999999999995E-3</v>
      </c>
      <c r="F13" s="19">
        <v>7447</v>
      </c>
    </row>
    <row r="14" spans="1:32" x14ac:dyDescent="0.15">
      <c r="A14" s="12"/>
      <c r="B14" s="13">
        <v>14</v>
      </c>
      <c r="C14" s="14" t="s">
        <v>224</v>
      </c>
      <c r="D14" s="19">
        <v>897509</v>
      </c>
      <c r="E14" s="18">
        <v>9.7999999999999997E-3</v>
      </c>
      <c r="F14" s="19">
        <v>8725</v>
      </c>
    </row>
    <row r="15" spans="1:32" x14ac:dyDescent="0.15">
      <c r="A15" s="12"/>
      <c r="B15" s="13">
        <v>15</v>
      </c>
      <c r="C15" s="14" t="s">
        <v>224</v>
      </c>
      <c r="D15" s="19">
        <v>906239</v>
      </c>
      <c r="E15" s="18">
        <v>9.7000000000000003E-3</v>
      </c>
      <c r="F15" s="19">
        <v>8730</v>
      </c>
    </row>
    <row r="16" spans="1:32" x14ac:dyDescent="0.15">
      <c r="A16" s="12"/>
      <c r="B16" s="13">
        <v>16</v>
      </c>
      <c r="C16" s="14" t="s">
        <v>224</v>
      </c>
      <c r="D16" s="19">
        <v>913850</v>
      </c>
      <c r="E16" s="18">
        <v>8.3999999999999995E-3</v>
      </c>
      <c r="F16" s="19">
        <v>7611</v>
      </c>
    </row>
    <row r="17" spans="1:32" x14ac:dyDescent="0.15">
      <c r="A17" s="12"/>
      <c r="B17" s="13">
        <v>17</v>
      </c>
      <c r="C17" s="14" t="s">
        <v>224</v>
      </c>
      <c r="D17" s="19">
        <v>919094</v>
      </c>
      <c r="E17" s="18">
        <v>5.7000000000000002E-3</v>
      </c>
      <c r="F17" s="19">
        <v>5244</v>
      </c>
    </row>
    <row r="18" spans="1:32" x14ac:dyDescent="0.15">
      <c r="A18" s="12"/>
      <c r="B18" s="13">
        <v>18</v>
      </c>
      <c r="C18" s="14" t="s">
        <v>224</v>
      </c>
      <c r="D18" s="19">
        <v>925889</v>
      </c>
      <c r="E18" s="18">
        <v>7.4000000000000003E-3</v>
      </c>
      <c r="F18" s="19">
        <v>6795</v>
      </c>
    </row>
    <row r="19" spans="1:32" x14ac:dyDescent="0.15">
      <c r="A19" s="12"/>
      <c r="B19" s="13">
        <v>19</v>
      </c>
      <c r="C19" s="14" t="s">
        <v>224</v>
      </c>
      <c r="D19" s="19">
        <v>931603</v>
      </c>
      <c r="E19" s="18">
        <v>6.1999999999999998E-3</v>
      </c>
      <c r="F19" s="19">
        <v>5714</v>
      </c>
    </row>
    <row r="20" spans="1:32" x14ac:dyDescent="0.15">
      <c r="A20" s="12"/>
      <c r="B20" s="13">
        <v>20</v>
      </c>
      <c r="C20" s="14" t="s">
        <v>224</v>
      </c>
      <c r="D20" s="19">
        <v>938695</v>
      </c>
      <c r="E20" s="18">
        <v>7.6E-3</v>
      </c>
      <c r="F20" s="19">
        <v>7092</v>
      </c>
    </row>
    <row r="21" spans="1:32" x14ac:dyDescent="0.15">
      <c r="A21" s="12"/>
      <c r="B21" s="13">
        <v>21</v>
      </c>
      <c r="C21" s="14" t="s">
        <v>224</v>
      </c>
      <c r="D21" s="19">
        <v>949236</v>
      </c>
      <c r="E21" s="18">
        <v>1.12E-2</v>
      </c>
      <c r="F21" s="19">
        <v>10541</v>
      </c>
    </row>
    <row r="22" spans="1:32" x14ac:dyDescent="0.15">
      <c r="A22" s="12"/>
      <c r="B22" s="13">
        <v>22</v>
      </c>
      <c r="C22" s="14" t="s">
        <v>224</v>
      </c>
      <c r="D22" s="19">
        <v>956669</v>
      </c>
      <c r="E22" s="18">
        <v>7.7999999999999996E-3</v>
      </c>
      <c r="F22" s="19">
        <v>7433</v>
      </c>
    </row>
    <row r="23" spans="1:32" x14ac:dyDescent="0.15">
      <c r="A23" s="12"/>
      <c r="B23" s="13">
        <v>23</v>
      </c>
      <c r="C23" s="14" t="s">
        <v>224</v>
      </c>
      <c r="D23" s="19">
        <v>962625</v>
      </c>
      <c r="E23" s="18">
        <v>6.1999999999999998E-3</v>
      </c>
      <c r="F23" s="19">
        <v>5956</v>
      </c>
    </row>
    <row r="24" spans="1:32" x14ac:dyDescent="0.15">
      <c r="A24" s="12"/>
      <c r="B24" s="13">
        <v>24</v>
      </c>
      <c r="C24" s="14" t="s">
        <v>224</v>
      </c>
      <c r="D24" s="19">
        <v>962988</v>
      </c>
      <c r="E24" s="18">
        <v>4.0000000000000002E-4</v>
      </c>
      <c r="F24" s="19">
        <v>363</v>
      </c>
    </row>
    <row r="25" spans="1:32" x14ac:dyDescent="0.15">
      <c r="A25" s="12"/>
      <c r="B25" s="13">
        <v>25</v>
      </c>
      <c r="C25" s="14" t="s">
        <v>224</v>
      </c>
      <c r="D25" s="19">
        <v>963682</v>
      </c>
      <c r="E25" s="18">
        <v>6.9999999999999999E-4</v>
      </c>
      <c r="F25" s="19">
        <v>694</v>
      </c>
    </row>
    <row r="26" spans="1:32" x14ac:dyDescent="0.15">
      <c r="A26" s="12"/>
      <c r="B26" s="13">
        <v>26</v>
      </c>
      <c r="C26" s="14" t="s">
        <v>224</v>
      </c>
      <c r="D26" s="19">
        <v>964314</v>
      </c>
      <c r="E26" s="18">
        <v>6.9999999999999999E-4</v>
      </c>
      <c r="F26" s="19">
        <v>632</v>
      </c>
    </row>
    <row r="27" spans="1:32" x14ac:dyDescent="0.15">
      <c r="A27" s="12"/>
      <c r="B27" s="13">
        <v>27</v>
      </c>
      <c r="C27" s="14" t="s">
        <v>224</v>
      </c>
      <c r="D27" s="19">
        <v>966639</v>
      </c>
      <c r="E27" s="18">
        <v>2.3999999999999998E-3</v>
      </c>
      <c r="F27" s="19">
        <v>2325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4"/>
      <c r="AD27" s="4"/>
      <c r="AE27" s="4"/>
      <c r="AF27" s="4"/>
    </row>
    <row r="28" spans="1:32" x14ac:dyDescent="0.15">
      <c r="A28" s="12"/>
      <c r="B28" s="13">
        <v>28</v>
      </c>
      <c r="C28" s="14" t="s">
        <v>224</v>
      </c>
      <c r="D28" s="19">
        <v>972126</v>
      </c>
      <c r="E28" s="18">
        <v>5.7000000000000002E-3</v>
      </c>
      <c r="F28" s="19">
        <v>5487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x14ac:dyDescent="0.15">
      <c r="A29" s="12"/>
      <c r="B29" s="13">
        <v>29</v>
      </c>
      <c r="C29" s="14" t="s">
        <v>224</v>
      </c>
      <c r="D29" s="19">
        <v>973309</v>
      </c>
      <c r="E29" s="18">
        <v>1.1999999999999999E-3</v>
      </c>
      <c r="F29" s="19">
        <v>1183</v>
      </c>
    </row>
    <row r="30" spans="1:32" x14ac:dyDescent="0.15">
      <c r="A30" s="12"/>
      <c r="B30" s="13">
        <v>30</v>
      </c>
      <c r="C30" s="14" t="s">
        <v>224</v>
      </c>
      <c r="D30" s="19">
        <v>975535</v>
      </c>
      <c r="E30" s="18">
        <v>2.3E-3</v>
      </c>
      <c r="F30" s="19">
        <v>2226</v>
      </c>
    </row>
    <row r="31" spans="1:32" x14ac:dyDescent="0.15">
      <c r="A31" s="12"/>
      <c r="B31" s="13">
        <v>31</v>
      </c>
      <c r="C31" s="14" t="s">
        <v>224</v>
      </c>
      <c r="D31" s="19">
        <v>977752</v>
      </c>
      <c r="E31" s="18">
        <v>2.3E-3</v>
      </c>
      <c r="F31" s="19">
        <v>2217</v>
      </c>
    </row>
    <row r="32" spans="1:32" x14ac:dyDescent="0.15">
      <c r="A32" s="12" t="s">
        <v>296</v>
      </c>
      <c r="B32" s="13">
        <v>2</v>
      </c>
      <c r="C32" s="14" t="s">
        <v>320</v>
      </c>
      <c r="D32" s="19">
        <v>980219</v>
      </c>
      <c r="E32" s="18">
        <v>2.5000000000000001E-3</v>
      </c>
      <c r="F32" s="19">
        <v>2467</v>
      </c>
    </row>
    <row r="33" spans="1:6" x14ac:dyDescent="0.15">
      <c r="A33" s="12"/>
      <c r="B33" s="13">
        <v>3</v>
      </c>
      <c r="C33" s="14" t="s">
        <v>320</v>
      </c>
      <c r="D33" s="19">
        <v>982429</v>
      </c>
      <c r="E33" s="18">
        <v>2.3E-3</v>
      </c>
      <c r="F33" s="19">
        <v>2210</v>
      </c>
    </row>
    <row r="34" spans="1:6" x14ac:dyDescent="0.15">
      <c r="F34" s="234" t="s">
        <v>222</v>
      </c>
    </row>
  </sheetData>
  <phoneticPr fontId="2"/>
  <pageMargins left="0.7" right="0.7" top="0.75" bottom="0.75" header="0.3" footer="0.3"/>
  <pageSetup paperSize="8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</sheetPr>
  <dimension ref="A1:U24"/>
  <sheetViews>
    <sheetView showGridLines="0" zoomScale="85" zoomScaleNormal="85" workbookViewId="0">
      <selection activeCell="T3" sqref="T3"/>
    </sheetView>
  </sheetViews>
  <sheetFormatPr defaultRowHeight="13.5" x14ac:dyDescent="0.15"/>
  <cols>
    <col min="1" max="1" width="8.625" style="150" customWidth="1"/>
    <col min="2" max="2" width="7.625" style="150" customWidth="1"/>
    <col min="3" max="3" width="7.75" style="150" customWidth="1"/>
    <col min="4" max="20" width="7.625" style="150" customWidth="1"/>
    <col min="21" max="16384" width="9" style="150"/>
  </cols>
  <sheetData>
    <row r="1" spans="1:21" ht="19.5" customHeight="1" x14ac:dyDescent="0.15">
      <c r="A1" s="149" t="s">
        <v>139</v>
      </c>
    </row>
    <row r="2" spans="1:21" x14ac:dyDescent="0.15">
      <c r="Q2" s="151"/>
      <c r="R2" s="151"/>
      <c r="S2" s="151"/>
      <c r="T2" s="151"/>
      <c r="U2" s="151" t="s">
        <v>41</v>
      </c>
    </row>
    <row r="3" spans="1:21" s="154" customFormat="1" ht="24" customHeight="1" x14ac:dyDescent="0.15">
      <c r="A3" s="152"/>
      <c r="B3" s="152"/>
      <c r="C3" s="241" t="s">
        <v>330</v>
      </c>
      <c r="D3" s="153" t="s">
        <v>115</v>
      </c>
      <c r="E3" s="153" t="s">
        <v>116</v>
      </c>
      <c r="F3" s="153" t="s">
        <v>117</v>
      </c>
      <c r="G3" s="153" t="s">
        <v>118</v>
      </c>
      <c r="H3" s="153" t="s">
        <v>119</v>
      </c>
      <c r="I3" s="153" t="s">
        <v>120</v>
      </c>
      <c r="J3" s="153" t="s">
        <v>121</v>
      </c>
      <c r="K3" s="153" t="s">
        <v>122</v>
      </c>
      <c r="L3" s="153" t="s">
        <v>123</v>
      </c>
      <c r="M3" s="153" t="s">
        <v>124</v>
      </c>
      <c r="N3" s="153" t="s">
        <v>125</v>
      </c>
      <c r="O3" s="153" t="s">
        <v>126</v>
      </c>
      <c r="P3" s="153" t="s">
        <v>127</v>
      </c>
      <c r="Q3" s="153" t="s">
        <v>230</v>
      </c>
      <c r="R3" s="153" t="s">
        <v>274</v>
      </c>
      <c r="S3" s="153" t="s">
        <v>327</v>
      </c>
      <c r="T3" s="153"/>
      <c r="U3" s="153" t="s">
        <v>328</v>
      </c>
    </row>
    <row r="4" spans="1:21" s="154" customFormat="1" ht="18" customHeight="1" x14ac:dyDescent="0.15">
      <c r="A4" s="360" t="s">
        <v>140</v>
      </c>
      <c r="B4" s="155" t="s">
        <v>134</v>
      </c>
      <c r="C4" s="156">
        <v>9078</v>
      </c>
      <c r="D4" s="156">
        <v>9144</v>
      </c>
      <c r="E4" s="156">
        <v>8185</v>
      </c>
      <c r="F4" s="156">
        <v>8263</v>
      </c>
      <c r="G4" s="156">
        <v>8018</v>
      </c>
      <c r="H4" s="156">
        <v>8136</v>
      </c>
      <c r="I4" s="156">
        <v>8402</v>
      </c>
      <c r="J4" s="156">
        <v>7569</v>
      </c>
      <c r="K4" s="156">
        <v>7260</v>
      </c>
      <c r="L4" s="156">
        <v>6652</v>
      </c>
      <c r="M4" s="156">
        <v>6625</v>
      </c>
      <c r="N4" s="156">
        <v>6373</v>
      </c>
      <c r="O4" s="156">
        <v>6210</v>
      </c>
      <c r="P4" s="156">
        <v>6304</v>
      </c>
      <c r="Q4" s="156">
        <v>6010</v>
      </c>
      <c r="R4" s="156">
        <f>[4]元データ!H2276+[4]元データ!H2279+[4]元データ!H2282+[4]元データ!H2285</f>
        <v>5946</v>
      </c>
      <c r="S4" s="156">
        <f>[4]元データ!I2276+[4]元データ!I2279+[4]元データ!I2282+[4]元データ!I2285</f>
        <v>6212</v>
      </c>
      <c r="T4" s="156">
        <f>[4]元データ!J2276+[4]元データ!J2279+[4]元データ!J2282+[4]元データ!J2285</f>
        <v>6136</v>
      </c>
      <c r="U4" s="156">
        <f>[4]元データ!K2276+[4]元データ!K2279+[4]元データ!K2282+[4]元データ!K2285</f>
        <v>5617</v>
      </c>
    </row>
    <row r="5" spans="1:21" s="154" customFormat="1" ht="18" customHeight="1" x14ac:dyDescent="0.15">
      <c r="A5" s="361"/>
      <c r="B5" s="157" t="s">
        <v>135</v>
      </c>
      <c r="C5" s="158">
        <v>7274</v>
      </c>
      <c r="D5" s="158">
        <v>7610</v>
      </c>
      <c r="E5" s="158">
        <v>7042</v>
      </c>
      <c r="F5" s="158">
        <v>6772</v>
      </c>
      <c r="G5" s="158">
        <v>6573</v>
      </c>
      <c r="H5" s="158">
        <v>6731</v>
      </c>
      <c r="I5" s="158">
        <v>6326</v>
      </c>
      <c r="J5" s="158">
        <v>6190</v>
      </c>
      <c r="K5" s="158">
        <v>5928</v>
      </c>
      <c r="L5" s="158">
        <v>6201</v>
      </c>
      <c r="M5" s="158">
        <v>6154</v>
      </c>
      <c r="N5" s="158">
        <v>6103</v>
      </c>
      <c r="O5" s="158">
        <v>5558</v>
      </c>
      <c r="P5" s="158">
        <v>5604</v>
      </c>
      <c r="Q5" s="158">
        <v>5468</v>
      </c>
      <c r="R5" s="158">
        <f>[4]元データ!H4922+[4]元データ!H4925+[4]元データ!H4928+[4]元データ!H4931</f>
        <v>4974</v>
      </c>
      <c r="S5" s="158">
        <f>[4]元データ!I4922+[4]元データ!I4925+[4]元データ!I4928+[4]元データ!I4931</f>
        <v>4922</v>
      </c>
      <c r="T5" s="158">
        <f>[4]元データ!J4922+[4]元データ!J4925+[4]元データ!J4928+[4]元データ!J4931</f>
        <v>4775</v>
      </c>
      <c r="U5" s="158">
        <f>[4]元データ!K4922+[4]元データ!K4925+[4]元データ!K4928+[4]元データ!K4931</f>
        <v>4384</v>
      </c>
    </row>
    <row r="6" spans="1:21" s="154" customFormat="1" ht="18" customHeight="1" x14ac:dyDescent="0.15">
      <c r="A6" s="362"/>
      <c r="B6" s="159" t="s">
        <v>136</v>
      </c>
      <c r="C6" s="160">
        <f t="shared" ref="C6:U6" si="0">C4-C5</f>
        <v>1804</v>
      </c>
      <c r="D6" s="160">
        <f t="shared" si="0"/>
        <v>1534</v>
      </c>
      <c r="E6" s="160">
        <f t="shared" si="0"/>
        <v>1143</v>
      </c>
      <c r="F6" s="160">
        <f t="shared" si="0"/>
        <v>1491</v>
      </c>
      <c r="G6" s="160">
        <f t="shared" si="0"/>
        <v>1445</v>
      </c>
      <c r="H6" s="160">
        <f t="shared" si="0"/>
        <v>1405</v>
      </c>
      <c r="I6" s="160">
        <f t="shared" si="0"/>
        <v>2076</v>
      </c>
      <c r="J6" s="160">
        <f t="shared" si="0"/>
        <v>1379</v>
      </c>
      <c r="K6" s="160">
        <f t="shared" si="0"/>
        <v>1332</v>
      </c>
      <c r="L6" s="160">
        <f t="shared" si="0"/>
        <v>451</v>
      </c>
      <c r="M6" s="160">
        <f t="shared" si="0"/>
        <v>471</v>
      </c>
      <c r="N6" s="160">
        <f t="shared" si="0"/>
        <v>270</v>
      </c>
      <c r="O6" s="160">
        <f t="shared" si="0"/>
        <v>652</v>
      </c>
      <c r="P6" s="160">
        <f t="shared" si="0"/>
        <v>700</v>
      </c>
      <c r="Q6" s="160">
        <f t="shared" si="0"/>
        <v>542</v>
      </c>
      <c r="R6" s="160">
        <f t="shared" si="0"/>
        <v>972</v>
      </c>
      <c r="S6" s="160">
        <f t="shared" si="0"/>
        <v>1290</v>
      </c>
      <c r="T6" s="160">
        <f t="shared" si="0"/>
        <v>1361</v>
      </c>
      <c r="U6" s="160">
        <f t="shared" si="0"/>
        <v>1233</v>
      </c>
    </row>
    <row r="7" spans="1:21" s="154" customFormat="1" ht="18" customHeight="1" x14ac:dyDescent="0.15">
      <c r="A7" s="360" t="s">
        <v>141</v>
      </c>
      <c r="B7" s="155" t="s">
        <v>134</v>
      </c>
      <c r="C7" s="156">
        <v>18048</v>
      </c>
      <c r="D7" s="156">
        <v>17404</v>
      </c>
      <c r="E7" s="156">
        <v>16031</v>
      </c>
      <c r="F7" s="156">
        <v>15899</v>
      </c>
      <c r="G7" s="156">
        <v>15275</v>
      </c>
      <c r="H7" s="156">
        <v>15612</v>
      </c>
      <c r="I7" s="156">
        <v>16450</v>
      </c>
      <c r="J7" s="156">
        <v>15682</v>
      </c>
      <c r="K7" s="156">
        <v>14598</v>
      </c>
      <c r="L7" s="156">
        <v>13542</v>
      </c>
      <c r="M7" s="156">
        <v>13724</v>
      </c>
      <c r="N7" s="156">
        <v>13512</v>
      </c>
      <c r="O7" s="156">
        <v>13965</v>
      </c>
      <c r="P7" s="156">
        <v>14846</v>
      </c>
      <c r="Q7" s="156">
        <v>14673</v>
      </c>
      <c r="R7" s="156">
        <f>[4]元データ!H2288+[4]元データ!H2291</f>
        <v>15912</v>
      </c>
      <c r="S7" s="156">
        <f>[4]元データ!I2288+[4]元データ!I2291</f>
        <v>16897</v>
      </c>
      <c r="T7" s="156">
        <f>[4]元データ!J2288+[4]元データ!J2291</f>
        <v>17761</v>
      </c>
      <c r="U7" s="156">
        <f>[4]元データ!K2288+[4]元データ!K2291</f>
        <v>16955</v>
      </c>
    </row>
    <row r="8" spans="1:21" s="154" customFormat="1" ht="18" customHeight="1" x14ac:dyDescent="0.15">
      <c r="A8" s="361"/>
      <c r="B8" s="157" t="s">
        <v>135</v>
      </c>
      <c r="C8" s="158">
        <v>16447</v>
      </c>
      <c r="D8" s="158">
        <v>16060</v>
      </c>
      <c r="E8" s="158">
        <v>15443</v>
      </c>
      <c r="F8" s="158">
        <v>14914</v>
      </c>
      <c r="G8" s="158">
        <v>14283</v>
      </c>
      <c r="H8" s="158">
        <v>14166</v>
      </c>
      <c r="I8" s="158">
        <v>13748</v>
      </c>
      <c r="J8" s="158">
        <v>13566</v>
      </c>
      <c r="K8" s="158">
        <v>13283</v>
      </c>
      <c r="L8" s="158">
        <v>13067</v>
      </c>
      <c r="M8" s="158">
        <v>13269</v>
      </c>
      <c r="N8" s="158">
        <v>12965</v>
      </c>
      <c r="O8" s="158">
        <v>12837</v>
      </c>
      <c r="P8" s="158">
        <v>13474</v>
      </c>
      <c r="Q8" s="158">
        <v>13551</v>
      </c>
      <c r="R8" s="158">
        <f>[4]元データ!H4934+[4]元データ!H4937</f>
        <v>13874</v>
      </c>
      <c r="S8" s="158">
        <f>[4]元データ!I4934+[4]元データ!I4937</f>
        <v>14810</v>
      </c>
      <c r="T8" s="158">
        <f>[4]元データ!J4934+[4]元データ!J4937</f>
        <v>15421</v>
      </c>
      <c r="U8" s="158">
        <f>[4]元データ!K4934+[4]元データ!K4937</f>
        <v>14837</v>
      </c>
    </row>
    <row r="9" spans="1:21" s="154" customFormat="1" ht="18" customHeight="1" x14ac:dyDescent="0.15">
      <c r="A9" s="362"/>
      <c r="B9" s="159" t="s">
        <v>136</v>
      </c>
      <c r="C9" s="160">
        <f t="shared" ref="C9:U9" si="1">C7-C8</f>
        <v>1601</v>
      </c>
      <c r="D9" s="160">
        <f t="shared" si="1"/>
        <v>1344</v>
      </c>
      <c r="E9" s="160">
        <f t="shared" si="1"/>
        <v>588</v>
      </c>
      <c r="F9" s="160">
        <f t="shared" si="1"/>
        <v>985</v>
      </c>
      <c r="G9" s="160">
        <f t="shared" si="1"/>
        <v>992</v>
      </c>
      <c r="H9" s="160">
        <f t="shared" si="1"/>
        <v>1446</v>
      </c>
      <c r="I9" s="160">
        <f t="shared" si="1"/>
        <v>2702</v>
      </c>
      <c r="J9" s="160">
        <f t="shared" si="1"/>
        <v>2116</v>
      </c>
      <c r="K9" s="160">
        <f t="shared" si="1"/>
        <v>1315</v>
      </c>
      <c r="L9" s="160">
        <f t="shared" si="1"/>
        <v>475</v>
      </c>
      <c r="M9" s="160">
        <f t="shared" si="1"/>
        <v>455</v>
      </c>
      <c r="N9" s="160">
        <f t="shared" si="1"/>
        <v>547</v>
      </c>
      <c r="O9" s="160">
        <f t="shared" si="1"/>
        <v>1128</v>
      </c>
      <c r="P9" s="160">
        <f t="shared" si="1"/>
        <v>1372</v>
      </c>
      <c r="Q9" s="160">
        <f t="shared" si="1"/>
        <v>1122</v>
      </c>
      <c r="R9" s="160">
        <f t="shared" si="1"/>
        <v>2038</v>
      </c>
      <c r="S9" s="160">
        <f t="shared" si="1"/>
        <v>2087</v>
      </c>
      <c r="T9" s="160">
        <f t="shared" si="1"/>
        <v>2340</v>
      </c>
      <c r="U9" s="160">
        <f t="shared" si="1"/>
        <v>2118</v>
      </c>
    </row>
    <row r="10" spans="1:21" s="154" customFormat="1" ht="18" customHeight="1" x14ac:dyDescent="0.15">
      <c r="A10" s="360" t="s">
        <v>142</v>
      </c>
      <c r="B10" s="155" t="s">
        <v>134</v>
      </c>
      <c r="C10" s="156">
        <v>13101</v>
      </c>
      <c r="D10" s="156">
        <v>13968</v>
      </c>
      <c r="E10" s="156">
        <v>12680</v>
      </c>
      <c r="F10" s="156">
        <v>13096</v>
      </c>
      <c r="G10" s="156">
        <v>13086</v>
      </c>
      <c r="H10" s="156">
        <v>13536</v>
      </c>
      <c r="I10" s="156">
        <v>13740</v>
      </c>
      <c r="J10" s="156">
        <v>12636</v>
      </c>
      <c r="K10" s="156">
        <v>11784</v>
      </c>
      <c r="L10" s="156">
        <v>10752</v>
      </c>
      <c r="M10" s="156">
        <v>10078</v>
      </c>
      <c r="N10" s="156">
        <v>10219</v>
      </c>
      <c r="O10" s="156">
        <v>10088</v>
      </c>
      <c r="P10" s="156">
        <v>10236</v>
      </c>
      <c r="Q10" s="156">
        <v>9346</v>
      </c>
      <c r="R10" s="156">
        <f>[4]元データ!H2294+[4]元データ!H2297</f>
        <v>9717</v>
      </c>
      <c r="S10" s="156">
        <f>[4]元データ!I2294+[4]元データ!I2297</f>
        <v>9938</v>
      </c>
      <c r="T10" s="156">
        <f>[4]元データ!J2294+[4]元データ!J2297</f>
        <v>10175</v>
      </c>
      <c r="U10" s="156">
        <f>[4]元データ!K2294+[4]元データ!K2297</f>
        <v>9399</v>
      </c>
    </row>
    <row r="11" spans="1:21" s="154" customFormat="1" ht="18" customHeight="1" x14ac:dyDescent="0.15">
      <c r="A11" s="361"/>
      <c r="B11" s="157" t="s">
        <v>135</v>
      </c>
      <c r="C11" s="158">
        <v>12090</v>
      </c>
      <c r="D11" s="158">
        <v>13079</v>
      </c>
      <c r="E11" s="158">
        <v>12776</v>
      </c>
      <c r="F11" s="158">
        <v>12707</v>
      </c>
      <c r="G11" s="158">
        <v>12856</v>
      </c>
      <c r="H11" s="158">
        <v>12298</v>
      </c>
      <c r="I11" s="158">
        <v>11768</v>
      </c>
      <c r="J11" s="158">
        <v>11522</v>
      </c>
      <c r="K11" s="158">
        <v>11424</v>
      </c>
      <c r="L11" s="158">
        <v>11620</v>
      </c>
      <c r="M11" s="158">
        <v>10814</v>
      </c>
      <c r="N11" s="158">
        <v>10642</v>
      </c>
      <c r="O11" s="158">
        <v>10056</v>
      </c>
      <c r="P11" s="158">
        <v>10426</v>
      </c>
      <c r="Q11" s="158">
        <v>9721</v>
      </c>
      <c r="R11" s="158">
        <f>[4]元データ!H4940+[4]元データ!H4943</f>
        <v>9127</v>
      </c>
      <c r="S11" s="158">
        <f>[4]元データ!I4940+[4]元データ!I4943</f>
        <v>9001</v>
      </c>
      <c r="T11" s="158">
        <f>[4]元データ!J4940+[4]元データ!J4943</f>
        <v>8712</v>
      </c>
      <c r="U11" s="158">
        <f>[4]元データ!K4940+[4]元データ!K4943</f>
        <v>8211</v>
      </c>
    </row>
    <row r="12" spans="1:21" s="154" customFormat="1" ht="18" customHeight="1" x14ac:dyDescent="0.15">
      <c r="A12" s="362"/>
      <c r="B12" s="159" t="s">
        <v>136</v>
      </c>
      <c r="C12" s="160">
        <f t="shared" ref="C12:U12" si="2">C10-C11</f>
        <v>1011</v>
      </c>
      <c r="D12" s="160">
        <f t="shared" si="2"/>
        <v>889</v>
      </c>
      <c r="E12" s="160">
        <f t="shared" si="2"/>
        <v>-96</v>
      </c>
      <c r="F12" s="160">
        <f t="shared" si="2"/>
        <v>389</v>
      </c>
      <c r="G12" s="160">
        <f t="shared" si="2"/>
        <v>230</v>
      </c>
      <c r="H12" s="160">
        <f t="shared" si="2"/>
        <v>1238</v>
      </c>
      <c r="I12" s="160">
        <f t="shared" si="2"/>
        <v>1972</v>
      </c>
      <c r="J12" s="160">
        <f t="shared" si="2"/>
        <v>1114</v>
      </c>
      <c r="K12" s="160">
        <f t="shared" si="2"/>
        <v>360</v>
      </c>
      <c r="L12" s="160">
        <f t="shared" si="2"/>
        <v>-868</v>
      </c>
      <c r="M12" s="160">
        <f t="shared" si="2"/>
        <v>-736</v>
      </c>
      <c r="N12" s="160">
        <f t="shared" si="2"/>
        <v>-423</v>
      </c>
      <c r="O12" s="160">
        <f t="shared" si="2"/>
        <v>32</v>
      </c>
      <c r="P12" s="160">
        <f t="shared" si="2"/>
        <v>-190</v>
      </c>
      <c r="Q12" s="160">
        <f t="shared" si="2"/>
        <v>-375</v>
      </c>
      <c r="R12" s="160">
        <f t="shared" si="2"/>
        <v>590</v>
      </c>
      <c r="S12" s="160">
        <f t="shared" si="2"/>
        <v>937</v>
      </c>
      <c r="T12" s="160">
        <f t="shared" si="2"/>
        <v>1463</v>
      </c>
      <c r="U12" s="160">
        <f t="shared" si="2"/>
        <v>1188</v>
      </c>
    </row>
    <row r="13" spans="1:21" s="154" customFormat="1" ht="18" customHeight="1" x14ac:dyDescent="0.15">
      <c r="A13" s="360" t="s">
        <v>143</v>
      </c>
      <c r="B13" s="155" t="s">
        <v>134</v>
      </c>
      <c r="C13" s="156">
        <v>4218</v>
      </c>
      <c r="D13" s="156">
        <v>4424</v>
      </c>
      <c r="E13" s="156">
        <v>4398</v>
      </c>
      <c r="F13" s="156">
        <v>4500</v>
      </c>
      <c r="G13" s="156">
        <v>4373</v>
      </c>
      <c r="H13" s="156">
        <v>4731</v>
      </c>
      <c r="I13" s="156">
        <v>5204</v>
      </c>
      <c r="J13" s="156">
        <v>5300</v>
      </c>
      <c r="K13" s="156">
        <v>5229</v>
      </c>
      <c r="L13" s="156">
        <v>4774</v>
      </c>
      <c r="M13" s="156">
        <v>4782</v>
      </c>
      <c r="N13" s="156">
        <v>4978</v>
      </c>
      <c r="O13" s="156">
        <v>5217</v>
      </c>
      <c r="P13" s="156">
        <v>5373</v>
      </c>
      <c r="Q13" s="156">
        <v>5206</v>
      </c>
      <c r="R13" s="156">
        <f>[4]元データ!H2300+[4]元データ!H2303</f>
        <v>5061</v>
      </c>
      <c r="S13" s="156">
        <f>[4]元データ!I2300+[4]元データ!I2303</f>
        <v>5161</v>
      </c>
      <c r="T13" s="156">
        <f>[4]元データ!J2300+[4]元データ!J2303</f>
        <v>5043</v>
      </c>
      <c r="U13" s="156">
        <f>[4]元データ!K2300+[4]元データ!K2303</f>
        <v>4849</v>
      </c>
    </row>
    <row r="14" spans="1:21" s="154" customFormat="1" ht="18" customHeight="1" x14ac:dyDescent="0.15">
      <c r="A14" s="361"/>
      <c r="B14" s="157" t="s">
        <v>135</v>
      </c>
      <c r="C14" s="158">
        <v>3896</v>
      </c>
      <c r="D14" s="158">
        <v>4230</v>
      </c>
      <c r="E14" s="158">
        <v>4153</v>
      </c>
      <c r="F14" s="158">
        <v>4301</v>
      </c>
      <c r="G14" s="158">
        <v>4284</v>
      </c>
      <c r="H14" s="158">
        <v>4570</v>
      </c>
      <c r="I14" s="158">
        <v>4456</v>
      </c>
      <c r="J14" s="158">
        <v>4872</v>
      </c>
      <c r="K14" s="158">
        <v>4812</v>
      </c>
      <c r="L14" s="158">
        <v>5258</v>
      </c>
      <c r="M14" s="158">
        <v>4829</v>
      </c>
      <c r="N14" s="158">
        <v>5455</v>
      </c>
      <c r="O14" s="158">
        <v>5021</v>
      </c>
      <c r="P14" s="158">
        <v>5238</v>
      </c>
      <c r="Q14" s="158">
        <v>5056</v>
      </c>
      <c r="R14" s="158">
        <f>[4]元データ!H4946+[4]元データ!H4949</f>
        <v>4738</v>
      </c>
      <c r="S14" s="158">
        <f>[4]元データ!I4946+[4]元データ!I4949</f>
        <v>4729</v>
      </c>
      <c r="T14" s="158">
        <f>[4]元データ!J4946+[4]元データ!J4949</f>
        <v>4591</v>
      </c>
      <c r="U14" s="158">
        <f>[4]元データ!K4946+[4]元データ!K4949</f>
        <v>4046</v>
      </c>
    </row>
    <row r="15" spans="1:21" s="154" customFormat="1" ht="18" customHeight="1" x14ac:dyDescent="0.15">
      <c r="A15" s="362"/>
      <c r="B15" s="159" t="s">
        <v>136</v>
      </c>
      <c r="C15" s="160">
        <f t="shared" ref="C15:U15" si="3">C13-C14</f>
        <v>322</v>
      </c>
      <c r="D15" s="160">
        <f t="shared" si="3"/>
        <v>194</v>
      </c>
      <c r="E15" s="160">
        <f t="shared" si="3"/>
        <v>245</v>
      </c>
      <c r="F15" s="160">
        <f t="shared" si="3"/>
        <v>199</v>
      </c>
      <c r="G15" s="160">
        <f t="shared" si="3"/>
        <v>89</v>
      </c>
      <c r="H15" s="160">
        <f t="shared" si="3"/>
        <v>161</v>
      </c>
      <c r="I15" s="160">
        <f t="shared" si="3"/>
        <v>748</v>
      </c>
      <c r="J15" s="160">
        <f t="shared" si="3"/>
        <v>428</v>
      </c>
      <c r="K15" s="160">
        <f t="shared" si="3"/>
        <v>417</v>
      </c>
      <c r="L15" s="160">
        <f t="shared" si="3"/>
        <v>-484</v>
      </c>
      <c r="M15" s="160">
        <f t="shared" si="3"/>
        <v>-47</v>
      </c>
      <c r="N15" s="160">
        <f t="shared" si="3"/>
        <v>-477</v>
      </c>
      <c r="O15" s="160">
        <f t="shared" si="3"/>
        <v>196</v>
      </c>
      <c r="P15" s="160">
        <f t="shared" si="3"/>
        <v>135</v>
      </c>
      <c r="Q15" s="160">
        <f t="shared" si="3"/>
        <v>150</v>
      </c>
      <c r="R15" s="160">
        <f t="shared" si="3"/>
        <v>323</v>
      </c>
      <c r="S15" s="160">
        <f t="shared" si="3"/>
        <v>432</v>
      </c>
      <c r="T15" s="160">
        <f t="shared" si="3"/>
        <v>452</v>
      </c>
      <c r="U15" s="160">
        <f t="shared" si="3"/>
        <v>803</v>
      </c>
    </row>
    <row r="16" spans="1:21" s="154" customFormat="1" ht="18" customHeight="1" x14ac:dyDescent="0.15">
      <c r="A16" s="360" t="s">
        <v>144</v>
      </c>
      <c r="B16" s="155" t="s">
        <v>134</v>
      </c>
      <c r="C16" s="156">
        <v>3208</v>
      </c>
      <c r="D16" s="156">
        <v>3223</v>
      </c>
      <c r="E16" s="156">
        <v>2883</v>
      </c>
      <c r="F16" s="156">
        <v>3077</v>
      </c>
      <c r="G16" s="156">
        <v>2894</v>
      </c>
      <c r="H16" s="156">
        <v>2754</v>
      </c>
      <c r="I16" s="156">
        <v>2831</v>
      </c>
      <c r="J16" s="156">
        <v>2848</v>
      </c>
      <c r="K16" s="156">
        <v>2631</v>
      </c>
      <c r="L16" s="156">
        <v>2408</v>
      </c>
      <c r="M16" s="156">
        <v>2458</v>
      </c>
      <c r="N16" s="156">
        <v>2455</v>
      </c>
      <c r="O16" s="156">
        <v>2417</v>
      </c>
      <c r="P16" s="156">
        <v>2698</v>
      </c>
      <c r="Q16" s="156">
        <v>2572</v>
      </c>
      <c r="R16" s="156">
        <f>[4]元データ!H2306+[4]元データ!H2309</f>
        <v>2744</v>
      </c>
      <c r="S16" s="156">
        <f>[4]元データ!I2306+[4]元データ!I2309</f>
        <v>2819</v>
      </c>
      <c r="T16" s="156">
        <f>[4]元データ!J2306+[4]元データ!J2309</f>
        <v>3002</v>
      </c>
      <c r="U16" s="156">
        <f>[4]元データ!K2306+[4]元データ!K2309</f>
        <v>3062</v>
      </c>
    </row>
    <row r="17" spans="1:21" s="154" customFormat="1" ht="18" customHeight="1" x14ac:dyDescent="0.15">
      <c r="A17" s="361"/>
      <c r="B17" s="157" t="s">
        <v>135</v>
      </c>
      <c r="C17" s="158">
        <v>3270</v>
      </c>
      <c r="D17" s="158">
        <v>3248</v>
      </c>
      <c r="E17" s="158">
        <v>2948</v>
      </c>
      <c r="F17" s="158">
        <v>2986</v>
      </c>
      <c r="G17" s="158">
        <v>2849</v>
      </c>
      <c r="H17" s="158">
        <v>2723</v>
      </c>
      <c r="I17" s="158">
        <v>2575</v>
      </c>
      <c r="J17" s="158">
        <v>2636</v>
      </c>
      <c r="K17" s="158">
        <v>2488</v>
      </c>
      <c r="L17" s="158">
        <v>2634</v>
      </c>
      <c r="M17" s="158">
        <v>2465</v>
      </c>
      <c r="N17" s="158">
        <v>2442</v>
      </c>
      <c r="O17" s="158">
        <v>2459</v>
      </c>
      <c r="P17" s="158">
        <v>2685</v>
      </c>
      <c r="Q17" s="158">
        <v>2478</v>
      </c>
      <c r="R17" s="158">
        <f>[4]元データ!H4952+[4]元データ!H4955</f>
        <v>2598</v>
      </c>
      <c r="S17" s="158">
        <f>[4]元データ!I4952+[4]元データ!I4955</f>
        <v>2618</v>
      </c>
      <c r="T17" s="158">
        <f>[4]元データ!J4952+[4]元データ!J4955</f>
        <v>2767</v>
      </c>
      <c r="U17" s="158">
        <f>[4]元データ!K4952+[4]元データ!K4955</f>
        <v>2731</v>
      </c>
    </row>
    <row r="18" spans="1:21" s="154" customFormat="1" ht="18" customHeight="1" x14ac:dyDescent="0.15">
      <c r="A18" s="362"/>
      <c r="B18" s="159" t="s">
        <v>136</v>
      </c>
      <c r="C18" s="160">
        <f t="shared" ref="C18:U18" si="4">C16-C17</f>
        <v>-62</v>
      </c>
      <c r="D18" s="160">
        <f t="shared" si="4"/>
        <v>-25</v>
      </c>
      <c r="E18" s="160">
        <f t="shared" si="4"/>
        <v>-65</v>
      </c>
      <c r="F18" s="160">
        <f t="shared" si="4"/>
        <v>91</v>
      </c>
      <c r="G18" s="160">
        <f t="shared" si="4"/>
        <v>45</v>
      </c>
      <c r="H18" s="160">
        <f t="shared" si="4"/>
        <v>31</v>
      </c>
      <c r="I18" s="160">
        <f t="shared" si="4"/>
        <v>256</v>
      </c>
      <c r="J18" s="160">
        <f t="shared" si="4"/>
        <v>212</v>
      </c>
      <c r="K18" s="160">
        <f t="shared" si="4"/>
        <v>143</v>
      </c>
      <c r="L18" s="160">
        <f t="shared" si="4"/>
        <v>-226</v>
      </c>
      <c r="M18" s="160">
        <f t="shared" si="4"/>
        <v>-7</v>
      </c>
      <c r="N18" s="160">
        <f t="shared" si="4"/>
        <v>13</v>
      </c>
      <c r="O18" s="160">
        <f t="shared" si="4"/>
        <v>-42</v>
      </c>
      <c r="P18" s="160">
        <f t="shared" si="4"/>
        <v>13</v>
      </c>
      <c r="Q18" s="160">
        <f t="shared" si="4"/>
        <v>94</v>
      </c>
      <c r="R18" s="160">
        <f t="shared" si="4"/>
        <v>146</v>
      </c>
      <c r="S18" s="160">
        <f t="shared" si="4"/>
        <v>201</v>
      </c>
      <c r="T18" s="160">
        <f t="shared" si="4"/>
        <v>235</v>
      </c>
      <c r="U18" s="160">
        <f t="shared" si="4"/>
        <v>331</v>
      </c>
    </row>
    <row r="19" spans="1:21" s="154" customFormat="1" ht="18" customHeight="1" x14ac:dyDescent="0.15">
      <c r="A19" s="360" t="s">
        <v>145</v>
      </c>
      <c r="B19" s="155" t="s">
        <v>134</v>
      </c>
      <c r="C19" s="156">
        <v>1713</v>
      </c>
      <c r="D19" s="156">
        <v>1841</v>
      </c>
      <c r="E19" s="156">
        <v>1735</v>
      </c>
      <c r="F19" s="156">
        <v>1797</v>
      </c>
      <c r="G19" s="156">
        <v>1751</v>
      </c>
      <c r="H19" s="156">
        <v>1900</v>
      </c>
      <c r="I19" s="156">
        <v>1737</v>
      </c>
      <c r="J19" s="156">
        <v>2051</v>
      </c>
      <c r="K19" s="156">
        <v>1913</v>
      </c>
      <c r="L19" s="156">
        <v>1775</v>
      </c>
      <c r="M19" s="156">
        <v>1788</v>
      </c>
      <c r="N19" s="156">
        <v>1816</v>
      </c>
      <c r="O19" s="156">
        <v>1816</v>
      </c>
      <c r="P19" s="156">
        <v>1839</v>
      </c>
      <c r="Q19" s="156">
        <v>1692</v>
      </c>
      <c r="R19" s="156">
        <f>[4]元データ!H2312+[4]元データ!H2315</f>
        <v>1692</v>
      </c>
      <c r="S19" s="156">
        <f>[4]元データ!I2312+[4]元データ!I2315</f>
        <v>1544</v>
      </c>
      <c r="T19" s="156">
        <f>[4]元データ!J2312+[4]元データ!J2315</f>
        <v>1518</v>
      </c>
      <c r="U19" s="156">
        <f>[4]元データ!K2312+[4]元データ!K2315</f>
        <v>1636</v>
      </c>
    </row>
    <row r="20" spans="1:21" s="154" customFormat="1" ht="18" customHeight="1" x14ac:dyDescent="0.15">
      <c r="A20" s="361"/>
      <c r="B20" s="157" t="s">
        <v>135</v>
      </c>
      <c r="C20" s="158">
        <v>1599</v>
      </c>
      <c r="D20" s="158">
        <v>1746</v>
      </c>
      <c r="E20" s="158">
        <v>1613</v>
      </c>
      <c r="F20" s="158">
        <v>1627</v>
      </c>
      <c r="G20" s="158">
        <v>1604</v>
      </c>
      <c r="H20" s="158">
        <v>1714</v>
      </c>
      <c r="I20" s="158">
        <v>1667</v>
      </c>
      <c r="J20" s="158">
        <v>1760</v>
      </c>
      <c r="K20" s="158">
        <v>1883</v>
      </c>
      <c r="L20" s="158">
        <v>1889</v>
      </c>
      <c r="M20" s="158">
        <v>1705</v>
      </c>
      <c r="N20" s="158">
        <v>1743</v>
      </c>
      <c r="O20" s="158">
        <v>1638</v>
      </c>
      <c r="P20" s="158">
        <v>1735</v>
      </c>
      <c r="Q20" s="158">
        <v>1531</v>
      </c>
      <c r="R20" s="158">
        <f>[4]元データ!H4958+[4]元データ!H4961</f>
        <v>1495</v>
      </c>
      <c r="S20" s="158">
        <f>[4]元データ!I4958+[4]元データ!I4961</f>
        <v>1390</v>
      </c>
      <c r="T20" s="158">
        <f>[4]元データ!J4958+[4]元データ!J4961</f>
        <v>1407</v>
      </c>
      <c r="U20" s="158">
        <f>[4]元データ!K4958+[4]元データ!K4961</f>
        <v>1344</v>
      </c>
    </row>
    <row r="21" spans="1:21" s="154" customFormat="1" ht="18" customHeight="1" x14ac:dyDescent="0.15">
      <c r="A21" s="362"/>
      <c r="B21" s="159" t="s">
        <v>136</v>
      </c>
      <c r="C21" s="160">
        <f t="shared" ref="C21:U21" si="5">C19-C20</f>
        <v>114</v>
      </c>
      <c r="D21" s="160">
        <f t="shared" si="5"/>
        <v>95</v>
      </c>
      <c r="E21" s="160">
        <f t="shared" si="5"/>
        <v>122</v>
      </c>
      <c r="F21" s="160">
        <f t="shared" si="5"/>
        <v>170</v>
      </c>
      <c r="G21" s="160">
        <f t="shared" si="5"/>
        <v>147</v>
      </c>
      <c r="H21" s="160">
        <f t="shared" si="5"/>
        <v>186</v>
      </c>
      <c r="I21" s="160">
        <f t="shared" si="5"/>
        <v>70</v>
      </c>
      <c r="J21" s="160">
        <f t="shared" si="5"/>
        <v>291</v>
      </c>
      <c r="K21" s="160">
        <f t="shared" si="5"/>
        <v>30</v>
      </c>
      <c r="L21" s="160">
        <f t="shared" si="5"/>
        <v>-114</v>
      </c>
      <c r="M21" s="160">
        <f t="shared" si="5"/>
        <v>83</v>
      </c>
      <c r="N21" s="160">
        <f t="shared" si="5"/>
        <v>73</v>
      </c>
      <c r="O21" s="160">
        <f t="shared" si="5"/>
        <v>178</v>
      </c>
      <c r="P21" s="160">
        <f t="shared" si="5"/>
        <v>104</v>
      </c>
      <c r="Q21" s="160">
        <f t="shared" si="5"/>
        <v>161</v>
      </c>
      <c r="R21" s="160">
        <f t="shared" si="5"/>
        <v>197</v>
      </c>
      <c r="S21" s="160">
        <f t="shared" si="5"/>
        <v>154</v>
      </c>
      <c r="T21" s="160">
        <f t="shared" si="5"/>
        <v>111</v>
      </c>
      <c r="U21" s="160">
        <f t="shared" si="5"/>
        <v>292</v>
      </c>
    </row>
    <row r="22" spans="1:21" s="154" customFormat="1" ht="18" customHeight="1" x14ac:dyDescent="0.15">
      <c r="A22" s="360" t="s">
        <v>146</v>
      </c>
      <c r="B22" s="155" t="s">
        <v>134</v>
      </c>
      <c r="C22" s="156">
        <v>1402</v>
      </c>
      <c r="D22" s="156">
        <v>1385</v>
      </c>
      <c r="E22" s="156">
        <v>1384</v>
      </c>
      <c r="F22" s="156">
        <v>1454</v>
      </c>
      <c r="G22" s="156">
        <v>1478</v>
      </c>
      <c r="H22" s="156">
        <v>1524</v>
      </c>
      <c r="I22" s="156">
        <v>1588</v>
      </c>
      <c r="J22" s="156">
        <v>1506</v>
      </c>
      <c r="K22" s="156">
        <v>1571</v>
      </c>
      <c r="L22" s="156">
        <v>1639</v>
      </c>
      <c r="M22" s="156">
        <v>1592</v>
      </c>
      <c r="N22" s="156">
        <v>1766</v>
      </c>
      <c r="O22" s="156">
        <v>1835</v>
      </c>
      <c r="P22" s="156">
        <v>1813</v>
      </c>
      <c r="Q22" s="156">
        <v>1718</v>
      </c>
      <c r="R22" s="156">
        <f>[4]元データ!H2318+[4]元データ!H2321+[4]元データ!H2324+[4]元データ!H2327+[4]元データ!H2330+[4]元データ!H2333+[4]元データ!H2336</f>
        <v>1806</v>
      </c>
      <c r="S22" s="156">
        <f>[4]元データ!I2318+[4]元データ!I2321+[4]元データ!I2324+[4]元データ!I2327+[4]元データ!I2330+[4]元データ!I2333+[4]元データ!I2336</f>
        <v>1817</v>
      </c>
      <c r="T22" s="156">
        <f>[4]元データ!J2318+[4]元データ!J2321+[4]元データ!J2324+[4]元データ!J2327+[4]元データ!J2330+[4]元データ!J2333+[4]元データ!J2336</f>
        <v>2032</v>
      </c>
      <c r="U22" s="156">
        <f>[4]元データ!K2318+[4]元データ!K2321+[4]元データ!K2324+[4]元データ!K2327+[4]元データ!K2330+[4]元データ!K2333+[4]元データ!K2336</f>
        <v>1959</v>
      </c>
    </row>
    <row r="23" spans="1:21" s="154" customFormat="1" ht="18" customHeight="1" x14ac:dyDescent="0.15">
      <c r="A23" s="361"/>
      <c r="B23" s="157" t="s">
        <v>135</v>
      </c>
      <c r="C23" s="158">
        <v>947</v>
      </c>
      <c r="D23" s="158">
        <v>1003</v>
      </c>
      <c r="E23" s="158">
        <v>1041</v>
      </c>
      <c r="F23" s="158">
        <v>1030</v>
      </c>
      <c r="G23" s="158">
        <v>996</v>
      </c>
      <c r="H23" s="158">
        <v>990</v>
      </c>
      <c r="I23" s="158">
        <v>962</v>
      </c>
      <c r="J23" s="158">
        <v>1107</v>
      </c>
      <c r="K23" s="158">
        <v>1089</v>
      </c>
      <c r="L23" s="158">
        <v>1282</v>
      </c>
      <c r="M23" s="158">
        <v>1191</v>
      </c>
      <c r="N23" s="158">
        <v>1254</v>
      </c>
      <c r="O23" s="158">
        <v>1252</v>
      </c>
      <c r="P23" s="158">
        <v>1308</v>
      </c>
      <c r="Q23" s="158">
        <v>1214</v>
      </c>
      <c r="R23" s="158">
        <f>[4]元データ!H4964+[4]元データ!H4967+[4]元データ!H4970+[4]元データ!H4973+[4]元データ!H4976+[4]元データ!H4979+[4]元データ!H4982</f>
        <v>1327</v>
      </c>
      <c r="S23" s="158">
        <f>[4]元データ!I4964+[4]元データ!I4967+[4]元データ!I4970+[4]元データ!I4973+[4]元データ!I4976+[4]元データ!I4979+[4]元データ!I4982</f>
        <v>1422</v>
      </c>
      <c r="T23" s="158">
        <f>[4]元データ!J4964+[4]元データ!J4967+[4]元データ!J4970+[4]元データ!J4973+[4]元データ!J4976+[4]元データ!J4979+[4]元データ!J4982</f>
        <v>1470</v>
      </c>
      <c r="U23" s="158">
        <f>[4]元データ!K4964+[4]元データ!K4967+[4]元データ!K4970+[4]元データ!K4973+[4]元データ!K4976+[4]元データ!K4979+[4]元データ!K4982</f>
        <v>1442</v>
      </c>
    </row>
    <row r="24" spans="1:21" s="154" customFormat="1" ht="18" customHeight="1" x14ac:dyDescent="0.15">
      <c r="A24" s="362"/>
      <c r="B24" s="159" t="s">
        <v>136</v>
      </c>
      <c r="C24" s="160">
        <f t="shared" ref="C24:U24" si="6">C22-C23</f>
        <v>455</v>
      </c>
      <c r="D24" s="160">
        <f t="shared" si="6"/>
        <v>382</v>
      </c>
      <c r="E24" s="160">
        <f t="shared" si="6"/>
        <v>343</v>
      </c>
      <c r="F24" s="160">
        <f t="shared" si="6"/>
        <v>424</v>
      </c>
      <c r="G24" s="160">
        <f t="shared" si="6"/>
        <v>482</v>
      </c>
      <c r="H24" s="160">
        <f t="shared" si="6"/>
        <v>534</v>
      </c>
      <c r="I24" s="160">
        <f t="shared" si="6"/>
        <v>626</v>
      </c>
      <c r="J24" s="160">
        <f t="shared" si="6"/>
        <v>399</v>
      </c>
      <c r="K24" s="160">
        <f t="shared" si="6"/>
        <v>482</v>
      </c>
      <c r="L24" s="160">
        <f t="shared" si="6"/>
        <v>357</v>
      </c>
      <c r="M24" s="160">
        <f t="shared" si="6"/>
        <v>401</v>
      </c>
      <c r="N24" s="160">
        <f t="shared" si="6"/>
        <v>512</v>
      </c>
      <c r="O24" s="160">
        <f t="shared" si="6"/>
        <v>583</v>
      </c>
      <c r="P24" s="160">
        <f t="shared" si="6"/>
        <v>505</v>
      </c>
      <c r="Q24" s="160">
        <f t="shared" si="6"/>
        <v>504</v>
      </c>
      <c r="R24" s="160">
        <f t="shared" si="6"/>
        <v>479</v>
      </c>
      <c r="S24" s="160">
        <f t="shared" si="6"/>
        <v>395</v>
      </c>
      <c r="T24" s="160">
        <f t="shared" si="6"/>
        <v>562</v>
      </c>
      <c r="U24" s="160">
        <f t="shared" si="6"/>
        <v>517</v>
      </c>
    </row>
  </sheetData>
  <mergeCells count="7">
    <mergeCell ref="A19:A21"/>
    <mergeCell ref="A22:A24"/>
    <mergeCell ref="A4:A6"/>
    <mergeCell ref="A7:A9"/>
    <mergeCell ref="A10:A12"/>
    <mergeCell ref="A13:A15"/>
    <mergeCell ref="A16:A18"/>
  </mergeCells>
  <phoneticPr fontId="6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  <pageSetUpPr fitToPage="1"/>
  </sheetPr>
  <dimension ref="A1:AC51"/>
  <sheetViews>
    <sheetView showGridLines="0" zoomScale="70" zoomScaleNormal="70" workbookViewId="0">
      <selection activeCell="D1" sqref="D1"/>
    </sheetView>
  </sheetViews>
  <sheetFormatPr defaultRowHeight="18.75" x14ac:dyDescent="0.15"/>
  <cols>
    <col min="1" max="1" width="4.125" style="162" bestFit="1" customWidth="1"/>
    <col min="2" max="10" width="9.625" style="162" customWidth="1"/>
    <col min="11" max="11" width="5.25" style="162" customWidth="1"/>
    <col min="12" max="12" width="4.125" style="162" bestFit="1" customWidth="1"/>
    <col min="13" max="21" width="9.625" style="162" customWidth="1"/>
    <col min="22" max="22" width="5.25" style="162" customWidth="1"/>
    <col min="23" max="23" width="4.125" style="162" bestFit="1" customWidth="1"/>
    <col min="24" max="29" width="9.625" style="162" customWidth="1"/>
    <col min="30" max="16384" width="9" style="162"/>
  </cols>
  <sheetData>
    <row r="1" spans="1:29" x14ac:dyDescent="0.15">
      <c r="A1" s="161" t="s">
        <v>231</v>
      </c>
    </row>
    <row r="2" spans="1:29" ht="20.25" customHeight="1" thickBot="1" x14ac:dyDescent="0.2">
      <c r="B2" s="162" t="s">
        <v>344</v>
      </c>
      <c r="M2" s="162" t="s">
        <v>345</v>
      </c>
      <c r="X2" s="162" t="s">
        <v>346</v>
      </c>
      <c r="AC2" s="163" t="s">
        <v>331</v>
      </c>
    </row>
    <row r="3" spans="1:29" ht="20.25" customHeight="1" thickBot="1" x14ac:dyDescent="0.2">
      <c r="A3" s="164" t="s">
        <v>332</v>
      </c>
      <c r="B3" s="165" t="s">
        <v>333</v>
      </c>
      <c r="C3" s="166"/>
      <c r="D3" s="167"/>
      <c r="E3" s="165" t="s">
        <v>334</v>
      </c>
      <c r="F3" s="166"/>
      <c r="G3" s="167"/>
      <c r="H3" s="165" t="s">
        <v>335</v>
      </c>
      <c r="I3" s="166"/>
      <c r="J3" s="167"/>
      <c r="L3" s="164" t="s">
        <v>332</v>
      </c>
      <c r="M3" s="165" t="s">
        <v>333</v>
      </c>
      <c r="N3" s="166"/>
      <c r="O3" s="167"/>
      <c r="P3" s="165" t="s">
        <v>336</v>
      </c>
      <c r="Q3" s="166"/>
      <c r="R3" s="167"/>
      <c r="S3" s="165" t="s">
        <v>335</v>
      </c>
      <c r="T3" s="166"/>
      <c r="U3" s="167"/>
      <c r="W3" s="164" t="s">
        <v>332</v>
      </c>
      <c r="X3" s="165" t="s">
        <v>333</v>
      </c>
      <c r="Y3" s="168"/>
      <c r="Z3" s="240" t="s">
        <v>336</v>
      </c>
      <c r="AA3" s="168"/>
      <c r="AB3" s="165" t="s">
        <v>337</v>
      </c>
      <c r="AC3" s="168"/>
    </row>
    <row r="4" spans="1:29" ht="20.25" customHeight="1" x14ac:dyDescent="0.15">
      <c r="A4" s="164">
        <v>1</v>
      </c>
      <c r="B4" s="169" t="s">
        <v>235</v>
      </c>
      <c r="C4" s="170">
        <v>2206</v>
      </c>
      <c r="D4" s="171">
        <v>0.13700000000000001</v>
      </c>
      <c r="E4" s="169" t="s">
        <v>235</v>
      </c>
      <c r="F4" s="170">
        <v>2312</v>
      </c>
      <c r="G4" s="171">
        <v>0.13700000000000001</v>
      </c>
      <c r="H4" s="169" t="s">
        <v>235</v>
      </c>
      <c r="I4" s="170">
        <v>2377</v>
      </c>
      <c r="J4" s="171">
        <v>0.14099999999999999</v>
      </c>
      <c r="L4" s="164">
        <v>1</v>
      </c>
      <c r="M4" s="169" t="s">
        <v>233</v>
      </c>
      <c r="N4" s="170">
        <v>16118</v>
      </c>
      <c r="O4" s="171">
        <v>0.41799999999999998</v>
      </c>
      <c r="P4" s="169" t="s">
        <v>233</v>
      </c>
      <c r="Q4" s="170">
        <v>16893</v>
      </c>
      <c r="R4" s="171">
        <v>0.42499999999999999</v>
      </c>
      <c r="S4" s="169" t="s">
        <v>233</v>
      </c>
      <c r="T4" s="170">
        <v>16904</v>
      </c>
      <c r="U4" s="171">
        <v>0.42499999999999999</v>
      </c>
      <c r="W4" s="164">
        <v>1</v>
      </c>
      <c r="X4" s="172" t="s">
        <v>234</v>
      </c>
      <c r="Y4" s="173">
        <v>1103</v>
      </c>
      <c r="Z4" s="172" t="s">
        <v>234</v>
      </c>
      <c r="AA4" s="173">
        <v>1104</v>
      </c>
      <c r="AB4" s="172" t="s">
        <v>234</v>
      </c>
      <c r="AC4" s="173">
        <v>1097</v>
      </c>
    </row>
    <row r="5" spans="1:29" ht="20.25" customHeight="1" x14ac:dyDescent="0.15">
      <c r="A5" s="164">
        <v>2</v>
      </c>
      <c r="B5" s="174" t="s">
        <v>232</v>
      </c>
      <c r="C5" s="175">
        <v>2115</v>
      </c>
      <c r="D5" s="176">
        <v>0.13100000000000001</v>
      </c>
      <c r="E5" s="174" t="s">
        <v>232</v>
      </c>
      <c r="F5" s="175">
        <v>2141</v>
      </c>
      <c r="G5" s="176">
        <v>0.127</v>
      </c>
      <c r="H5" s="174" t="s">
        <v>232</v>
      </c>
      <c r="I5" s="175">
        <v>2211</v>
      </c>
      <c r="J5" s="176">
        <v>0.13100000000000001</v>
      </c>
      <c r="L5" s="164">
        <v>2</v>
      </c>
      <c r="M5" s="174" t="s">
        <v>236</v>
      </c>
      <c r="N5" s="175">
        <v>6473</v>
      </c>
      <c r="O5" s="176">
        <v>0.16800000000000001</v>
      </c>
      <c r="P5" s="174" t="s">
        <v>236</v>
      </c>
      <c r="Q5" s="175">
        <v>6692</v>
      </c>
      <c r="R5" s="176">
        <v>0.16800000000000001</v>
      </c>
      <c r="S5" s="174" t="s">
        <v>236</v>
      </c>
      <c r="T5" s="175">
        <v>7039</v>
      </c>
      <c r="U5" s="176">
        <v>0.17699999999999999</v>
      </c>
      <c r="W5" s="164">
        <v>2</v>
      </c>
      <c r="X5" s="177" t="s">
        <v>237</v>
      </c>
      <c r="Y5" s="178">
        <v>532</v>
      </c>
      <c r="Z5" s="177" t="s">
        <v>237</v>
      </c>
      <c r="AA5" s="178">
        <v>534</v>
      </c>
      <c r="AB5" s="177" t="s">
        <v>237</v>
      </c>
      <c r="AC5" s="178">
        <v>551</v>
      </c>
    </row>
    <row r="6" spans="1:29" ht="20.25" customHeight="1" x14ac:dyDescent="0.15">
      <c r="A6" s="164">
        <v>3</v>
      </c>
      <c r="B6" s="174" t="s">
        <v>238</v>
      </c>
      <c r="C6" s="175">
        <v>1292</v>
      </c>
      <c r="D6" s="176">
        <v>0.08</v>
      </c>
      <c r="E6" s="174" t="s">
        <v>238</v>
      </c>
      <c r="F6" s="175">
        <v>1366</v>
      </c>
      <c r="G6" s="176">
        <v>8.1000000000000003E-2</v>
      </c>
      <c r="H6" s="174" t="s">
        <v>238</v>
      </c>
      <c r="I6" s="175">
        <v>1372</v>
      </c>
      <c r="J6" s="176">
        <v>8.1000000000000003E-2</v>
      </c>
      <c r="L6" s="164">
        <v>3</v>
      </c>
      <c r="M6" s="174" t="s">
        <v>239</v>
      </c>
      <c r="N6" s="175">
        <v>2478</v>
      </c>
      <c r="O6" s="176">
        <v>6.4000000000000001E-2</v>
      </c>
      <c r="P6" s="174" t="s">
        <v>239</v>
      </c>
      <c r="Q6" s="175">
        <v>2476</v>
      </c>
      <c r="R6" s="176">
        <v>6.2E-2</v>
      </c>
      <c r="S6" s="174" t="s">
        <v>239</v>
      </c>
      <c r="T6" s="175">
        <v>2440</v>
      </c>
      <c r="U6" s="176">
        <v>6.0999999999999999E-2</v>
      </c>
      <c r="W6" s="164">
        <v>3</v>
      </c>
      <c r="X6" s="177" t="s">
        <v>240</v>
      </c>
      <c r="Y6" s="178">
        <v>449</v>
      </c>
      <c r="Z6" s="177" t="s">
        <v>240</v>
      </c>
      <c r="AA6" s="178">
        <v>442</v>
      </c>
      <c r="AB6" s="177" t="s">
        <v>240</v>
      </c>
      <c r="AC6" s="178">
        <v>416</v>
      </c>
    </row>
    <row r="7" spans="1:29" ht="20.25" customHeight="1" thickBot="1" x14ac:dyDescent="0.2">
      <c r="A7" s="164">
        <v>4</v>
      </c>
      <c r="B7" s="174" t="s">
        <v>241</v>
      </c>
      <c r="C7" s="175">
        <v>1077</v>
      </c>
      <c r="D7" s="176">
        <v>6.7000000000000004E-2</v>
      </c>
      <c r="E7" s="174" t="s">
        <v>241</v>
      </c>
      <c r="F7" s="175">
        <v>1138</v>
      </c>
      <c r="G7" s="176">
        <v>6.7000000000000004E-2</v>
      </c>
      <c r="H7" s="174" t="s">
        <v>241</v>
      </c>
      <c r="I7" s="175">
        <v>1131</v>
      </c>
      <c r="J7" s="176">
        <v>6.7000000000000004E-2</v>
      </c>
      <c r="L7" s="164">
        <v>4</v>
      </c>
      <c r="M7" s="174" t="s">
        <v>242</v>
      </c>
      <c r="N7" s="175">
        <v>1935</v>
      </c>
      <c r="O7" s="176">
        <v>0.05</v>
      </c>
      <c r="P7" s="174" t="s">
        <v>242</v>
      </c>
      <c r="Q7" s="175">
        <v>2059</v>
      </c>
      <c r="R7" s="176">
        <v>5.1999999999999998E-2</v>
      </c>
      <c r="S7" s="174" t="s">
        <v>242</v>
      </c>
      <c r="T7" s="175">
        <v>2000</v>
      </c>
      <c r="U7" s="176">
        <v>0.05</v>
      </c>
      <c r="W7" s="164">
        <v>4</v>
      </c>
      <c r="X7" s="179" t="s">
        <v>243</v>
      </c>
      <c r="Y7" s="180">
        <v>200</v>
      </c>
      <c r="Z7" s="179" t="s">
        <v>243</v>
      </c>
      <c r="AA7" s="180">
        <v>182</v>
      </c>
      <c r="AB7" s="179" t="s">
        <v>243</v>
      </c>
      <c r="AC7" s="180">
        <v>159</v>
      </c>
    </row>
    <row r="8" spans="1:29" ht="20.25" customHeight="1" x14ac:dyDescent="0.15">
      <c r="A8" s="164">
        <v>5</v>
      </c>
      <c r="B8" s="174" t="s">
        <v>246</v>
      </c>
      <c r="C8" s="175">
        <v>749</v>
      </c>
      <c r="D8" s="176">
        <v>4.5999999999999999E-2</v>
      </c>
      <c r="E8" s="174" t="s">
        <v>246</v>
      </c>
      <c r="F8" s="175">
        <v>843</v>
      </c>
      <c r="G8" s="176">
        <v>0.05</v>
      </c>
      <c r="H8" s="174" t="s">
        <v>244</v>
      </c>
      <c r="I8" s="175">
        <v>874</v>
      </c>
      <c r="J8" s="176">
        <v>5.1999999999999998E-2</v>
      </c>
      <c r="L8" s="164">
        <v>5</v>
      </c>
      <c r="M8" s="174" t="s">
        <v>245</v>
      </c>
      <c r="N8" s="175">
        <v>1140</v>
      </c>
      <c r="O8" s="176">
        <v>0.03</v>
      </c>
      <c r="P8" s="174" t="s">
        <v>245</v>
      </c>
      <c r="Q8" s="175">
        <v>1045</v>
      </c>
      <c r="R8" s="176">
        <v>2.5999999999999999E-2</v>
      </c>
      <c r="S8" s="174" t="s">
        <v>245</v>
      </c>
      <c r="T8" s="175">
        <v>1040</v>
      </c>
      <c r="U8" s="176">
        <v>2.5999999999999999E-2</v>
      </c>
      <c r="W8" s="181"/>
      <c r="X8" s="182"/>
      <c r="Y8" s="182"/>
      <c r="Z8" s="182"/>
      <c r="AA8" s="182"/>
      <c r="AB8" s="182"/>
      <c r="AC8" s="182"/>
    </row>
    <row r="9" spans="1:29" ht="20.25" customHeight="1" x14ac:dyDescent="0.15">
      <c r="A9" s="164">
        <v>6</v>
      </c>
      <c r="B9" s="174" t="s">
        <v>244</v>
      </c>
      <c r="C9" s="175">
        <v>741</v>
      </c>
      <c r="D9" s="176">
        <v>4.5999999999999999E-2</v>
      </c>
      <c r="E9" s="174" t="s">
        <v>244</v>
      </c>
      <c r="F9" s="175">
        <v>786</v>
      </c>
      <c r="G9" s="176">
        <v>4.7E-2</v>
      </c>
      <c r="H9" s="174" t="s">
        <v>246</v>
      </c>
      <c r="I9" s="175">
        <v>812</v>
      </c>
      <c r="J9" s="176">
        <v>4.8000000000000001E-2</v>
      </c>
      <c r="L9" s="164">
        <v>6</v>
      </c>
      <c r="M9" s="174" t="s">
        <v>247</v>
      </c>
      <c r="N9" s="175">
        <v>880</v>
      </c>
      <c r="O9" s="176">
        <v>2.3E-2</v>
      </c>
      <c r="P9" s="174" t="s">
        <v>247</v>
      </c>
      <c r="Q9" s="175">
        <v>894</v>
      </c>
      <c r="R9" s="176">
        <v>2.1999999999999999E-2</v>
      </c>
      <c r="S9" s="174" t="s">
        <v>247</v>
      </c>
      <c r="T9" s="175">
        <v>867</v>
      </c>
      <c r="U9" s="176">
        <v>2.1999999999999999E-2</v>
      </c>
      <c r="W9" s="181"/>
      <c r="X9" s="183"/>
      <c r="Y9" s="183"/>
      <c r="Z9" s="183"/>
      <c r="AA9" s="183"/>
      <c r="AB9" s="183"/>
      <c r="AC9" s="183"/>
    </row>
    <row r="10" spans="1:29" ht="20.25" customHeight="1" x14ac:dyDescent="0.15">
      <c r="A10" s="164">
        <v>7</v>
      </c>
      <c r="B10" s="174" t="s">
        <v>248</v>
      </c>
      <c r="C10" s="175">
        <v>579</v>
      </c>
      <c r="D10" s="176">
        <v>3.5999999999999997E-2</v>
      </c>
      <c r="E10" s="174" t="s">
        <v>248</v>
      </c>
      <c r="F10" s="175">
        <v>648</v>
      </c>
      <c r="G10" s="176">
        <v>3.7999999999999999E-2</v>
      </c>
      <c r="H10" s="174" t="s">
        <v>248</v>
      </c>
      <c r="I10" s="175">
        <v>682</v>
      </c>
      <c r="J10" s="176">
        <v>0.04</v>
      </c>
      <c r="L10" s="164">
        <v>7</v>
      </c>
      <c r="M10" s="174" t="s">
        <v>249</v>
      </c>
      <c r="N10" s="175">
        <v>781</v>
      </c>
      <c r="O10" s="176">
        <v>0.02</v>
      </c>
      <c r="P10" s="174" t="s">
        <v>249</v>
      </c>
      <c r="Q10" s="175">
        <v>861</v>
      </c>
      <c r="R10" s="176">
        <v>2.1999999999999999E-2</v>
      </c>
      <c r="S10" s="174" t="s">
        <v>249</v>
      </c>
      <c r="T10" s="175">
        <v>807</v>
      </c>
      <c r="U10" s="176">
        <v>0.02</v>
      </c>
      <c r="W10" s="181"/>
      <c r="X10" s="183"/>
      <c r="Y10" s="183"/>
      <c r="Z10" s="183"/>
      <c r="AA10" s="183"/>
      <c r="AB10" s="183"/>
      <c r="AC10" s="183"/>
    </row>
    <row r="11" spans="1:29" ht="20.25" customHeight="1" x14ac:dyDescent="0.15">
      <c r="A11" s="164">
        <v>8</v>
      </c>
      <c r="B11" s="174" t="s">
        <v>250</v>
      </c>
      <c r="C11" s="175">
        <v>575</v>
      </c>
      <c r="D11" s="176">
        <v>3.5999999999999997E-2</v>
      </c>
      <c r="E11" s="174" t="s">
        <v>252</v>
      </c>
      <c r="F11" s="175">
        <v>597</v>
      </c>
      <c r="G11" s="176">
        <v>3.5000000000000003E-2</v>
      </c>
      <c r="H11" s="174" t="s">
        <v>256</v>
      </c>
      <c r="I11" s="175">
        <v>608</v>
      </c>
      <c r="J11" s="176">
        <v>3.5999999999999997E-2</v>
      </c>
      <c r="L11" s="164">
        <v>8</v>
      </c>
      <c r="M11" s="174" t="s">
        <v>251</v>
      </c>
      <c r="N11" s="175">
        <v>763</v>
      </c>
      <c r="O11" s="176">
        <v>0.02</v>
      </c>
      <c r="P11" s="174" t="s">
        <v>251</v>
      </c>
      <c r="Q11" s="175">
        <v>757</v>
      </c>
      <c r="R11" s="176">
        <v>1.9E-2</v>
      </c>
      <c r="S11" s="174" t="s">
        <v>251</v>
      </c>
      <c r="T11" s="175">
        <v>639</v>
      </c>
      <c r="U11" s="176">
        <v>1.6E-2</v>
      </c>
      <c r="W11" s="181"/>
      <c r="X11" s="183"/>
      <c r="Y11" s="183"/>
      <c r="Z11" s="183"/>
      <c r="AA11" s="183"/>
      <c r="AB11" s="183"/>
      <c r="AC11" s="183"/>
    </row>
    <row r="12" spans="1:29" ht="20.25" customHeight="1" x14ac:dyDescent="0.15">
      <c r="A12" s="164">
        <v>9</v>
      </c>
      <c r="B12" s="174" t="s">
        <v>252</v>
      </c>
      <c r="C12" s="175">
        <v>560</v>
      </c>
      <c r="D12" s="176">
        <v>3.5000000000000003E-2</v>
      </c>
      <c r="E12" s="174" t="s">
        <v>250</v>
      </c>
      <c r="F12" s="175">
        <v>519</v>
      </c>
      <c r="G12" s="176">
        <v>3.1E-2</v>
      </c>
      <c r="H12" s="174" t="s">
        <v>252</v>
      </c>
      <c r="I12" s="175">
        <v>543</v>
      </c>
      <c r="J12" s="176">
        <v>3.2000000000000001E-2</v>
      </c>
      <c r="L12" s="164">
        <v>9</v>
      </c>
      <c r="M12" s="174" t="s">
        <v>253</v>
      </c>
      <c r="N12" s="175">
        <v>673</v>
      </c>
      <c r="O12" s="176">
        <v>1.7000000000000001E-2</v>
      </c>
      <c r="P12" s="174" t="s">
        <v>253</v>
      </c>
      <c r="Q12" s="175">
        <v>636</v>
      </c>
      <c r="R12" s="176">
        <v>1.6E-2</v>
      </c>
      <c r="S12" s="174" t="s">
        <v>253</v>
      </c>
      <c r="T12" s="175">
        <v>624</v>
      </c>
      <c r="U12" s="176">
        <v>1.6E-2</v>
      </c>
      <c r="W12" s="181"/>
      <c r="X12" s="183"/>
      <c r="Y12" s="183"/>
      <c r="Z12" s="183"/>
      <c r="AA12" s="183"/>
      <c r="AB12" s="183"/>
      <c r="AC12" s="183"/>
    </row>
    <row r="13" spans="1:29" ht="20.25" customHeight="1" thickBot="1" x14ac:dyDescent="0.2">
      <c r="A13" s="164">
        <v>10</v>
      </c>
      <c r="B13" s="184" t="s">
        <v>262</v>
      </c>
      <c r="C13" s="185">
        <v>515</v>
      </c>
      <c r="D13" s="186">
        <v>3.2000000000000001E-2</v>
      </c>
      <c r="E13" s="184" t="s">
        <v>254</v>
      </c>
      <c r="F13" s="185">
        <v>513</v>
      </c>
      <c r="G13" s="186">
        <v>0.03</v>
      </c>
      <c r="H13" s="184" t="s">
        <v>250</v>
      </c>
      <c r="I13" s="185">
        <v>524</v>
      </c>
      <c r="J13" s="186">
        <v>3.1E-2</v>
      </c>
      <c r="L13" s="164">
        <v>10</v>
      </c>
      <c r="M13" s="184" t="s">
        <v>257</v>
      </c>
      <c r="N13" s="185">
        <v>509</v>
      </c>
      <c r="O13" s="186">
        <v>1.2999999999999999E-2</v>
      </c>
      <c r="P13" s="184" t="s">
        <v>257</v>
      </c>
      <c r="Q13" s="185">
        <v>554</v>
      </c>
      <c r="R13" s="186">
        <v>1.4E-2</v>
      </c>
      <c r="S13" s="184" t="s">
        <v>257</v>
      </c>
      <c r="T13" s="185">
        <v>559</v>
      </c>
      <c r="U13" s="186">
        <v>1.4E-2</v>
      </c>
      <c r="W13" s="181"/>
      <c r="X13" s="183"/>
      <c r="Y13" s="183"/>
      <c r="Z13" s="183"/>
      <c r="AA13" s="183"/>
      <c r="AB13" s="183"/>
      <c r="AC13" s="183"/>
    </row>
    <row r="14" spans="1:29" ht="20.25" customHeight="1" x14ac:dyDescent="0.15"/>
    <row r="15" spans="1:29" ht="20.25" customHeight="1" thickBot="1" x14ac:dyDescent="0.2">
      <c r="B15" s="162" t="s">
        <v>347</v>
      </c>
      <c r="M15" s="162" t="s">
        <v>348</v>
      </c>
      <c r="X15" s="162" t="s">
        <v>349</v>
      </c>
    </row>
    <row r="16" spans="1:29" ht="20.25" customHeight="1" thickBot="1" x14ac:dyDescent="0.2">
      <c r="A16" s="164" t="s">
        <v>332</v>
      </c>
      <c r="B16" s="165" t="s">
        <v>333</v>
      </c>
      <c r="C16" s="166"/>
      <c r="D16" s="167"/>
      <c r="E16" s="165" t="s">
        <v>334</v>
      </c>
      <c r="F16" s="166"/>
      <c r="G16" s="167"/>
      <c r="H16" s="165" t="s">
        <v>335</v>
      </c>
      <c r="I16" s="166"/>
      <c r="J16" s="167"/>
      <c r="L16" s="164" t="s">
        <v>332</v>
      </c>
      <c r="M16" s="165" t="s">
        <v>333</v>
      </c>
      <c r="N16" s="166"/>
      <c r="O16" s="167"/>
      <c r="P16" s="165" t="s">
        <v>334</v>
      </c>
      <c r="Q16" s="166"/>
      <c r="R16" s="167"/>
      <c r="S16" s="165" t="s">
        <v>335</v>
      </c>
      <c r="T16" s="166"/>
      <c r="U16" s="167"/>
      <c r="W16" s="164" t="s">
        <v>332</v>
      </c>
      <c r="X16" s="165" t="s">
        <v>333</v>
      </c>
      <c r="Y16" s="168"/>
      <c r="Z16" s="240" t="s">
        <v>336</v>
      </c>
      <c r="AA16" s="168"/>
      <c r="AB16" s="165" t="s">
        <v>337</v>
      </c>
      <c r="AC16" s="168"/>
    </row>
    <row r="17" spans="1:29" ht="20.25" customHeight="1" x14ac:dyDescent="0.15">
      <c r="A17" s="164">
        <v>1</v>
      </c>
      <c r="B17" s="169" t="s">
        <v>235</v>
      </c>
      <c r="C17" s="170">
        <v>2281</v>
      </c>
      <c r="D17" s="171">
        <v>0.154</v>
      </c>
      <c r="E17" s="169" t="s">
        <v>235</v>
      </c>
      <c r="F17" s="170">
        <v>2339</v>
      </c>
      <c r="G17" s="171">
        <v>0.158</v>
      </c>
      <c r="H17" s="169" t="s">
        <v>235</v>
      </c>
      <c r="I17" s="170">
        <v>2523</v>
      </c>
      <c r="J17" s="171">
        <v>0.17100000000000001</v>
      </c>
      <c r="L17" s="164">
        <v>1</v>
      </c>
      <c r="M17" s="169" t="s">
        <v>233</v>
      </c>
      <c r="N17" s="170">
        <v>14842</v>
      </c>
      <c r="O17" s="171">
        <v>0.41</v>
      </c>
      <c r="P17" s="169" t="s">
        <v>233</v>
      </c>
      <c r="Q17" s="170">
        <v>14780</v>
      </c>
      <c r="R17" s="171">
        <v>0.40699999999999997</v>
      </c>
      <c r="S17" s="169" t="s">
        <v>233</v>
      </c>
      <c r="T17" s="170">
        <v>14604</v>
      </c>
      <c r="U17" s="171">
        <v>0.40200000000000002</v>
      </c>
      <c r="W17" s="164">
        <v>1</v>
      </c>
      <c r="X17" s="172" t="s">
        <v>234</v>
      </c>
      <c r="Y17" s="173">
        <v>1179</v>
      </c>
      <c r="Z17" s="172" t="s">
        <v>234</v>
      </c>
      <c r="AA17" s="173">
        <v>1167</v>
      </c>
      <c r="AB17" s="172" t="s">
        <v>234</v>
      </c>
      <c r="AC17" s="173">
        <v>1122</v>
      </c>
    </row>
    <row r="18" spans="1:29" ht="20.25" customHeight="1" x14ac:dyDescent="0.15">
      <c r="A18" s="164">
        <v>2</v>
      </c>
      <c r="B18" s="174" t="s">
        <v>232</v>
      </c>
      <c r="C18" s="175">
        <v>1865</v>
      </c>
      <c r="D18" s="176">
        <v>0.126</v>
      </c>
      <c r="E18" s="174" t="s">
        <v>232</v>
      </c>
      <c r="F18" s="175">
        <v>1664</v>
      </c>
      <c r="G18" s="176">
        <v>0.113</v>
      </c>
      <c r="H18" s="174" t="s">
        <v>232</v>
      </c>
      <c r="I18" s="175">
        <v>1437</v>
      </c>
      <c r="J18" s="176">
        <v>9.7000000000000003E-2</v>
      </c>
      <c r="L18" s="164">
        <v>2</v>
      </c>
      <c r="M18" s="174" t="s">
        <v>236</v>
      </c>
      <c r="N18" s="175">
        <v>7662</v>
      </c>
      <c r="O18" s="176">
        <v>0.21199999999999999</v>
      </c>
      <c r="P18" s="174" t="s">
        <v>236</v>
      </c>
      <c r="Q18" s="175">
        <v>7993</v>
      </c>
      <c r="R18" s="176">
        <v>0.22</v>
      </c>
      <c r="S18" s="174" t="s">
        <v>236</v>
      </c>
      <c r="T18" s="175">
        <v>7208</v>
      </c>
      <c r="U18" s="176">
        <v>0.19900000000000001</v>
      </c>
      <c r="W18" s="164">
        <v>2</v>
      </c>
      <c r="X18" s="177" t="s">
        <v>237</v>
      </c>
      <c r="Y18" s="178">
        <v>669</v>
      </c>
      <c r="Z18" s="177" t="s">
        <v>237</v>
      </c>
      <c r="AA18" s="178">
        <v>574</v>
      </c>
      <c r="AB18" s="177" t="s">
        <v>237</v>
      </c>
      <c r="AC18" s="178">
        <v>596</v>
      </c>
    </row>
    <row r="19" spans="1:29" ht="20.25" customHeight="1" x14ac:dyDescent="0.15">
      <c r="A19" s="164">
        <v>3</v>
      </c>
      <c r="B19" s="174" t="s">
        <v>238</v>
      </c>
      <c r="C19" s="175">
        <v>1417</v>
      </c>
      <c r="D19" s="176">
        <v>9.5000000000000001E-2</v>
      </c>
      <c r="E19" s="174" t="s">
        <v>238</v>
      </c>
      <c r="F19" s="175">
        <v>1352</v>
      </c>
      <c r="G19" s="176">
        <v>9.0999999999999998E-2</v>
      </c>
      <c r="H19" s="174" t="s">
        <v>238</v>
      </c>
      <c r="I19" s="175">
        <v>1363</v>
      </c>
      <c r="J19" s="176">
        <v>9.1999999999999998E-2</v>
      </c>
      <c r="L19" s="164">
        <v>3</v>
      </c>
      <c r="M19" s="174" t="s">
        <v>239</v>
      </c>
      <c r="N19" s="175">
        <v>2712</v>
      </c>
      <c r="O19" s="176">
        <v>7.4999999999999997E-2</v>
      </c>
      <c r="P19" s="174" t="s">
        <v>239</v>
      </c>
      <c r="Q19" s="175">
        <v>2573</v>
      </c>
      <c r="R19" s="176">
        <v>7.0999999999999994E-2</v>
      </c>
      <c r="S19" s="174" t="s">
        <v>239</v>
      </c>
      <c r="T19" s="175">
        <v>2483</v>
      </c>
      <c r="U19" s="176">
        <v>6.8000000000000005E-2</v>
      </c>
      <c r="W19" s="164">
        <v>3</v>
      </c>
      <c r="X19" s="177" t="s">
        <v>240</v>
      </c>
      <c r="Y19" s="178">
        <v>423</v>
      </c>
      <c r="Z19" s="177" t="s">
        <v>240</v>
      </c>
      <c r="AA19" s="178">
        <v>387</v>
      </c>
      <c r="AB19" s="177" t="s">
        <v>240</v>
      </c>
      <c r="AC19" s="178">
        <v>432</v>
      </c>
    </row>
    <row r="20" spans="1:29" ht="20.25" customHeight="1" thickBot="1" x14ac:dyDescent="0.2">
      <c r="A20" s="164">
        <v>4</v>
      </c>
      <c r="B20" s="174" t="s">
        <v>241</v>
      </c>
      <c r="C20" s="175">
        <v>1182</v>
      </c>
      <c r="D20" s="176">
        <v>0.08</v>
      </c>
      <c r="E20" s="174" t="s">
        <v>241</v>
      </c>
      <c r="F20" s="175">
        <v>1149</v>
      </c>
      <c r="G20" s="176">
        <v>7.8E-2</v>
      </c>
      <c r="H20" s="174" t="s">
        <v>241</v>
      </c>
      <c r="I20" s="175">
        <v>1266</v>
      </c>
      <c r="J20" s="176">
        <v>8.5999999999999993E-2</v>
      </c>
      <c r="L20" s="164">
        <v>4</v>
      </c>
      <c r="M20" s="174" t="s">
        <v>242</v>
      </c>
      <c r="N20" s="175">
        <v>1927</v>
      </c>
      <c r="O20" s="176">
        <v>5.2999999999999999E-2</v>
      </c>
      <c r="P20" s="174" t="s">
        <v>242</v>
      </c>
      <c r="Q20" s="175">
        <v>1940</v>
      </c>
      <c r="R20" s="176">
        <v>5.2999999999999999E-2</v>
      </c>
      <c r="S20" s="174" t="s">
        <v>242</v>
      </c>
      <c r="T20" s="175">
        <v>1873</v>
      </c>
      <c r="U20" s="176">
        <v>5.1999999999999998E-2</v>
      </c>
      <c r="W20" s="164">
        <v>4</v>
      </c>
      <c r="X20" s="179" t="s">
        <v>243</v>
      </c>
      <c r="Y20" s="180">
        <v>156</v>
      </c>
      <c r="Z20" s="179" t="s">
        <v>243</v>
      </c>
      <c r="AA20" s="180">
        <v>182</v>
      </c>
      <c r="AB20" s="179" t="s">
        <v>243</v>
      </c>
      <c r="AC20" s="180">
        <v>153</v>
      </c>
    </row>
    <row r="21" spans="1:29" ht="20.25" customHeight="1" x14ac:dyDescent="0.15">
      <c r="A21" s="164">
        <v>5</v>
      </c>
      <c r="B21" s="174" t="s">
        <v>244</v>
      </c>
      <c r="C21" s="175">
        <v>1035</v>
      </c>
      <c r="D21" s="176">
        <v>7.0000000000000007E-2</v>
      </c>
      <c r="E21" s="174" t="s">
        <v>244</v>
      </c>
      <c r="F21" s="175">
        <v>1071</v>
      </c>
      <c r="G21" s="176">
        <v>7.1999999999999995E-2</v>
      </c>
      <c r="H21" s="174" t="s">
        <v>244</v>
      </c>
      <c r="I21" s="175">
        <v>1129</v>
      </c>
      <c r="J21" s="176">
        <v>7.5999999999999998E-2</v>
      </c>
      <c r="L21" s="164">
        <v>5</v>
      </c>
      <c r="M21" s="174" t="s">
        <v>245</v>
      </c>
      <c r="N21" s="175">
        <v>890</v>
      </c>
      <c r="O21" s="176">
        <v>2.5000000000000001E-2</v>
      </c>
      <c r="P21" s="174" t="s">
        <v>245</v>
      </c>
      <c r="Q21" s="175">
        <v>848</v>
      </c>
      <c r="R21" s="176">
        <v>2.3E-2</v>
      </c>
      <c r="S21" s="174" t="s">
        <v>245</v>
      </c>
      <c r="T21" s="175">
        <v>836</v>
      </c>
      <c r="U21" s="176">
        <v>2.3E-2</v>
      </c>
    </row>
    <row r="22" spans="1:29" ht="20.25" customHeight="1" x14ac:dyDescent="0.15">
      <c r="A22" s="164">
        <v>6</v>
      </c>
      <c r="B22" s="174" t="s">
        <v>246</v>
      </c>
      <c r="C22" s="175">
        <v>883</v>
      </c>
      <c r="D22" s="176">
        <v>0.06</v>
      </c>
      <c r="E22" s="174" t="s">
        <v>246</v>
      </c>
      <c r="F22" s="175">
        <v>915</v>
      </c>
      <c r="G22" s="176">
        <v>6.2E-2</v>
      </c>
      <c r="H22" s="174" t="s">
        <v>246</v>
      </c>
      <c r="I22" s="175">
        <v>915</v>
      </c>
      <c r="J22" s="176">
        <v>6.2E-2</v>
      </c>
      <c r="L22" s="164">
        <v>6</v>
      </c>
      <c r="M22" s="174" t="s">
        <v>249</v>
      </c>
      <c r="N22" s="175">
        <v>720</v>
      </c>
      <c r="O22" s="176">
        <v>0.02</v>
      </c>
      <c r="P22" s="174" t="s">
        <v>247</v>
      </c>
      <c r="Q22" s="175">
        <v>818</v>
      </c>
      <c r="R22" s="176">
        <v>2.3E-2</v>
      </c>
      <c r="S22" s="174" t="s">
        <v>247</v>
      </c>
      <c r="T22" s="175">
        <v>775</v>
      </c>
      <c r="U22" s="176">
        <v>2.1000000000000001E-2</v>
      </c>
    </row>
    <row r="23" spans="1:29" ht="20.25" customHeight="1" x14ac:dyDescent="0.15">
      <c r="A23" s="164">
        <v>7</v>
      </c>
      <c r="B23" s="174" t="s">
        <v>248</v>
      </c>
      <c r="C23" s="175">
        <v>583</v>
      </c>
      <c r="D23" s="176">
        <v>3.9E-2</v>
      </c>
      <c r="E23" s="174" t="s">
        <v>248</v>
      </c>
      <c r="F23" s="175">
        <v>591</v>
      </c>
      <c r="G23" s="176">
        <v>0.04</v>
      </c>
      <c r="H23" s="174" t="s">
        <v>248</v>
      </c>
      <c r="I23" s="175">
        <v>565</v>
      </c>
      <c r="J23" s="176">
        <v>3.7999999999999999E-2</v>
      </c>
      <c r="L23" s="164">
        <v>7</v>
      </c>
      <c r="M23" s="174" t="s">
        <v>247</v>
      </c>
      <c r="N23" s="175">
        <v>713</v>
      </c>
      <c r="O23" s="176">
        <v>0.02</v>
      </c>
      <c r="P23" s="174" t="s">
        <v>249</v>
      </c>
      <c r="Q23" s="175">
        <v>696</v>
      </c>
      <c r="R23" s="176">
        <v>1.9E-2</v>
      </c>
      <c r="S23" s="174" t="s">
        <v>249</v>
      </c>
      <c r="T23" s="175">
        <v>664</v>
      </c>
      <c r="U23" s="176">
        <v>1.7999999999999999E-2</v>
      </c>
    </row>
    <row r="24" spans="1:29" ht="20.25" customHeight="1" x14ac:dyDescent="0.15">
      <c r="A24" s="164">
        <v>8</v>
      </c>
      <c r="B24" s="174" t="s">
        <v>252</v>
      </c>
      <c r="C24" s="175">
        <v>565</v>
      </c>
      <c r="D24" s="176">
        <v>3.7999999999999999E-2</v>
      </c>
      <c r="E24" s="174" t="s">
        <v>252</v>
      </c>
      <c r="F24" s="175">
        <v>533</v>
      </c>
      <c r="G24" s="176">
        <v>3.5999999999999997E-2</v>
      </c>
      <c r="H24" s="174" t="s">
        <v>252</v>
      </c>
      <c r="I24" s="175">
        <v>458</v>
      </c>
      <c r="J24" s="176">
        <v>3.1E-2</v>
      </c>
      <c r="L24" s="164">
        <v>8</v>
      </c>
      <c r="M24" s="174" t="s">
        <v>251</v>
      </c>
      <c r="N24" s="175">
        <v>607</v>
      </c>
      <c r="O24" s="176">
        <v>1.7000000000000001E-2</v>
      </c>
      <c r="P24" s="174" t="s">
        <v>251</v>
      </c>
      <c r="Q24" s="175">
        <v>641</v>
      </c>
      <c r="R24" s="176">
        <v>1.7999999999999999E-2</v>
      </c>
      <c r="S24" s="174" t="s">
        <v>251</v>
      </c>
      <c r="T24" s="175">
        <v>578</v>
      </c>
      <c r="U24" s="176">
        <v>1.6E-2</v>
      </c>
    </row>
    <row r="25" spans="1:29" ht="20.25" customHeight="1" x14ac:dyDescent="0.15">
      <c r="A25" s="164">
        <v>9</v>
      </c>
      <c r="B25" s="174" t="s">
        <v>255</v>
      </c>
      <c r="C25" s="175">
        <v>436</v>
      </c>
      <c r="D25" s="176">
        <v>2.9000000000000001E-2</v>
      </c>
      <c r="E25" s="174" t="s">
        <v>255</v>
      </c>
      <c r="F25" s="175">
        <v>477</v>
      </c>
      <c r="G25" s="176">
        <v>3.2000000000000001E-2</v>
      </c>
      <c r="H25" s="174" t="s">
        <v>255</v>
      </c>
      <c r="I25" s="175">
        <v>436</v>
      </c>
      <c r="J25" s="176">
        <v>0.03</v>
      </c>
      <c r="L25" s="164">
        <v>9</v>
      </c>
      <c r="M25" s="174" t="s">
        <v>253</v>
      </c>
      <c r="N25" s="175">
        <v>550</v>
      </c>
      <c r="O25" s="176">
        <v>1.4999999999999999E-2</v>
      </c>
      <c r="P25" s="174" t="s">
        <v>253</v>
      </c>
      <c r="Q25" s="175">
        <v>475</v>
      </c>
      <c r="R25" s="176">
        <v>1.2999999999999999E-2</v>
      </c>
      <c r="S25" s="174" t="s">
        <v>253</v>
      </c>
      <c r="T25" s="175">
        <v>471</v>
      </c>
      <c r="U25" s="176">
        <v>1.2999999999999999E-2</v>
      </c>
    </row>
    <row r="26" spans="1:29" ht="20.25" customHeight="1" thickBot="1" x14ac:dyDescent="0.2">
      <c r="A26" s="164">
        <v>10</v>
      </c>
      <c r="B26" s="184" t="s">
        <v>256</v>
      </c>
      <c r="C26" s="185">
        <v>427</v>
      </c>
      <c r="D26" s="186">
        <v>2.9000000000000001E-2</v>
      </c>
      <c r="E26" s="184" t="s">
        <v>254</v>
      </c>
      <c r="F26" s="185">
        <v>394</v>
      </c>
      <c r="G26" s="186">
        <v>2.7E-2</v>
      </c>
      <c r="H26" s="184" t="s">
        <v>256</v>
      </c>
      <c r="I26" s="185">
        <v>403</v>
      </c>
      <c r="J26" s="186">
        <v>2.7E-2</v>
      </c>
      <c r="L26" s="164">
        <v>10</v>
      </c>
      <c r="M26" s="184" t="s">
        <v>257</v>
      </c>
      <c r="N26" s="185">
        <v>440</v>
      </c>
      <c r="O26" s="186">
        <v>1.2E-2</v>
      </c>
      <c r="P26" s="184" t="s">
        <v>257</v>
      </c>
      <c r="Q26" s="185">
        <v>474</v>
      </c>
      <c r="R26" s="186">
        <v>1.2999999999999999E-2</v>
      </c>
      <c r="S26" s="184" t="s">
        <v>275</v>
      </c>
      <c r="T26" s="185">
        <v>390</v>
      </c>
      <c r="U26" s="186">
        <v>1.0999999999999999E-2</v>
      </c>
    </row>
    <row r="27" spans="1:29" ht="20.25" customHeight="1" x14ac:dyDescent="0.15"/>
    <row r="28" spans="1:29" ht="20.25" customHeight="1" thickBot="1" x14ac:dyDescent="0.2">
      <c r="B28" s="162" t="s">
        <v>350</v>
      </c>
      <c r="M28" s="162" t="s">
        <v>351</v>
      </c>
      <c r="X28" s="162" t="s">
        <v>352</v>
      </c>
    </row>
    <row r="29" spans="1:29" ht="20.25" customHeight="1" thickBot="1" x14ac:dyDescent="0.2">
      <c r="A29" s="164" t="s">
        <v>332</v>
      </c>
      <c r="B29" s="165" t="s">
        <v>333</v>
      </c>
      <c r="C29" s="168"/>
      <c r="D29" s="240" t="s">
        <v>336</v>
      </c>
      <c r="E29" s="168"/>
      <c r="F29" s="165" t="s">
        <v>337</v>
      </c>
      <c r="G29" s="168"/>
      <c r="H29" s="181"/>
      <c r="L29" s="164" t="s">
        <v>332</v>
      </c>
      <c r="M29" s="165" t="s">
        <v>333</v>
      </c>
      <c r="N29" s="168"/>
      <c r="O29" s="240" t="s">
        <v>336</v>
      </c>
      <c r="P29" s="168"/>
      <c r="Q29" s="165" t="s">
        <v>337</v>
      </c>
      <c r="R29" s="168"/>
      <c r="S29" s="187"/>
      <c r="W29" s="164" t="s">
        <v>332</v>
      </c>
      <c r="X29" s="165" t="s">
        <v>333</v>
      </c>
      <c r="Y29" s="168"/>
      <c r="Z29" s="240" t="s">
        <v>336</v>
      </c>
      <c r="AA29" s="168"/>
      <c r="AB29" s="165" t="s">
        <v>337</v>
      </c>
      <c r="AC29" s="168"/>
    </row>
    <row r="30" spans="1:29" ht="20.25" customHeight="1" x14ac:dyDescent="0.15">
      <c r="A30" s="164">
        <v>1</v>
      </c>
      <c r="B30" s="169" t="s">
        <v>250</v>
      </c>
      <c r="C30" s="173">
        <v>285</v>
      </c>
      <c r="D30" s="169" t="s">
        <v>232</v>
      </c>
      <c r="E30" s="173">
        <v>477</v>
      </c>
      <c r="F30" s="169" t="s">
        <v>232</v>
      </c>
      <c r="G30" s="173">
        <v>774</v>
      </c>
      <c r="H30" s="183"/>
      <c r="L30" s="164">
        <v>1</v>
      </c>
      <c r="M30" s="169" t="s">
        <v>233</v>
      </c>
      <c r="N30" s="170">
        <v>1276</v>
      </c>
      <c r="O30" s="169" t="s">
        <v>233</v>
      </c>
      <c r="P30" s="170">
        <v>2113</v>
      </c>
      <c r="Q30" s="169" t="s">
        <v>233</v>
      </c>
      <c r="R30" s="170">
        <v>2300</v>
      </c>
      <c r="S30" s="188"/>
      <c r="W30" s="164">
        <v>1</v>
      </c>
      <c r="X30" s="172" t="s">
        <v>243</v>
      </c>
      <c r="Y30" s="173">
        <v>44</v>
      </c>
      <c r="Z30" s="172" t="s">
        <v>240</v>
      </c>
      <c r="AA30" s="173">
        <v>55</v>
      </c>
      <c r="AB30" s="172" t="s">
        <v>243</v>
      </c>
      <c r="AC30" s="173">
        <v>6</v>
      </c>
    </row>
    <row r="31" spans="1:29" ht="20.25" customHeight="1" x14ac:dyDescent="0.15">
      <c r="A31" s="164">
        <v>2</v>
      </c>
      <c r="B31" s="174" t="s">
        <v>232</v>
      </c>
      <c r="C31" s="178">
        <v>250</v>
      </c>
      <c r="D31" s="174" t="s">
        <v>250</v>
      </c>
      <c r="E31" s="178">
        <v>240</v>
      </c>
      <c r="F31" s="174" t="s">
        <v>250</v>
      </c>
      <c r="G31" s="178">
        <v>251</v>
      </c>
      <c r="H31" s="183"/>
      <c r="L31" s="164">
        <v>2</v>
      </c>
      <c r="M31" s="174" t="s">
        <v>245</v>
      </c>
      <c r="N31" s="175">
        <v>250</v>
      </c>
      <c r="O31" s="174" t="s">
        <v>245</v>
      </c>
      <c r="P31" s="175">
        <v>197</v>
      </c>
      <c r="Q31" s="174" t="s">
        <v>245</v>
      </c>
      <c r="R31" s="175">
        <v>204</v>
      </c>
      <c r="S31" s="188"/>
      <c r="W31" s="164">
        <v>2</v>
      </c>
      <c r="X31" s="177" t="s">
        <v>240</v>
      </c>
      <c r="Y31" s="178">
        <v>26</v>
      </c>
      <c r="Z31" s="177" t="s">
        <v>243</v>
      </c>
      <c r="AA31" s="178">
        <v>20</v>
      </c>
      <c r="AB31" s="177" t="s">
        <v>240</v>
      </c>
      <c r="AC31" s="178">
        <v>-16</v>
      </c>
    </row>
    <row r="32" spans="1:29" ht="20.25" customHeight="1" x14ac:dyDescent="0.15">
      <c r="A32" s="164">
        <v>3</v>
      </c>
      <c r="B32" s="174" t="s">
        <v>262</v>
      </c>
      <c r="C32" s="178">
        <v>223</v>
      </c>
      <c r="D32" s="174" t="s">
        <v>258</v>
      </c>
      <c r="E32" s="178">
        <v>217</v>
      </c>
      <c r="F32" s="174" t="s">
        <v>262</v>
      </c>
      <c r="G32" s="178">
        <v>220</v>
      </c>
      <c r="H32" s="183"/>
      <c r="L32" s="164">
        <v>3</v>
      </c>
      <c r="M32" s="174" t="s">
        <v>275</v>
      </c>
      <c r="N32" s="175">
        <v>183</v>
      </c>
      <c r="O32" s="174" t="s">
        <v>249</v>
      </c>
      <c r="P32" s="175">
        <v>165</v>
      </c>
      <c r="Q32" s="174" t="s">
        <v>257</v>
      </c>
      <c r="R32" s="175">
        <v>171</v>
      </c>
      <c r="S32" s="188"/>
      <c r="W32" s="164">
        <v>3</v>
      </c>
      <c r="X32" s="177" t="s">
        <v>234</v>
      </c>
      <c r="Y32" s="178">
        <v>-76</v>
      </c>
      <c r="Z32" s="177" t="s">
        <v>237</v>
      </c>
      <c r="AA32" s="178">
        <v>-40</v>
      </c>
      <c r="AB32" s="177" t="s">
        <v>234</v>
      </c>
      <c r="AC32" s="178">
        <v>-25</v>
      </c>
    </row>
    <row r="33" spans="1:29" ht="20.25" customHeight="1" thickBot="1" x14ac:dyDescent="0.2">
      <c r="A33" s="164">
        <v>4</v>
      </c>
      <c r="B33" s="174" t="s">
        <v>258</v>
      </c>
      <c r="C33" s="178">
        <v>181</v>
      </c>
      <c r="D33" s="174" t="s">
        <v>260</v>
      </c>
      <c r="E33" s="178">
        <v>189</v>
      </c>
      <c r="F33" s="174" t="s">
        <v>256</v>
      </c>
      <c r="G33" s="178">
        <v>205</v>
      </c>
      <c r="H33" s="183"/>
      <c r="L33" s="164">
        <v>4</v>
      </c>
      <c r="M33" s="174" t="s">
        <v>247</v>
      </c>
      <c r="N33" s="175">
        <v>167</v>
      </c>
      <c r="O33" s="174" t="s">
        <v>253</v>
      </c>
      <c r="P33" s="175">
        <v>161</v>
      </c>
      <c r="Q33" s="174" t="s">
        <v>253</v>
      </c>
      <c r="R33" s="175">
        <v>153</v>
      </c>
      <c r="S33" s="188"/>
      <c r="W33" s="164">
        <v>4</v>
      </c>
      <c r="X33" s="179" t="s">
        <v>237</v>
      </c>
      <c r="Y33" s="180">
        <v>-137</v>
      </c>
      <c r="Z33" s="179" t="s">
        <v>234</v>
      </c>
      <c r="AA33" s="180">
        <v>-63</v>
      </c>
      <c r="AB33" s="179" t="s">
        <v>237</v>
      </c>
      <c r="AC33" s="180">
        <v>-45</v>
      </c>
    </row>
    <row r="34" spans="1:29" ht="20.25" customHeight="1" x14ac:dyDescent="0.15">
      <c r="A34" s="164">
        <v>5</v>
      </c>
      <c r="B34" s="174" t="s">
        <v>254</v>
      </c>
      <c r="C34" s="178">
        <v>106</v>
      </c>
      <c r="D34" s="174" t="s">
        <v>262</v>
      </c>
      <c r="E34" s="178">
        <v>165</v>
      </c>
      <c r="F34" s="174" t="s">
        <v>258</v>
      </c>
      <c r="G34" s="178">
        <v>189</v>
      </c>
      <c r="H34" s="183"/>
      <c r="L34" s="164">
        <v>5</v>
      </c>
      <c r="M34" s="174" t="s">
        <v>251</v>
      </c>
      <c r="N34" s="175">
        <v>156</v>
      </c>
      <c r="O34" s="174" t="s">
        <v>261</v>
      </c>
      <c r="P34" s="175">
        <v>161</v>
      </c>
      <c r="Q34" s="174" t="s">
        <v>249</v>
      </c>
      <c r="R34" s="175">
        <v>143</v>
      </c>
      <c r="S34" s="188"/>
    </row>
    <row r="35" spans="1:29" ht="20.25" customHeight="1" x14ac:dyDescent="0.15">
      <c r="A35" s="164">
        <v>6</v>
      </c>
      <c r="B35" s="174" t="s">
        <v>265</v>
      </c>
      <c r="C35" s="178">
        <v>97</v>
      </c>
      <c r="D35" s="174" t="s">
        <v>263</v>
      </c>
      <c r="E35" s="178">
        <v>129</v>
      </c>
      <c r="F35" s="174" t="s">
        <v>265</v>
      </c>
      <c r="G35" s="178">
        <v>120</v>
      </c>
      <c r="H35" s="183"/>
      <c r="L35" s="164">
        <v>6</v>
      </c>
      <c r="M35" s="174" t="s">
        <v>264</v>
      </c>
      <c r="N35" s="175">
        <v>135</v>
      </c>
      <c r="O35" s="174" t="s">
        <v>275</v>
      </c>
      <c r="P35" s="175">
        <v>144</v>
      </c>
      <c r="Q35" s="174" t="s">
        <v>261</v>
      </c>
      <c r="R35" s="175">
        <v>131</v>
      </c>
      <c r="S35" s="188"/>
    </row>
    <row r="36" spans="1:29" ht="20.25" customHeight="1" x14ac:dyDescent="0.15">
      <c r="A36" s="164">
        <v>7</v>
      </c>
      <c r="B36" s="326" t="s">
        <v>338</v>
      </c>
      <c r="C36" s="178">
        <v>91</v>
      </c>
      <c r="D36" s="174" t="s">
        <v>339</v>
      </c>
      <c r="E36" s="178">
        <v>119</v>
      </c>
      <c r="F36" s="174" t="s">
        <v>248</v>
      </c>
      <c r="G36" s="178">
        <v>117</v>
      </c>
      <c r="H36" s="183"/>
      <c r="L36" s="164">
        <v>7</v>
      </c>
      <c r="M36" s="174" t="s">
        <v>253</v>
      </c>
      <c r="N36" s="175">
        <v>123</v>
      </c>
      <c r="O36" s="174" t="s">
        <v>298</v>
      </c>
      <c r="P36" s="175">
        <v>126</v>
      </c>
      <c r="Q36" s="174" t="s">
        <v>242</v>
      </c>
      <c r="R36" s="175">
        <v>127</v>
      </c>
      <c r="S36" s="188"/>
    </row>
    <row r="37" spans="1:29" ht="20.25" customHeight="1" x14ac:dyDescent="0.15">
      <c r="A37" s="164">
        <v>8</v>
      </c>
      <c r="B37" s="174" t="s">
        <v>263</v>
      </c>
      <c r="C37" s="178">
        <v>79</v>
      </c>
      <c r="D37" s="326" t="s">
        <v>338</v>
      </c>
      <c r="E37" s="178">
        <v>97</v>
      </c>
      <c r="F37" s="174" t="s">
        <v>263</v>
      </c>
      <c r="G37" s="178">
        <v>109</v>
      </c>
      <c r="H37" s="183"/>
      <c r="L37" s="164">
        <v>8</v>
      </c>
      <c r="M37" s="174" t="s">
        <v>266</v>
      </c>
      <c r="N37" s="175">
        <v>111</v>
      </c>
      <c r="O37" s="174" t="s">
        <v>259</v>
      </c>
      <c r="P37" s="175">
        <v>125</v>
      </c>
      <c r="Q37" s="174" t="s">
        <v>275</v>
      </c>
      <c r="R37" s="175">
        <v>114</v>
      </c>
      <c r="S37" s="188"/>
    </row>
    <row r="38" spans="1:29" ht="20.25" customHeight="1" x14ac:dyDescent="0.15">
      <c r="A38" s="164">
        <v>9</v>
      </c>
      <c r="B38" s="174" t="s">
        <v>260</v>
      </c>
      <c r="C38" s="178">
        <v>73</v>
      </c>
      <c r="D38" s="174" t="s">
        <v>265</v>
      </c>
      <c r="E38" s="178">
        <v>95</v>
      </c>
      <c r="F38" s="326" t="s">
        <v>338</v>
      </c>
      <c r="G38" s="178">
        <v>104</v>
      </c>
      <c r="H38" s="183"/>
      <c r="L38" s="164">
        <v>9</v>
      </c>
      <c r="M38" s="174" t="s">
        <v>261</v>
      </c>
      <c r="N38" s="175">
        <v>107</v>
      </c>
      <c r="O38" s="174" t="s">
        <v>242</v>
      </c>
      <c r="P38" s="175">
        <v>119</v>
      </c>
      <c r="Q38" s="174" t="s">
        <v>259</v>
      </c>
      <c r="R38" s="175">
        <v>98</v>
      </c>
      <c r="S38" s="188"/>
    </row>
    <row r="39" spans="1:29" ht="20.25" customHeight="1" thickBot="1" x14ac:dyDescent="0.2">
      <c r="A39" s="164">
        <v>10</v>
      </c>
      <c r="B39" s="184" t="s">
        <v>290</v>
      </c>
      <c r="C39" s="180">
        <v>70</v>
      </c>
      <c r="D39" s="184" t="s">
        <v>256</v>
      </c>
      <c r="E39" s="180">
        <v>94</v>
      </c>
      <c r="F39" s="184" t="s">
        <v>254</v>
      </c>
      <c r="G39" s="180">
        <v>100</v>
      </c>
      <c r="H39" s="183"/>
      <c r="L39" s="164">
        <v>10</v>
      </c>
      <c r="M39" s="184" t="s">
        <v>291</v>
      </c>
      <c r="N39" s="185">
        <v>94</v>
      </c>
      <c r="O39" s="184" t="s">
        <v>251</v>
      </c>
      <c r="P39" s="185">
        <v>116</v>
      </c>
      <c r="Q39" s="184" t="s">
        <v>247</v>
      </c>
      <c r="R39" s="185">
        <v>92</v>
      </c>
      <c r="S39" s="188"/>
    </row>
    <row r="40" spans="1:29" ht="20.25" customHeight="1" thickBot="1" x14ac:dyDescent="0.2"/>
    <row r="41" spans="1:29" ht="20.25" customHeight="1" thickBot="1" x14ac:dyDescent="0.2">
      <c r="A41" s="164" t="s">
        <v>332</v>
      </c>
      <c r="B41" s="165" t="s">
        <v>333</v>
      </c>
      <c r="C41" s="168"/>
      <c r="D41" s="240" t="s">
        <v>336</v>
      </c>
      <c r="E41" s="168"/>
      <c r="F41" s="165" t="s">
        <v>337</v>
      </c>
      <c r="G41" s="168"/>
      <c r="H41" s="189"/>
      <c r="L41" s="164" t="s">
        <v>332</v>
      </c>
      <c r="M41" s="165" t="s">
        <v>333</v>
      </c>
      <c r="N41" s="168"/>
      <c r="O41" s="240" t="s">
        <v>336</v>
      </c>
      <c r="P41" s="168"/>
      <c r="Q41" s="165" t="s">
        <v>337</v>
      </c>
      <c r="R41" s="168"/>
      <c r="U41" s="190"/>
    </row>
    <row r="42" spans="1:29" ht="20.25" customHeight="1" x14ac:dyDescent="0.15">
      <c r="A42" s="164">
        <v>44</v>
      </c>
      <c r="B42" s="169" t="s">
        <v>255</v>
      </c>
      <c r="C42" s="173">
        <v>-19</v>
      </c>
      <c r="D42" s="169" t="s">
        <v>299</v>
      </c>
      <c r="E42" s="173">
        <v>2</v>
      </c>
      <c r="F42" s="169" t="s">
        <v>299</v>
      </c>
      <c r="G42" s="173">
        <v>-2</v>
      </c>
      <c r="H42" s="188"/>
      <c r="L42" s="164">
        <v>38</v>
      </c>
      <c r="M42" s="169" t="s">
        <v>292</v>
      </c>
      <c r="N42" s="173">
        <v>12</v>
      </c>
      <c r="O42" s="169" t="s">
        <v>300</v>
      </c>
      <c r="P42" s="173">
        <v>17</v>
      </c>
      <c r="Q42" s="169" t="s">
        <v>277</v>
      </c>
      <c r="R42" s="173">
        <v>17</v>
      </c>
      <c r="U42" s="183"/>
    </row>
    <row r="43" spans="1:29" ht="20.25" customHeight="1" x14ac:dyDescent="0.15">
      <c r="A43" s="164">
        <v>45</v>
      </c>
      <c r="B43" s="174" t="s">
        <v>268</v>
      </c>
      <c r="C43" s="178">
        <v>-19</v>
      </c>
      <c r="D43" s="174" t="s">
        <v>301</v>
      </c>
      <c r="E43" s="178">
        <v>-1</v>
      </c>
      <c r="F43" s="174" t="s">
        <v>340</v>
      </c>
      <c r="G43" s="178">
        <v>-10</v>
      </c>
      <c r="H43" s="188"/>
      <c r="L43" s="164">
        <v>39</v>
      </c>
      <c r="M43" s="174" t="s">
        <v>293</v>
      </c>
      <c r="N43" s="178">
        <v>12</v>
      </c>
      <c r="O43" s="174" t="s">
        <v>302</v>
      </c>
      <c r="P43" s="178">
        <v>16</v>
      </c>
      <c r="Q43" s="174" t="s">
        <v>295</v>
      </c>
      <c r="R43" s="178">
        <v>11</v>
      </c>
      <c r="U43" s="183"/>
    </row>
    <row r="44" spans="1:29" ht="20.25" customHeight="1" x14ac:dyDescent="0.15">
      <c r="A44" s="164">
        <v>46</v>
      </c>
      <c r="B44" s="174" t="s">
        <v>294</v>
      </c>
      <c r="C44" s="178">
        <v>-23</v>
      </c>
      <c r="D44" s="174" t="s">
        <v>303</v>
      </c>
      <c r="E44" s="178">
        <v>-9</v>
      </c>
      <c r="F44" s="174" t="s">
        <v>276</v>
      </c>
      <c r="G44" s="178">
        <v>-20</v>
      </c>
      <c r="H44" s="188"/>
      <c r="L44" s="164">
        <v>40</v>
      </c>
      <c r="M44" s="174" t="s">
        <v>295</v>
      </c>
      <c r="N44" s="178">
        <v>10</v>
      </c>
      <c r="O44" s="174" t="s">
        <v>269</v>
      </c>
      <c r="P44" s="178">
        <v>11</v>
      </c>
      <c r="Q44" s="174" t="s">
        <v>341</v>
      </c>
      <c r="R44" s="178">
        <v>9</v>
      </c>
      <c r="U44" s="183"/>
    </row>
    <row r="45" spans="1:29" ht="20.25" customHeight="1" x14ac:dyDescent="0.15">
      <c r="A45" s="164">
        <v>47</v>
      </c>
      <c r="B45" s="174" t="s">
        <v>267</v>
      </c>
      <c r="C45" s="178">
        <v>-25</v>
      </c>
      <c r="D45" s="174" t="s">
        <v>241</v>
      </c>
      <c r="E45" s="178">
        <v>-11</v>
      </c>
      <c r="F45" s="174" t="s">
        <v>278</v>
      </c>
      <c r="G45" s="178">
        <v>-23</v>
      </c>
      <c r="H45" s="188"/>
      <c r="L45" s="164">
        <v>41</v>
      </c>
      <c r="M45" s="174" t="s">
        <v>242</v>
      </c>
      <c r="N45" s="178">
        <v>8</v>
      </c>
      <c r="O45" s="174" t="s">
        <v>304</v>
      </c>
      <c r="P45" s="178">
        <v>2</v>
      </c>
      <c r="Q45" s="174" t="s">
        <v>300</v>
      </c>
      <c r="R45" s="178">
        <v>4</v>
      </c>
      <c r="U45" s="183"/>
    </row>
    <row r="46" spans="1:29" ht="20.25" customHeight="1" x14ac:dyDescent="0.15">
      <c r="A46" s="164">
        <v>48</v>
      </c>
      <c r="B46" s="174" t="s">
        <v>276</v>
      </c>
      <c r="C46" s="178">
        <v>-37</v>
      </c>
      <c r="D46" s="174" t="s">
        <v>235</v>
      </c>
      <c r="E46" s="178">
        <v>-27</v>
      </c>
      <c r="F46" s="174" t="s">
        <v>255</v>
      </c>
      <c r="G46" s="178">
        <v>-29</v>
      </c>
      <c r="H46" s="188"/>
      <c r="L46" s="164">
        <v>42</v>
      </c>
      <c r="M46" s="174" t="s">
        <v>270</v>
      </c>
      <c r="N46" s="178">
        <v>-1</v>
      </c>
      <c r="O46" s="174" t="s">
        <v>305</v>
      </c>
      <c r="P46" s="178">
        <v>-1</v>
      </c>
      <c r="Q46" s="174" t="s">
        <v>342</v>
      </c>
      <c r="R46" s="178">
        <v>0</v>
      </c>
      <c r="U46" s="183"/>
    </row>
    <row r="47" spans="1:29" ht="20.25" customHeight="1" x14ac:dyDescent="0.15">
      <c r="A47" s="164">
        <v>49</v>
      </c>
      <c r="B47" s="174" t="s">
        <v>235</v>
      </c>
      <c r="C47" s="178">
        <v>-75</v>
      </c>
      <c r="D47" s="174" t="s">
        <v>255</v>
      </c>
      <c r="E47" s="178">
        <v>-71</v>
      </c>
      <c r="F47" s="174" t="s">
        <v>246</v>
      </c>
      <c r="G47" s="178">
        <v>-103</v>
      </c>
      <c r="H47" s="188"/>
      <c r="L47" s="164">
        <v>43</v>
      </c>
      <c r="M47" s="174" t="s">
        <v>269</v>
      </c>
      <c r="N47" s="178">
        <v>-6</v>
      </c>
      <c r="O47" s="174" t="s">
        <v>306</v>
      </c>
      <c r="P47" s="178">
        <v>-7</v>
      </c>
      <c r="Q47" s="174" t="s">
        <v>279</v>
      </c>
      <c r="R47" s="178">
        <v>0</v>
      </c>
      <c r="U47" s="183"/>
    </row>
    <row r="48" spans="1:29" ht="20.25" customHeight="1" x14ac:dyDescent="0.15">
      <c r="A48" s="164">
        <v>50</v>
      </c>
      <c r="B48" s="174" t="s">
        <v>241</v>
      </c>
      <c r="C48" s="178">
        <v>-105</v>
      </c>
      <c r="D48" s="174" t="s">
        <v>246</v>
      </c>
      <c r="E48" s="178">
        <v>-72</v>
      </c>
      <c r="F48" s="174" t="s">
        <v>268</v>
      </c>
      <c r="G48" s="178">
        <v>-111</v>
      </c>
      <c r="H48" s="188"/>
      <c r="L48" s="164">
        <v>44</v>
      </c>
      <c r="M48" s="174" t="s">
        <v>277</v>
      </c>
      <c r="N48" s="178">
        <v>-7</v>
      </c>
      <c r="O48" s="174" t="s">
        <v>291</v>
      </c>
      <c r="P48" s="178">
        <v>-14</v>
      </c>
      <c r="Q48" s="174" t="s">
        <v>270</v>
      </c>
      <c r="R48" s="178">
        <v>-2</v>
      </c>
      <c r="U48" s="183"/>
    </row>
    <row r="49" spans="1:21" ht="20.25" customHeight="1" x14ac:dyDescent="0.15">
      <c r="A49" s="164">
        <v>51</v>
      </c>
      <c r="B49" s="174" t="s">
        <v>238</v>
      </c>
      <c r="C49" s="178">
        <v>-125</v>
      </c>
      <c r="D49" s="174" t="s">
        <v>268</v>
      </c>
      <c r="E49" s="178">
        <v>-95</v>
      </c>
      <c r="F49" s="174" t="s">
        <v>241</v>
      </c>
      <c r="G49" s="178">
        <v>-135</v>
      </c>
      <c r="H49" s="188"/>
      <c r="L49" s="164">
        <v>45</v>
      </c>
      <c r="M49" s="174" t="s">
        <v>271</v>
      </c>
      <c r="N49" s="178">
        <v>-8</v>
      </c>
      <c r="O49" s="174" t="s">
        <v>307</v>
      </c>
      <c r="P49" s="178">
        <v>-24</v>
      </c>
      <c r="Q49" s="174" t="s">
        <v>307</v>
      </c>
      <c r="R49" s="178">
        <v>-28</v>
      </c>
      <c r="U49" s="183"/>
    </row>
    <row r="50" spans="1:21" ht="20.25" customHeight="1" x14ac:dyDescent="0.15">
      <c r="A50" s="164">
        <v>52</v>
      </c>
      <c r="B50" s="174" t="s">
        <v>246</v>
      </c>
      <c r="C50" s="178">
        <v>-134</v>
      </c>
      <c r="D50" s="174" t="s">
        <v>276</v>
      </c>
      <c r="E50" s="178">
        <v>-95</v>
      </c>
      <c r="F50" s="174" t="s">
        <v>235</v>
      </c>
      <c r="G50" s="178">
        <v>-146</v>
      </c>
      <c r="H50" s="188"/>
      <c r="L50" s="164">
        <v>46</v>
      </c>
      <c r="M50" s="174" t="s">
        <v>239</v>
      </c>
      <c r="N50" s="178">
        <v>-234</v>
      </c>
      <c r="O50" s="174" t="s">
        <v>239</v>
      </c>
      <c r="P50" s="178">
        <v>-97</v>
      </c>
      <c r="Q50" s="174" t="s">
        <v>239</v>
      </c>
      <c r="R50" s="178">
        <v>-43</v>
      </c>
      <c r="U50" s="183"/>
    </row>
    <row r="51" spans="1:21" ht="20.25" customHeight="1" thickBot="1" x14ac:dyDescent="0.2">
      <c r="A51" s="164">
        <v>53</v>
      </c>
      <c r="B51" s="184" t="s">
        <v>244</v>
      </c>
      <c r="C51" s="180">
        <v>-294</v>
      </c>
      <c r="D51" s="184" t="s">
        <v>244</v>
      </c>
      <c r="E51" s="180">
        <v>-285</v>
      </c>
      <c r="F51" s="184" t="s">
        <v>244</v>
      </c>
      <c r="G51" s="180">
        <v>-255</v>
      </c>
      <c r="H51" s="188"/>
      <c r="L51" s="164">
        <v>47</v>
      </c>
      <c r="M51" s="184" t="s">
        <v>236</v>
      </c>
      <c r="N51" s="180">
        <v>-1189</v>
      </c>
      <c r="O51" s="184" t="s">
        <v>236</v>
      </c>
      <c r="P51" s="180">
        <v>-1301</v>
      </c>
      <c r="Q51" s="184" t="s">
        <v>236</v>
      </c>
      <c r="R51" s="180">
        <v>-169</v>
      </c>
      <c r="U51" s="183"/>
    </row>
  </sheetData>
  <phoneticPr fontId="6"/>
  <pageMargins left="0.7" right="0.7" top="0.75" bottom="0.75" header="0.3" footer="0.3"/>
  <pageSetup paperSize="8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</sheetPr>
  <dimension ref="A1:T21"/>
  <sheetViews>
    <sheetView showGridLines="0" zoomScale="85" zoomScaleNormal="85" workbookViewId="0">
      <selection activeCell="A2" sqref="A2"/>
    </sheetView>
  </sheetViews>
  <sheetFormatPr defaultRowHeight="13.5" x14ac:dyDescent="0.15"/>
  <cols>
    <col min="1" max="1" width="7.625" style="136" customWidth="1"/>
    <col min="2" max="2" width="6.625" style="136" customWidth="1"/>
    <col min="3" max="20" width="7.625" style="136" customWidth="1"/>
    <col min="21" max="25" width="9" style="136"/>
    <col min="26" max="26" width="3" style="136" customWidth="1"/>
    <col min="27" max="252" width="9" style="136"/>
    <col min="253" max="254" width="6.625" style="136" customWidth="1"/>
    <col min="255" max="274" width="7.625" style="136" customWidth="1"/>
    <col min="275" max="281" width="9" style="136"/>
    <col min="282" max="282" width="3" style="136" customWidth="1"/>
    <col min="283" max="508" width="9" style="136"/>
    <col min="509" max="510" width="6.625" style="136" customWidth="1"/>
    <col min="511" max="530" width="7.625" style="136" customWidth="1"/>
    <col min="531" max="537" width="9" style="136"/>
    <col min="538" max="538" width="3" style="136" customWidth="1"/>
    <col min="539" max="764" width="9" style="136"/>
    <col min="765" max="766" width="6.625" style="136" customWidth="1"/>
    <col min="767" max="786" width="7.625" style="136" customWidth="1"/>
    <col min="787" max="793" width="9" style="136"/>
    <col min="794" max="794" width="3" style="136" customWidth="1"/>
    <col min="795" max="1020" width="9" style="136"/>
    <col min="1021" max="1022" width="6.625" style="136" customWidth="1"/>
    <col min="1023" max="1042" width="7.625" style="136" customWidth="1"/>
    <col min="1043" max="1049" width="9" style="136"/>
    <col min="1050" max="1050" width="3" style="136" customWidth="1"/>
    <col min="1051" max="1276" width="9" style="136"/>
    <col min="1277" max="1278" width="6.625" style="136" customWidth="1"/>
    <col min="1279" max="1298" width="7.625" style="136" customWidth="1"/>
    <col min="1299" max="1305" width="9" style="136"/>
    <col min="1306" max="1306" width="3" style="136" customWidth="1"/>
    <col min="1307" max="1532" width="9" style="136"/>
    <col min="1533" max="1534" width="6.625" style="136" customWidth="1"/>
    <col min="1535" max="1554" width="7.625" style="136" customWidth="1"/>
    <col min="1555" max="1561" width="9" style="136"/>
    <col min="1562" max="1562" width="3" style="136" customWidth="1"/>
    <col min="1563" max="1788" width="9" style="136"/>
    <col min="1789" max="1790" width="6.625" style="136" customWidth="1"/>
    <col min="1791" max="1810" width="7.625" style="136" customWidth="1"/>
    <col min="1811" max="1817" width="9" style="136"/>
    <col min="1818" max="1818" width="3" style="136" customWidth="1"/>
    <col min="1819" max="2044" width="9" style="136"/>
    <col min="2045" max="2046" width="6.625" style="136" customWidth="1"/>
    <col min="2047" max="2066" width="7.625" style="136" customWidth="1"/>
    <col min="2067" max="2073" width="9" style="136"/>
    <col min="2074" max="2074" width="3" style="136" customWidth="1"/>
    <col min="2075" max="2300" width="9" style="136"/>
    <col min="2301" max="2302" width="6.625" style="136" customWidth="1"/>
    <col min="2303" max="2322" width="7.625" style="136" customWidth="1"/>
    <col min="2323" max="2329" width="9" style="136"/>
    <col min="2330" max="2330" width="3" style="136" customWidth="1"/>
    <col min="2331" max="2556" width="9" style="136"/>
    <col min="2557" max="2558" width="6.625" style="136" customWidth="1"/>
    <col min="2559" max="2578" width="7.625" style="136" customWidth="1"/>
    <col min="2579" max="2585" width="9" style="136"/>
    <col min="2586" max="2586" width="3" style="136" customWidth="1"/>
    <col min="2587" max="2812" width="9" style="136"/>
    <col min="2813" max="2814" width="6.625" style="136" customWidth="1"/>
    <col min="2815" max="2834" width="7.625" style="136" customWidth="1"/>
    <col min="2835" max="2841" width="9" style="136"/>
    <col min="2842" max="2842" width="3" style="136" customWidth="1"/>
    <col min="2843" max="3068" width="9" style="136"/>
    <col min="3069" max="3070" width="6.625" style="136" customWidth="1"/>
    <col min="3071" max="3090" width="7.625" style="136" customWidth="1"/>
    <col min="3091" max="3097" width="9" style="136"/>
    <col min="3098" max="3098" width="3" style="136" customWidth="1"/>
    <col min="3099" max="3324" width="9" style="136"/>
    <col min="3325" max="3326" width="6.625" style="136" customWidth="1"/>
    <col min="3327" max="3346" width="7.625" style="136" customWidth="1"/>
    <col min="3347" max="3353" width="9" style="136"/>
    <col min="3354" max="3354" width="3" style="136" customWidth="1"/>
    <col min="3355" max="3580" width="9" style="136"/>
    <col min="3581" max="3582" width="6.625" style="136" customWidth="1"/>
    <col min="3583" max="3602" width="7.625" style="136" customWidth="1"/>
    <col min="3603" max="3609" width="9" style="136"/>
    <col min="3610" max="3610" width="3" style="136" customWidth="1"/>
    <col min="3611" max="3836" width="9" style="136"/>
    <col min="3837" max="3838" width="6.625" style="136" customWidth="1"/>
    <col min="3839" max="3858" width="7.625" style="136" customWidth="1"/>
    <col min="3859" max="3865" width="9" style="136"/>
    <col min="3866" max="3866" width="3" style="136" customWidth="1"/>
    <col min="3867" max="4092" width="9" style="136"/>
    <col min="4093" max="4094" width="6.625" style="136" customWidth="1"/>
    <col min="4095" max="4114" width="7.625" style="136" customWidth="1"/>
    <col min="4115" max="4121" width="9" style="136"/>
    <col min="4122" max="4122" width="3" style="136" customWidth="1"/>
    <col min="4123" max="4348" width="9" style="136"/>
    <col min="4349" max="4350" width="6.625" style="136" customWidth="1"/>
    <col min="4351" max="4370" width="7.625" style="136" customWidth="1"/>
    <col min="4371" max="4377" width="9" style="136"/>
    <col min="4378" max="4378" width="3" style="136" customWidth="1"/>
    <col min="4379" max="4604" width="9" style="136"/>
    <col min="4605" max="4606" width="6.625" style="136" customWidth="1"/>
    <col min="4607" max="4626" width="7.625" style="136" customWidth="1"/>
    <col min="4627" max="4633" width="9" style="136"/>
    <col min="4634" max="4634" width="3" style="136" customWidth="1"/>
    <col min="4635" max="4860" width="9" style="136"/>
    <col min="4861" max="4862" width="6.625" style="136" customWidth="1"/>
    <col min="4863" max="4882" width="7.625" style="136" customWidth="1"/>
    <col min="4883" max="4889" width="9" style="136"/>
    <col min="4890" max="4890" width="3" style="136" customWidth="1"/>
    <col min="4891" max="5116" width="9" style="136"/>
    <col min="5117" max="5118" width="6.625" style="136" customWidth="1"/>
    <col min="5119" max="5138" width="7.625" style="136" customWidth="1"/>
    <col min="5139" max="5145" width="9" style="136"/>
    <col min="5146" max="5146" width="3" style="136" customWidth="1"/>
    <col min="5147" max="5372" width="9" style="136"/>
    <col min="5373" max="5374" width="6.625" style="136" customWidth="1"/>
    <col min="5375" max="5394" width="7.625" style="136" customWidth="1"/>
    <col min="5395" max="5401" width="9" style="136"/>
    <col min="5402" max="5402" width="3" style="136" customWidth="1"/>
    <col min="5403" max="5628" width="9" style="136"/>
    <col min="5629" max="5630" width="6.625" style="136" customWidth="1"/>
    <col min="5631" max="5650" width="7.625" style="136" customWidth="1"/>
    <col min="5651" max="5657" width="9" style="136"/>
    <col min="5658" max="5658" width="3" style="136" customWidth="1"/>
    <col min="5659" max="5884" width="9" style="136"/>
    <col min="5885" max="5886" width="6.625" style="136" customWidth="1"/>
    <col min="5887" max="5906" width="7.625" style="136" customWidth="1"/>
    <col min="5907" max="5913" width="9" style="136"/>
    <col min="5914" max="5914" width="3" style="136" customWidth="1"/>
    <col min="5915" max="6140" width="9" style="136"/>
    <col min="6141" max="6142" width="6.625" style="136" customWidth="1"/>
    <col min="6143" max="6162" width="7.625" style="136" customWidth="1"/>
    <col min="6163" max="6169" width="9" style="136"/>
    <col min="6170" max="6170" width="3" style="136" customWidth="1"/>
    <col min="6171" max="6396" width="9" style="136"/>
    <col min="6397" max="6398" width="6.625" style="136" customWidth="1"/>
    <col min="6399" max="6418" width="7.625" style="136" customWidth="1"/>
    <col min="6419" max="6425" width="9" style="136"/>
    <col min="6426" max="6426" width="3" style="136" customWidth="1"/>
    <col min="6427" max="6652" width="9" style="136"/>
    <col min="6653" max="6654" width="6.625" style="136" customWidth="1"/>
    <col min="6655" max="6674" width="7.625" style="136" customWidth="1"/>
    <col min="6675" max="6681" width="9" style="136"/>
    <col min="6682" max="6682" width="3" style="136" customWidth="1"/>
    <col min="6683" max="6908" width="9" style="136"/>
    <col min="6909" max="6910" width="6.625" style="136" customWidth="1"/>
    <col min="6911" max="6930" width="7.625" style="136" customWidth="1"/>
    <col min="6931" max="6937" width="9" style="136"/>
    <col min="6938" max="6938" width="3" style="136" customWidth="1"/>
    <col min="6939" max="7164" width="9" style="136"/>
    <col min="7165" max="7166" width="6.625" style="136" customWidth="1"/>
    <col min="7167" max="7186" width="7.625" style="136" customWidth="1"/>
    <col min="7187" max="7193" width="9" style="136"/>
    <col min="7194" max="7194" width="3" style="136" customWidth="1"/>
    <col min="7195" max="7420" width="9" style="136"/>
    <col min="7421" max="7422" width="6.625" style="136" customWidth="1"/>
    <col min="7423" max="7442" width="7.625" style="136" customWidth="1"/>
    <col min="7443" max="7449" width="9" style="136"/>
    <col min="7450" max="7450" width="3" style="136" customWidth="1"/>
    <col min="7451" max="7676" width="9" style="136"/>
    <col min="7677" max="7678" width="6.625" style="136" customWidth="1"/>
    <col min="7679" max="7698" width="7.625" style="136" customWidth="1"/>
    <col min="7699" max="7705" width="9" style="136"/>
    <col min="7706" max="7706" width="3" style="136" customWidth="1"/>
    <col min="7707" max="7932" width="9" style="136"/>
    <col min="7933" max="7934" width="6.625" style="136" customWidth="1"/>
    <col min="7935" max="7954" width="7.625" style="136" customWidth="1"/>
    <col min="7955" max="7961" width="9" style="136"/>
    <col min="7962" max="7962" width="3" style="136" customWidth="1"/>
    <col min="7963" max="8188" width="9" style="136"/>
    <col min="8189" max="8190" width="6.625" style="136" customWidth="1"/>
    <col min="8191" max="8210" width="7.625" style="136" customWidth="1"/>
    <col min="8211" max="8217" width="9" style="136"/>
    <col min="8218" max="8218" width="3" style="136" customWidth="1"/>
    <col min="8219" max="8444" width="9" style="136"/>
    <col min="8445" max="8446" width="6.625" style="136" customWidth="1"/>
    <col min="8447" max="8466" width="7.625" style="136" customWidth="1"/>
    <col min="8467" max="8473" width="9" style="136"/>
    <col min="8474" max="8474" width="3" style="136" customWidth="1"/>
    <col min="8475" max="8700" width="9" style="136"/>
    <col min="8701" max="8702" width="6.625" style="136" customWidth="1"/>
    <col min="8703" max="8722" width="7.625" style="136" customWidth="1"/>
    <col min="8723" max="8729" width="9" style="136"/>
    <col min="8730" max="8730" width="3" style="136" customWidth="1"/>
    <col min="8731" max="8956" width="9" style="136"/>
    <col min="8957" max="8958" width="6.625" style="136" customWidth="1"/>
    <col min="8959" max="8978" width="7.625" style="136" customWidth="1"/>
    <col min="8979" max="8985" width="9" style="136"/>
    <col min="8986" max="8986" width="3" style="136" customWidth="1"/>
    <col min="8987" max="9212" width="9" style="136"/>
    <col min="9213" max="9214" width="6.625" style="136" customWidth="1"/>
    <col min="9215" max="9234" width="7.625" style="136" customWidth="1"/>
    <col min="9235" max="9241" width="9" style="136"/>
    <col min="9242" max="9242" width="3" style="136" customWidth="1"/>
    <col min="9243" max="9468" width="9" style="136"/>
    <col min="9469" max="9470" width="6.625" style="136" customWidth="1"/>
    <col min="9471" max="9490" width="7.625" style="136" customWidth="1"/>
    <col min="9491" max="9497" width="9" style="136"/>
    <col min="9498" max="9498" width="3" style="136" customWidth="1"/>
    <col min="9499" max="9724" width="9" style="136"/>
    <col min="9725" max="9726" width="6.625" style="136" customWidth="1"/>
    <col min="9727" max="9746" width="7.625" style="136" customWidth="1"/>
    <col min="9747" max="9753" width="9" style="136"/>
    <col min="9754" max="9754" width="3" style="136" customWidth="1"/>
    <col min="9755" max="9980" width="9" style="136"/>
    <col min="9981" max="9982" width="6.625" style="136" customWidth="1"/>
    <col min="9983" max="10002" width="7.625" style="136" customWidth="1"/>
    <col min="10003" max="10009" width="9" style="136"/>
    <col min="10010" max="10010" width="3" style="136" customWidth="1"/>
    <col min="10011" max="10236" width="9" style="136"/>
    <col min="10237" max="10238" width="6.625" style="136" customWidth="1"/>
    <col min="10239" max="10258" width="7.625" style="136" customWidth="1"/>
    <col min="10259" max="10265" width="9" style="136"/>
    <col min="10266" max="10266" width="3" style="136" customWidth="1"/>
    <col min="10267" max="10492" width="9" style="136"/>
    <col min="10493" max="10494" width="6.625" style="136" customWidth="1"/>
    <col min="10495" max="10514" width="7.625" style="136" customWidth="1"/>
    <col min="10515" max="10521" width="9" style="136"/>
    <col min="10522" max="10522" width="3" style="136" customWidth="1"/>
    <col min="10523" max="10748" width="9" style="136"/>
    <col min="10749" max="10750" width="6.625" style="136" customWidth="1"/>
    <col min="10751" max="10770" width="7.625" style="136" customWidth="1"/>
    <col min="10771" max="10777" width="9" style="136"/>
    <col min="10778" max="10778" width="3" style="136" customWidth="1"/>
    <col min="10779" max="11004" width="9" style="136"/>
    <col min="11005" max="11006" width="6.625" style="136" customWidth="1"/>
    <col min="11007" max="11026" width="7.625" style="136" customWidth="1"/>
    <col min="11027" max="11033" width="9" style="136"/>
    <col min="11034" max="11034" width="3" style="136" customWidth="1"/>
    <col min="11035" max="11260" width="9" style="136"/>
    <col min="11261" max="11262" width="6.625" style="136" customWidth="1"/>
    <col min="11263" max="11282" width="7.625" style="136" customWidth="1"/>
    <col min="11283" max="11289" width="9" style="136"/>
    <col min="11290" max="11290" width="3" style="136" customWidth="1"/>
    <col min="11291" max="11516" width="9" style="136"/>
    <col min="11517" max="11518" width="6.625" style="136" customWidth="1"/>
    <col min="11519" max="11538" width="7.625" style="136" customWidth="1"/>
    <col min="11539" max="11545" width="9" style="136"/>
    <col min="11546" max="11546" width="3" style="136" customWidth="1"/>
    <col min="11547" max="11772" width="9" style="136"/>
    <col min="11773" max="11774" width="6.625" style="136" customWidth="1"/>
    <col min="11775" max="11794" width="7.625" style="136" customWidth="1"/>
    <col min="11795" max="11801" width="9" style="136"/>
    <col min="11802" max="11802" width="3" style="136" customWidth="1"/>
    <col min="11803" max="12028" width="9" style="136"/>
    <col min="12029" max="12030" width="6.625" style="136" customWidth="1"/>
    <col min="12031" max="12050" width="7.625" style="136" customWidth="1"/>
    <col min="12051" max="12057" width="9" style="136"/>
    <col min="12058" max="12058" width="3" style="136" customWidth="1"/>
    <col min="12059" max="12284" width="9" style="136"/>
    <col min="12285" max="12286" width="6.625" style="136" customWidth="1"/>
    <col min="12287" max="12306" width="7.625" style="136" customWidth="1"/>
    <col min="12307" max="12313" width="9" style="136"/>
    <col min="12314" max="12314" width="3" style="136" customWidth="1"/>
    <col min="12315" max="12540" width="9" style="136"/>
    <col min="12541" max="12542" width="6.625" style="136" customWidth="1"/>
    <col min="12543" max="12562" width="7.625" style="136" customWidth="1"/>
    <col min="12563" max="12569" width="9" style="136"/>
    <col min="12570" max="12570" width="3" style="136" customWidth="1"/>
    <col min="12571" max="12796" width="9" style="136"/>
    <col min="12797" max="12798" width="6.625" style="136" customWidth="1"/>
    <col min="12799" max="12818" width="7.625" style="136" customWidth="1"/>
    <col min="12819" max="12825" width="9" style="136"/>
    <col min="12826" max="12826" width="3" style="136" customWidth="1"/>
    <col min="12827" max="13052" width="9" style="136"/>
    <col min="13053" max="13054" width="6.625" style="136" customWidth="1"/>
    <col min="13055" max="13074" width="7.625" style="136" customWidth="1"/>
    <col min="13075" max="13081" width="9" style="136"/>
    <col min="13082" max="13082" width="3" style="136" customWidth="1"/>
    <col min="13083" max="13308" width="9" style="136"/>
    <col min="13309" max="13310" width="6.625" style="136" customWidth="1"/>
    <col min="13311" max="13330" width="7.625" style="136" customWidth="1"/>
    <col min="13331" max="13337" width="9" style="136"/>
    <col min="13338" max="13338" width="3" style="136" customWidth="1"/>
    <col min="13339" max="13564" width="9" style="136"/>
    <col min="13565" max="13566" width="6.625" style="136" customWidth="1"/>
    <col min="13567" max="13586" width="7.625" style="136" customWidth="1"/>
    <col min="13587" max="13593" width="9" style="136"/>
    <col min="13594" max="13594" width="3" style="136" customWidth="1"/>
    <col min="13595" max="13820" width="9" style="136"/>
    <col min="13821" max="13822" width="6.625" style="136" customWidth="1"/>
    <col min="13823" max="13842" width="7.625" style="136" customWidth="1"/>
    <col min="13843" max="13849" width="9" style="136"/>
    <col min="13850" max="13850" width="3" style="136" customWidth="1"/>
    <col min="13851" max="14076" width="9" style="136"/>
    <col min="14077" max="14078" width="6.625" style="136" customWidth="1"/>
    <col min="14079" max="14098" width="7.625" style="136" customWidth="1"/>
    <col min="14099" max="14105" width="9" style="136"/>
    <col min="14106" max="14106" width="3" style="136" customWidth="1"/>
    <col min="14107" max="14332" width="9" style="136"/>
    <col min="14333" max="14334" width="6.625" style="136" customWidth="1"/>
    <col min="14335" max="14354" width="7.625" style="136" customWidth="1"/>
    <col min="14355" max="14361" width="9" style="136"/>
    <col min="14362" max="14362" width="3" style="136" customWidth="1"/>
    <col min="14363" max="14588" width="9" style="136"/>
    <col min="14589" max="14590" width="6.625" style="136" customWidth="1"/>
    <col min="14591" max="14610" width="7.625" style="136" customWidth="1"/>
    <col min="14611" max="14617" width="9" style="136"/>
    <col min="14618" max="14618" width="3" style="136" customWidth="1"/>
    <col min="14619" max="14844" width="9" style="136"/>
    <col min="14845" max="14846" width="6.625" style="136" customWidth="1"/>
    <col min="14847" max="14866" width="7.625" style="136" customWidth="1"/>
    <col min="14867" max="14873" width="9" style="136"/>
    <col min="14874" max="14874" width="3" style="136" customWidth="1"/>
    <col min="14875" max="15100" width="9" style="136"/>
    <col min="15101" max="15102" width="6.625" style="136" customWidth="1"/>
    <col min="15103" max="15122" width="7.625" style="136" customWidth="1"/>
    <col min="15123" max="15129" width="9" style="136"/>
    <col min="15130" max="15130" width="3" style="136" customWidth="1"/>
    <col min="15131" max="15356" width="9" style="136"/>
    <col min="15357" max="15358" width="6.625" style="136" customWidth="1"/>
    <col min="15359" max="15378" width="7.625" style="136" customWidth="1"/>
    <col min="15379" max="15385" width="9" style="136"/>
    <col min="15386" max="15386" width="3" style="136" customWidth="1"/>
    <col min="15387" max="15612" width="9" style="136"/>
    <col min="15613" max="15614" width="6.625" style="136" customWidth="1"/>
    <col min="15615" max="15634" width="7.625" style="136" customWidth="1"/>
    <col min="15635" max="15641" width="9" style="136"/>
    <col min="15642" max="15642" width="3" style="136" customWidth="1"/>
    <col min="15643" max="15868" width="9" style="136"/>
    <col min="15869" max="15870" width="6.625" style="136" customWidth="1"/>
    <col min="15871" max="15890" width="7.625" style="136" customWidth="1"/>
    <col min="15891" max="15897" width="9" style="136"/>
    <col min="15898" max="15898" width="3" style="136" customWidth="1"/>
    <col min="15899" max="16124" width="9" style="136"/>
    <col min="16125" max="16126" width="6.625" style="136" customWidth="1"/>
    <col min="16127" max="16146" width="7.625" style="136" customWidth="1"/>
    <col min="16147" max="16153" width="9" style="136"/>
    <col min="16154" max="16154" width="3" style="136" customWidth="1"/>
    <col min="16155" max="16384" width="9" style="136"/>
  </cols>
  <sheetData>
    <row r="1" spans="1:20" ht="19.5" customHeight="1" x14ac:dyDescent="0.15">
      <c r="A1" s="135" t="s">
        <v>147</v>
      </c>
    </row>
    <row r="2" spans="1:20" x14ac:dyDescent="0.15">
      <c r="Q2" s="137"/>
      <c r="R2" s="137"/>
      <c r="S2" s="137"/>
      <c r="T2" s="137" t="s">
        <v>7</v>
      </c>
    </row>
    <row r="3" spans="1:20" s="141" customFormat="1" ht="22.5" customHeight="1" x14ac:dyDescent="0.15">
      <c r="A3" s="138"/>
      <c r="B3" s="138"/>
      <c r="C3" s="270" t="s">
        <v>343</v>
      </c>
      <c r="D3" s="140" t="s">
        <v>116</v>
      </c>
      <c r="E3" s="140" t="s">
        <v>117</v>
      </c>
      <c r="F3" s="140" t="s">
        <v>118</v>
      </c>
      <c r="G3" s="140" t="s">
        <v>119</v>
      </c>
      <c r="H3" s="140" t="s">
        <v>120</v>
      </c>
      <c r="I3" s="140" t="s">
        <v>121</v>
      </c>
      <c r="J3" s="140" t="s">
        <v>122</v>
      </c>
      <c r="K3" s="140" t="s">
        <v>123</v>
      </c>
      <c r="L3" s="140" t="s">
        <v>124</v>
      </c>
      <c r="M3" s="140" t="s">
        <v>125</v>
      </c>
      <c r="N3" s="140" t="s">
        <v>126</v>
      </c>
      <c r="O3" s="140" t="s">
        <v>127</v>
      </c>
      <c r="P3" s="140" t="s">
        <v>230</v>
      </c>
      <c r="Q3" s="140" t="s">
        <v>274</v>
      </c>
      <c r="R3" s="140" t="s">
        <v>327</v>
      </c>
      <c r="S3" s="139"/>
      <c r="T3" s="140" t="s">
        <v>328</v>
      </c>
    </row>
    <row r="4" spans="1:20" s="141" customFormat="1" ht="18" customHeight="1" x14ac:dyDescent="0.15">
      <c r="A4" s="359" t="s">
        <v>94</v>
      </c>
      <c r="B4" s="142" t="s">
        <v>134</v>
      </c>
      <c r="C4" s="143">
        <v>3538</v>
      </c>
      <c r="D4" s="143">
        <v>3191</v>
      </c>
      <c r="E4" s="143">
        <v>4008</v>
      </c>
      <c r="F4" s="143">
        <v>3312</v>
      </c>
      <c r="G4" s="143">
        <v>4097</v>
      </c>
      <c r="H4" s="143">
        <v>3324</v>
      </c>
      <c r="I4" s="143">
        <v>3335</v>
      </c>
      <c r="J4" s="143">
        <v>2889</v>
      </c>
      <c r="K4" s="143">
        <v>2769</v>
      </c>
      <c r="L4" s="143">
        <v>3039</v>
      </c>
      <c r="M4" s="143">
        <v>3161</v>
      </c>
      <c r="N4" s="143">
        <v>3042</v>
      </c>
      <c r="O4" s="143">
        <v>3128</v>
      </c>
      <c r="P4" s="143">
        <v>2968</v>
      </c>
      <c r="Q4" s="143">
        <v>3280</v>
      </c>
      <c r="R4" s="143">
        <v>2894</v>
      </c>
      <c r="S4" s="143">
        <v>2847</v>
      </c>
      <c r="T4" s="143">
        <v>3264</v>
      </c>
    </row>
    <row r="5" spans="1:20" s="141" customFormat="1" ht="18" customHeight="1" x14ac:dyDescent="0.15">
      <c r="A5" s="359"/>
      <c r="B5" s="144" t="s">
        <v>135</v>
      </c>
      <c r="C5" s="145">
        <v>3586</v>
      </c>
      <c r="D5" s="145">
        <v>3088</v>
      </c>
      <c r="E5" s="145">
        <v>3086</v>
      </c>
      <c r="F5" s="145">
        <v>3278</v>
      </c>
      <c r="G5" s="145">
        <v>3568</v>
      </c>
      <c r="H5" s="145">
        <v>3574</v>
      </c>
      <c r="I5" s="145">
        <v>3075</v>
      </c>
      <c r="J5" s="145">
        <v>2888</v>
      </c>
      <c r="K5" s="145">
        <v>3055</v>
      </c>
      <c r="L5" s="145">
        <v>3301</v>
      </c>
      <c r="M5" s="145">
        <v>3096</v>
      </c>
      <c r="N5" s="145">
        <v>3185</v>
      </c>
      <c r="O5" s="145">
        <v>3374</v>
      </c>
      <c r="P5" s="145">
        <v>3241</v>
      </c>
      <c r="Q5" s="145">
        <v>3268</v>
      </c>
      <c r="R5" s="145">
        <v>3250</v>
      </c>
      <c r="S5" s="145">
        <v>3369</v>
      </c>
      <c r="T5" s="145">
        <v>3368</v>
      </c>
    </row>
    <row r="6" spans="1:20" s="141" customFormat="1" ht="18" customHeight="1" x14ac:dyDescent="0.15">
      <c r="A6" s="359"/>
      <c r="B6" s="146" t="s">
        <v>148</v>
      </c>
      <c r="C6" s="147">
        <f t="shared" ref="C6:P6" si="0">C4-C5</f>
        <v>-48</v>
      </c>
      <c r="D6" s="147">
        <f t="shared" si="0"/>
        <v>103</v>
      </c>
      <c r="E6" s="147">
        <f t="shared" si="0"/>
        <v>922</v>
      </c>
      <c r="F6" s="147">
        <f t="shared" si="0"/>
        <v>34</v>
      </c>
      <c r="G6" s="147">
        <f t="shared" si="0"/>
        <v>529</v>
      </c>
      <c r="H6" s="147">
        <f t="shared" si="0"/>
        <v>-250</v>
      </c>
      <c r="I6" s="147">
        <f t="shared" si="0"/>
        <v>260</v>
      </c>
      <c r="J6" s="147">
        <f t="shared" si="0"/>
        <v>1</v>
      </c>
      <c r="K6" s="147">
        <f t="shared" si="0"/>
        <v>-286</v>
      </c>
      <c r="L6" s="147">
        <f t="shared" si="0"/>
        <v>-262</v>
      </c>
      <c r="M6" s="147">
        <f t="shared" si="0"/>
        <v>65</v>
      </c>
      <c r="N6" s="147">
        <f t="shared" si="0"/>
        <v>-143</v>
      </c>
      <c r="O6" s="147">
        <f t="shared" si="0"/>
        <v>-246</v>
      </c>
      <c r="P6" s="147">
        <f t="shared" si="0"/>
        <v>-273</v>
      </c>
      <c r="Q6" s="147">
        <v>12</v>
      </c>
      <c r="R6" s="147">
        <v>-356</v>
      </c>
      <c r="S6" s="147">
        <v>-522</v>
      </c>
      <c r="T6" s="147">
        <v>-104</v>
      </c>
    </row>
    <row r="7" spans="1:20" s="141" customFormat="1" ht="18" customHeight="1" x14ac:dyDescent="0.15">
      <c r="A7" s="359" t="s">
        <v>132</v>
      </c>
      <c r="B7" s="142" t="s">
        <v>134</v>
      </c>
      <c r="C7" s="143">
        <v>2182</v>
      </c>
      <c r="D7" s="143">
        <v>1599</v>
      </c>
      <c r="E7" s="143">
        <v>1735</v>
      </c>
      <c r="F7" s="143">
        <v>1856</v>
      </c>
      <c r="G7" s="143">
        <v>1782</v>
      </c>
      <c r="H7" s="143">
        <v>1661</v>
      </c>
      <c r="I7" s="143">
        <v>1703</v>
      </c>
      <c r="J7" s="143">
        <v>1607</v>
      </c>
      <c r="K7" s="143">
        <v>1704</v>
      </c>
      <c r="L7" s="143">
        <v>1756</v>
      </c>
      <c r="M7" s="143">
        <v>1862</v>
      </c>
      <c r="N7" s="143">
        <v>1745</v>
      </c>
      <c r="O7" s="143">
        <v>1776</v>
      </c>
      <c r="P7" s="143">
        <v>1582</v>
      </c>
      <c r="Q7" s="143">
        <v>1589</v>
      </c>
      <c r="R7" s="143">
        <v>1771</v>
      </c>
      <c r="S7" s="143">
        <v>1736</v>
      </c>
      <c r="T7" s="143">
        <v>1867</v>
      </c>
    </row>
    <row r="8" spans="1:20" s="141" customFormat="1" ht="18" customHeight="1" x14ac:dyDescent="0.15">
      <c r="A8" s="359"/>
      <c r="B8" s="144" t="s">
        <v>135</v>
      </c>
      <c r="C8" s="145">
        <v>2588</v>
      </c>
      <c r="D8" s="145">
        <v>2222</v>
      </c>
      <c r="E8" s="145">
        <v>2566</v>
      </c>
      <c r="F8" s="145">
        <v>2162</v>
      </c>
      <c r="G8" s="145">
        <v>2418</v>
      </c>
      <c r="H8" s="145">
        <v>2315</v>
      </c>
      <c r="I8" s="145">
        <v>1950</v>
      </c>
      <c r="J8" s="145">
        <v>1907</v>
      </c>
      <c r="K8" s="145">
        <v>1725</v>
      </c>
      <c r="L8" s="145">
        <v>1854</v>
      </c>
      <c r="M8" s="145">
        <v>1685</v>
      </c>
      <c r="N8" s="145">
        <v>1914</v>
      </c>
      <c r="O8" s="145">
        <v>1971</v>
      </c>
      <c r="P8" s="145">
        <v>1625</v>
      </c>
      <c r="Q8" s="145">
        <v>1913</v>
      </c>
      <c r="R8" s="145">
        <v>1721</v>
      </c>
      <c r="S8" s="145">
        <v>1707</v>
      </c>
      <c r="T8" s="145">
        <v>1787</v>
      </c>
    </row>
    <row r="9" spans="1:20" s="141" customFormat="1" ht="18" customHeight="1" x14ac:dyDescent="0.15">
      <c r="A9" s="359"/>
      <c r="B9" s="146" t="s">
        <v>148</v>
      </c>
      <c r="C9" s="147">
        <f t="shared" ref="C9:P9" si="1">C7-C8</f>
        <v>-406</v>
      </c>
      <c r="D9" s="147">
        <f t="shared" si="1"/>
        <v>-623</v>
      </c>
      <c r="E9" s="147">
        <f t="shared" si="1"/>
        <v>-831</v>
      </c>
      <c r="F9" s="147">
        <f t="shared" si="1"/>
        <v>-306</v>
      </c>
      <c r="G9" s="147">
        <f t="shared" si="1"/>
        <v>-636</v>
      </c>
      <c r="H9" s="147">
        <f t="shared" si="1"/>
        <v>-654</v>
      </c>
      <c r="I9" s="147">
        <f t="shared" si="1"/>
        <v>-247</v>
      </c>
      <c r="J9" s="147">
        <f t="shared" si="1"/>
        <v>-300</v>
      </c>
      <c r="K9" s="147">
        <f t="shared" si="1"/>
        <v>-21</v>
      </c>
      <c r="L9" s="147">
        <f t="shared" si="1"/>
        <v>-98</v>
      </c>
      <c r="M9" s="147">
        <f t="shared" si="1"/>
        <v>177</v>
      </c>
      <c r="N9" s="147">
        <f t="shared" si="1"/>
        <v>-169</v>
      </c>
      <c r="O9" s="147">
        <f t="shared" si="1"/>
        <v>-195</v>
      </c>
      <c r="P9" s="147">
        <f t="shared" si="1"/>
        <v>-43</v>
      </c>
      <c r="Q9" s="147">
        <v>-324</v>
      </c>
      <c r="R9" s="147">
        <v>50</v>
      </c>
      <c r="S9" s="147">
        <v>29</v>
      </c>
      <c r="T9" s="147">
        <v>80</v>
      </c>
    </row>
    <row r="10" spans="1:20" s="141" customFormat="1" ht="18" customHeight="1" x14ac:dyDescent="0.15">
      <c r="A10" s="359" t="s">
        <v>96</v>
      </c>
      <c r="B10" s="142" t="s">
        <v>134</v>
      </c>
      <c r="C10" s="143">
        <v>2894</v>
      </c>
      <c r="D10" s="143">
        <v>2810</v>
      </c>
      <c r="E10" s="143">
        <v>3301</v>
      </c>
      <c r="F10" s="143">
        <v>2659</v>
      </c>
      <c r="G10" s="143">
        <v>3096</v>
      </c>
      <c r="H10" s="143">
        <v>2827</v>
      </c>
      <c r="I10" s="143">
        <v>2758</v>
      </c>
      <c r="J10" s="143">
        <v>2241</v>
      </c>
      <c r="K10" s="143">
        <v>2237</v>
      </c>
      <c r="L10" s="143">
        <v>2388</v>
      </c>
      <c r="M10" s="143">
        <v>2125</v>
      </c>
      <c r="N10" s="143">
        <v>2624</v>
      </c>
      <c r="O10" s="143">
        <v>3049</v>
      </c>
      <c r="P10" s="143">
        <v>2223</v>
      </c>
      <c r="Q10" s="143">
        <v>2563</v>
      </c>
      <c r="R10" s="143">
        <v>2283</v>
      </c>
      <c r="S10" s="143">
        <v>2233</v>
      </c>
      <c r="T10" s="143">
        <v>2409</v>
      </c>
    </row>
    <row r="11" spans="1:20" s="141" customFormat="1" ht="18" customHeight="1" x14ac:dyDescent="0.15">
      <c r="A11" s="359"/>
      <c r="B11" s="144" t="s">
        <v>135</v>
      </c>
      <c r="C11" s="145">
        <v>3071</v>
      </c>
      <c r="D11" s="145">
        <v>2416</v>
      </c>
      <c r="E11" s="145">
        <v>2524</v>
      </c>
      <c r="F11" s="145">
        <v>2388</v>
      </c>
      <c r="G11" s="145">
        <v>2638</v>
      </c>
      <c r="H11" s="145">
        <v>2389</v>
      </c>
      <c r="I11" s="145">
        <v>2373</v>
      </c>
      <c r="J11" s="145">
        <v>2182</v>
      </c>
      <c r="K11" s="145">
        <v>2168</v>
      </c>
      <c r="L11" s="145">
        <v>2426</v>
      </c>
      <c r="M11" s="145">
        <v>2277</v>
      </c>
      <c r="N11" s="145">
        <v>2206</v>
      </c>
      <c r="O11" s="145">
        <v>2418</v>
      </c>
      <c r="P11" s="145">
        <v>2239</v>
      </c>
      <c r="Q11" s="145">
        <v>2336</v>
      </c>
      <c r="R11" s="145">
        <v>2249</v>
      </c>
      <c r="S11" s="145">
        <v>2174</v>
      </c>
      <c r="T11" s="145">
        <v>2233</v>
      </c>
    </row>
    <row r="12" spans="1:20" s="141" customFormat="1" ht="18" customHeight="1" x14ac:dyDescent="0.15">
      <c r="A12" s="359"/>
      <c r="B12" s="146" t="s">
        <v>148</v>
      </c>
      <c r="C12" s="147">
        <f t="shared" ref="C12:P12" si="2">C10-C11</f>
        <v>-177</v>
      </c>
      <c r="D12" s="147">
        <f t="shared" si="2"/>
        <v>394</v>
      </c>
      <c r="E12" s="147">
        <f t="shared" si="2"/>
        <v>777</v>
      </c>
      <c r="F12" s="147">
        <f t="shared" si="2"/>
        <v>271</v>
      </c>
      <c r="G12" s="147">
        <f t="shared" si="2"/>
        <v>458</v>
      </c>
      <c r="H12" s="147">
        <f t="shared" si="2"/>
        <v>438</v>
      </c>
      <c r="I12" s="147">
        <f t="shared" si="2"/>
        <v>385</v>
      </c>
      <c r="J12" s="147">
        <f t="shared" si="2"/>
        <v>59</v>
      </c>
      <c r="K12" s="147">
        <f t="shared" si="2"/>
        <v>69</v>
      </c>
      <c r="L12" s="147">
        <f t="shared" si="2"/>
        <v>-38</v>
      </c>
      <c r="M12" s="147">
        <f t="shared" si="2"/>
        <v>-152</v>
      </c>
      <c r="N12" s="147">
        <f t="shared" si="2"/>
        <v>418</v>
      </c>
      <c r="O12" s="147">
        <f t="shared" si="2"/>
        <v>631</v>
      </c>
      <c r="P12" s="147">
        <f t="shared" si="2"/>
        <v>-16</v>
      </c>
      <c r="Q12" s="147">
        <v>227</v>
      </c>
      <c r="R12" s="147">
        <v>34</v>
      </c>
      <c r="S12" s="147">
        <v>59</v>
      </c>
      <c r="T12" s="147">
        <v>176</v>
      </c>
    </row>
    <row r="13" spans="1:20" s="141" customFormat="1" ht="18" customHeight="1" x14ac:dyDescent="0.15">
      <c r="A13" s="359" t="s">
        <v>97</v>
      </c>
      <c r="B13" s="142" t="s">
        <v>134</v>
      </c>
      <c r="C13" s="143">
        <v>2511</v>
      </c>
      <c r="D13" s="143">
        <v>2150</v>
      </c>
      <c r="E13" s="143">
        <v>2012</v>
      </c>
      <c r="F13" s="143">
        <v>2410</v>
      </c>
      <c r="G13" s="143">
        <v>2281</v>
      </c>
      <c r="H13" s="143">
        <v>2584</v>
      </c>
      <c r="I13" s="143">
        <v>2320</v>
      </c>
      <c r="J13" s="143">
        <v>2153</v>
      </c>
      <c r="K13" s="143">
        <v>2080</v>
      </c>
      <c r="L13" s="143">
        <v>2141</v>
      </c>
      <c r="M13" s="143">
        <v>2060</v>
      </c>
      <c r="N13" s="143">
        <v>2040</v>
      </c>
      <c r="O13" s="143">
        <v>2261</v>
      </c>
      <c r="P13" s="143">
        <v>2149</v>
      </c>
      <c r="Q13" s="143">
        <v>2052</v>
      </c>
      <c r="R13" s="143">
        <v>2228</v>
      </c>
      <c r="S13" s="143">
        <v>2262</v>
      </c>
      <c r="T13" s="143">
        <v>2065</v>
      </c>
    </row>
    <row r="14" spans="1:20" s="141" customFormat="1" ht="18" customHeight="1" x14ac:dyDescent="0.15">
      <c r="A14" s="359"/>
      <c r="B14" s="144" t="s">
        <v>135</v>
      </c>
      <c r="C14" s="145">
        <v>2543</v>
      </c>
      <c r="D14" s="145">
        <v>2587</v>
      </c>
      <c r="E14" s="145">
        <v>2501</v>
      </c>
      <c r="F14" s="145">
        <v>2320</v>
      </c>
      <c r="G14" s="145">
        <v>2594</v>
      </c>
      <c r="H14" s="145">
        <v>2111</v>
      </c>
      <c r="I14" s="145">
        <v>2093</v>
      </c>
      <c r="J14" s="145">
        <v>1942</v>
      </c>
      <c r="K14" s="145">
        <v>2042</v>
      </c>
      <c r="L14" s="145">
        <v>2066</v>
      </c>
      <c r="M14" s="145">
        <v>2035</v>
      </c>
      <c r="N14" s="145">
        <v>1976</v>
      </c>
      <c r="O14" s="145">
        <v>2184</v>
      </c>
      <c r="P14" s="145">
        <v>1902</v>
      </c>
      <c r="Q14" s="145">
        <v>1971</v>
      </c>
      <c r="R14" s="145">
        <v>1902</v>
      </c>
      <c r="S14" s="145">
        <v>1899</v>
      </c>
      <c r="T14" s="145">
        <v>2291</v>
      </c>
    </row>
    <row r="15" spans="1:20" s="141" customFormat="1" ht="18" customHeight="1" x14ac:dyDescent="0.15">
      <c r="A15" s="359"/>
      <c r="B15" s="146" t="s">
        <v>148</v>
      </c>
      <c r="C15" s="147">
        <f t="shared" ref="C15:P15" si="3">C13-C14</f>
        <v>-32</v>
      </c>
      <c r="D15" s="147">
        <f t="shared" si="3"/>
        <v>-437</v>
      </c>
      <c r="E15" s="147">
        <f t="shared" si="3"/>
        <v>-489</v>
      </c>
      <c r="F15" s="147">
        <f t="shared" si="3"/>
        <v>90</v>
      </c>
      <c r="G15" s="147">
        <f t="shared" si="3"/>
        <v>-313</v>
      </c>
      <c r="H15" s="147">
        <f t="shared" si="3"/>
        <v>473</v>
      </c>
      <c r="I15" s="147">
        <f t="shared" si="3"/>
        <v>227</v>
      </c>
      <c r="J15" s="147">
        <f t="shared" si="3"/>
        <v>211</v>
      </c>
      <c r="K15" s="147">
        <f t="shared" si="3"/>
        <v>38</v>
      </c>
      <c r="L15" s="147">
        <f t="shared" si="3"/>
        <v>75</v>
      </c>
      <c r="M15" s="147">
        <f t="shared" si="3"/>
        <v>25</v>
      </c>
      <c r="N15" s="147">
        <f t="shared" si="3"/>
        <v>64</v>
      </c>
      <c r="O15" s="147">
        <f t="shared" si="3"/>
        <v>77</v>
      </c>
      <c r="P15" s="147">
        <f t="shared" si="3"/>
        <v>247</v>
      </c>
      <c r="Q15" s="147">
        <v>81</v>
      </c>
      <c r="R15" s="147">
        <v>326</v>
      </c>
      <c r="S15" s="147">
        <v>363</v>
      </c>
      <c r="T15" s="147">
        <v>-226</v>
      </c>
    </row>
    <row r="16" spans="1:20" s="141" customFormat="1" ht="18" customHeight="1" x14ac:dyDescent="0.15">
      <c r="A16" s="359" t="s">
        <v>98</v>
      </c>
      <c r="B16" s="142" t="s">
        <v>134</v>
      </c>
      <c r="C16" s="143">
        <v>1781</v>
      </c>
      <c r="D16" s="143">
        <v>1822</v>
      </c>
      <c r="E16" s="143">
        <v>1563</v>
      </c>
      <c r="F16" s="143">
        <v>1751</v>
      </c>
      <c r="G16" s="143">
        <v>2095</v>
      </c>
      <c r="H16" s="143">
        <v>1955</v>
      </c>
      <c r="I16" s="143">
        <v>1559</v>
      </c>
      <c r="J16" s="143">
        <v>1550</v>
      </c>
      <c r="K16" s="143">
        <v>1628</v>
      </c>
      <c r="L16" s="143">
        <v>1542</v>
      </c>
      <c r="M16" s="143">
        <v>1458</v>
      </c>
      <c r="N16" s="143">
        <v>1433</v>
      </c>
      <c r="O16" s="143">
        <v>1412</v>
      </c>
      <c r="P16" s="143">
        <v>1457</v>
      </c>
      <c r="Q16" s="143">
        <v>1416</v>
      </c>
      <c r="R16" s="143">
        <v>1424</v>
      </c>
      <c r="S16" s="143">
        <v>1392</v>
      </c>
      <c r="T16" s="143">
        <v>1377</v>
      </c>
    </row>
    <row r="17" spans="1:20" s="141" customFormat="1" ht="18" customHeight="1" x14ac:dyDescent="0.15">
      <c r="A17" s="359"/>
      <c r="B17" s="144" t="s">
        <v>135</v>
      </c>
      <c r="C17" s="145">
        <v>1239</v>
      </c>
      <c r="D17" s="145">
        <v>1159</v>
      </c>
      <c r="E17" s="145">
        <v>1259</v>
      </c>
      <c r="F17" s="145">
        <v>1210</v>
      </c>
      <c r="G17" s="145">
        <v>1326</v>
      </c>
      <c r="H17" s="145">
        <v>1251</v>
      </c>
      <c r="I17" s="145">
        <v>1259</v>
      </c>
      <c r="J17" s="145">
        <v>1060</v>
      </c>
      <c r="K17" s="145">
        <v>1029</v>
      </c>
      <c r="L17" s="145">
        <v>1183</v>
      </c>
      <c r="M17" s="145">
        <v>1195</v>
      </c>
      <c r="N17" s="145">
        <v>1179</v>
      </c>
      <c r="O17" s="145">
        <v>1165</v>
      </c>
      <c r="P17" s="145">
        <v>1105</v>
      </c>
      <c r="Q17" s="145">
        <v>1198</v>
      </c>
      <c r="R17" s="145">
        <v>1173</v>
      </c>
      <c r="S17" s="145">
        <v>1156</v>
      </c>
      <c r="T17" s="145">
        <v>1295</v>
      </c>
    </row>
    <row r="18" spans="1:20" s="141" customFormat="1" ht="18" customHeight="1" x14ac:dyDescent="0.15">
      <c r="A18" s="359"/>
      <c r="B18" s="146" t="s">
        <v>148</v>
      </c>
      <c r="C18" s="147">
        <f t="shared" ref="C18:P18" si="4">C16-C17</f>
        <v>542</v>
      </c>
      <c r="D18" s="147">
        <f t="shared" si="4"/>
        <v>663</v>
      </c>
      <c r="E18" s="147">
        <f t="shared" si="4"/>
        <v>304</v>
      </c>
      <c r="F18" s="147">
        <f t="shared" si="4"/>
        <v>541</v>
      </c>
      <c r="G18" s="147">
        <f t="shared" si="4"/>
        <v>769</v>
      </c>
      <c r="H18" s="147">
        <f t="shared" si="4"/>
        <v>704</v>
      </c>
      <c r="I18" s="147">
        <f t="shared" si="4"/>
        <v>300</v>
      </c>
      <c r="J18" s="147">
        <f t="shared" si="4"/>
        <v>490</v>
      </c>
      <c r="K18" s="147">
        <f t="shared" si="4"/>
        <v>599</v>
      </c>
      <c r="L18" s="147">
        <f t="shared" si="4"/>
        <v>359</v>
      </c>
      <c r="M18" s="147">
        <f t="shared" si="4"/>
        <v>263</v>
      </c>
      <c r="N18" s="147">
        <f t="shared" si="4"/>
        <v>254</v>
      </c>
      <c r="O18" s="147">
        <f t="shared" si="4"/>
        <v>247</v>
      </c>
      <c r="P18" s="147">
        <f t="shared" si="4"/>
        <v>352</v>
      </c>
      <c r="Q18" s="147">
        <v>218</v>
      </c>
      <c r="R18" s="147">
        <v>251</v>
      </c>
      <c r="S18" s="147">
        <v>236</v>
      </c>
      <c r="T18" s="147">
        <v>82</v>
      </c>
    </row>
    <row r="19" spans="1:20" s="141" customFormat="1" ht="18" customHeight="1" x14ac:dyDescent="0.15">
      <c r="A19" s="359" t="s">
        <v>99</v>
      </c>
      <c r="B19" s="142" t="s">
        <v>134</v>
      </c>
      <c r="C19" s="143">
        <v>2680</v>
      </c>
      <c r="D19" s="143">
        <v>1912</v>
      </c>
      <c r="E19" s="143">
        <v>1957</v>
      </c>
      <c r="F19" s="143">
        <v>1696</v>
      </c>
      <c r="G19" s="143">
        <v>1855</v>
      </c>
      <c r="H19" s="143">
        <v>1596</v>
      </c>
      <c r="I19" s="143">
        <v>1269</v>
      </c>
      <c r="J19" s="143">
        <v>1434</v>
      </c>
      <c r="K19" s="143">
        <v>1335</v>
      </c>
      <c r="L19" s="143">
        <v>1849</v>
      </c>
      <c r="M19" s="143">
        <v>1498</v>
      </c>
      <c r="N19" s="143">
        <v>1501</v>
      </c>
      <c r="O19" s="143">
        <v>1409</v>
      </c>
      <c r="P19" s="143">
        <v>1300</v>
      </c>
      <c r="Q19" s="143">
        <v>1472</v>
      </c>
      <c r="R19" s="143">
        <v>1263</v>
      </c>
      <c r="S19" s="143">
        <v>1425</v>
      </c>
      <c r="T19" s="143">
        <v>1562</v>
      </c>
    </row>
    <row r="20" spans="1:20" s="141" customFormat="1" ht="18" customHeight="1" x14ac:dyDescent="0.15">
      <c r="A20" s="359"/>
      <c r="B20" s="144" t="s">
        <v>135</v>
      </c>
      <c r="C20" s="145">
        <v>2559</v>
      </c>
      <c r="D20" s="145">
        <v>2012</v>
      </c>
      <c r="E20" s="145">
        <v>2640</v>
      </c>
      <c r="F20" s="145">
        <v>2326</v>
      </c>
      <c r="G20" s="145">
        <v>2662</v>
      </c>
      <c r="H20" s="145">
        <v>2307</v>
      </c>
      <c r="I20" s="145">
        <v>2194</v>
      </c>
      <c r="J20" s="145">
        <v>1895</v>
      </c>
      <c r="K20" s="145">
        <v>1734</v>
      </c>
      <c r="L20" s="145">
        <v>1888</v>
      </c>
      <c r="M20" s="145">
        <v>1876</v>
      </c>
      <c r="N20" s="145">
        <v>1925</v>
      </c>
      <c r="O20" s="145">
        <v>1923</v>
      </c>
      <c r="P20" s="145">
        <v>1567</v>
      </c>
      <c r="Q20" s="145">
        <v>1686</v>
      </c>
      <c r="R20" s="145">
        <v>1568</v>
      </c>
      <c r="S20" s="145">
        <v>1590</v>
      </c>
      <c r="T20" s="145">
        <v>1570</v>
      </c>
    </row>
    <row r="21" spans="1:20" s="141" customFormat="1" ht="18" customHeight="1" x14ac:dyDescent="0.15">
      <c r="A21" s="359"/>
      <c r="B21" s="146" t="s">
        <v>148</v>
      </c>
      <c r="C21" s="147">
        <f t="shared" ref="C21:P21" si="5">C19-C20</f>
        <v>121</v>
      </c>
      <c r="D21" s="147">
        <f t="shared" si="5"/>
        <v>-100</v>
      </c>
      <c r="E21" s="147">
        <f t="shared" si="5"/>
        <v>-683</v>
      </c>
      <c r="F21" s="147">
        <f t="shared" si="5"/>
        <v>-630</v>
      </c>
      <c r="G21" s="147">
        <f t="shared" si="5"/>
        <v>-807</v>
      </c>
      <c r="H21" s="147">
        <f t="shared" si="5"/>
        <v>-711</v>
      </c>
      <c r="I21" s="147">
        <f t="shared" si="5"/>
        <v>-925</v>
      </c>
      <c r="J21" s="147">
        <f t="shared" si="5"/>
        <v>-461</v>
      </c>
      <c r="K21" s="147">
        <f t="shared" si="5"/>
        <v>-399</v>
      </c>
      <c r="L21" s="147">
        <f t="shared" si="5"/>
        <v>-39</v>
      </c>
      <c r="M21" s="147">
        <f t="shared" si="5"/>
        <v>-378</v>
      </c>
      <c r="N21" s="147">
        <f t="shared" si="5"/>
        <v>-424</v>
      </c>
      <c r="O21" s="147">
        <f t="shared" si="5"/>
        <v>-514</v>
      </c>
      <c r="P21" s="147">
        <f t="shared" si="5"/>
        <v>-267</v>
      </c>
      <c r="Q21" s="147">
        <v>-214</v>
      </c>
      <c r="R21" s="147">
        <v>-305</v>
      </c>
      <c r="S21" s="147">
        <v>-165</v>
      </c>
      <c r="T21" s="147">
        <v>-8</v>
      </c>
    </row>
  </sheetData>
  <mergeCells count="6">
    <mergeCell ref="A19:A21"/>
    <mergeCell ref="A4:A6"/>
    <mergeCell ref="A7:A9"/>
    <mergeCell ref="A10:A12"/>
    <mergeCell ref="A13:A15"/>
    <mergeCell ref="A16:A18"/>
  </mergeCells>
  <phoneticPr fontId="6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</sheetPr>
  <dimension ref="A1:AF7"/>
  <sheetViews>
    <sheetView showGridLines="0" workbookViewId="0">
      <selection activeCell="Q15" sqref="Q15"/>
    </sheetView>
  </sheetViews>
  <sheetFormatPr defaultRowHeight="13.5" x14ac:dyDescent="0.15"/>
  <cols>
    <col min="1" max="1" width="14.75" customWidth="1"/>
    <col min="2" max="10" width="10.625" customWidth="1"/>
    <col min="29" max="29" width="11" bestFit="1" customWidth="1"/>
  </cols>
  <sheetData>
    <row r="1" spans="1:32" ht="19.5" customHeight="1" x14ac:dyDescent="0.15">
      <c r="A1" s="191" t="s">
        <v>281</v>
      </c>
      <c r="AC1" t="s">
        <v>149</v>
      </c>
      <c r="AD1">
        <v>1173843</v>
      </c>
      <c r="AE1">
        <v>1198347</v>
      </c>
      <c r="AF1" s="192">
        <f>AE1/AD1</f>
        <v>1.0208750233208359</v>
      </c>
    </row>
    <row r="2" spans="1:32" x14ac:dyDescent="0.15">
      <c r="J2" s="193"/>
      <c r="K2" s="193" t="s">
        <v>41</v>
      </c>
      <c r="AC2" t="s">
        <v>150</v>
      </c>
      <c r="AD2">
        <v>976846</v>
      </c>
      <c r="AE2">
        <v>1003657</v>
      </c>
      <c r="AF2" s="192">
        <f>AE2/AD2</f>
        <v>1.0274464961723753</v>
      </c>
    </row>
    <row r="3" spans="1:32" s="196" customFormat="1" ht="17.25" customHeight="1" x14ac:dyDescent="0.15">
      <c r="A3" s="194"/>
      <c r="B3" s="195" t="s">
        <v>151</v>
      </c>
      <c r="C3" s="195" t="s">
        <v>152</v>
      </c>
      <c r="D3" s="195" t="s">
        <v>153</v>
      </c>
      <c r="E3" s="195" t="s">
        <v>154</v>
      </c>
      <c r="F3" s="195" t="s">
        <v>155</v>
      </c>
      <c r="G3" s="195" t="s">
        <v>156</v>
      </c>
      <c r="H3" s="195" t="s">
        <v>157</v>
      </c>
      <c r="I3" s="195" t="s">
        <v>158</v>
      </c>
      <c r="J3" s="195" t="s">
        <v>159</v>
      </c>
      <c r="K3" s="195" t="s">
        <v>280</v>
      </c>
      <c r="AC3" s="196" t="s">
        <v>160</v>
      </c>
      <c r="AD3" s="196">
        <v>1463743</v>
      </c>
      <c r="AE3" s="196">
        <v>1637813</v>
      </c>
      <c r="AF3" s="197">
        <f>AE3/AD3</f>
        <v>1.1189211494094251</v>
      </c>
    </row>
    <row r="4" spans="1:32" s="196" customFormat="1" ht="17.25" customHeight="1" x14ac:dyDescent="0.15">
      <c r="A4" s="198" t="s">
        <v>161</v>
      </c>
      <c r="B4" s="199">
        <v>482123</v>
      </c>
      <c r="C4" s="199">
        <v>659356</v>
      </c>
      <c r="D4" s="199">
        <v>746430</v>
      </c>
      <c r="E4" s="199">
        <v>788930</v>
      </c>
      <c r="F4" s="199">
        <v>824034</v>
      </c>
      <c r="G4" s="199">
        <v>856593</v>
      </c>
      <c r="H4" s="199">
        <v>883008</v>
      </c>
      <c r="I4" s="199">
        <v>919550</v>
      </c>
      <c r="J4" s="199">
        <v>961749</v>
      </c>
      <c r="K4" s="199">
        <v>971882</v>
      </c>
      <c r="AC4" s="196" t="s">
        <v>162</v>
      </c>
      <c r="AD4" s="196">
        <v>734474</v>
      </c>
      <c r="AE4" s="196">
        <v>757093</v>
      </c>
      <c r="AF4" s="197">
        <f>AE4/AD4</f>
        <v>1.0307961888371815</v>
      </c>
    </row>
    <row r="5" spans="1:32" s="196" customFormat="1" ht="17.25" customHeight="1" x14ac:dyDescent="0.15">
      <c r="A5" s="198" t="s">
        <v>163</v>
      </c>
      <c r="B5" s="199">
        <v>462652</v>
      </c>
      <c r="C5" s="199">
        <v>631005</v>
      </c>
      <c r="D5" s="199">
        <v>705678</v>
      </c>
      <c r="E5" s="199">
        <v>740833</v>
      </c>
      <c r="F5" s="199">
        <v>772914</v>
      </c>
      <c r="G5" s="199">
        <v>830339</v>
      </c>
      <c r="H5" s="199">
        <v>858702</v>
      </c>
      <c r="I5" s="199">
        <v>894027</v>
      </c>
      <c r="J5" s="199">
        <v>938148</v>
      </c>
      <c r="K5" s="199">
        <v>951528</v>
      </c>
    </row>
    <row r="6" spans="1:32" s="196" customFormat="1" ht="17.25" customHeight="1" x14ac:dyDescent="0.15">
      <c r="A6" s="200" t="s">
        <v>164</v>
      </c>
      <c r="B6" s="201">
        <f>ROUND(B5/B4*100,1)</f>
        <v>96</v>
      </c>
      <c r="C6" s="201">
        <f t="shared" ref="C6:K6" si="0">ROUND(C5/C4*100,1)</f>
        <v>95.7</v>
      </c>
      <c r="D6" s="201">
        <f t="shared" si="0"/>
        <v>94.5</v>
      </c>
      <c r="E6" s="201">
        <f t="shared" si="0"/>
        <v>93.9</v>
      </c>
      <c r="F6" s="201">
        <f t="shared" si="0"/>
        <v>93.8</v>
      </c>
      <c r="G6" s="201">
        <f t="shared" si="0"/>
        <v>96.9</v>
      </c>
      <c r="H6" s="201">
        <f t="shared" si="0"/>
        <v>97.2</v>
      </c>
      <c r="I6" s="201">
        <f t="shared" si="0"/>
        <v>97.2</v>
      </c>
      <c r="J6" s="201">
        <f t="shared" si="0"/>
        <v>97.5</v>
      </c>
      <c r="K6" s="201">
        <f t="shared" si="0"/>
        <v>97.9</v>
      </c>
    </row>
    <row r="7" spans="1:32" x14ac:dyDescent="0.15">
      <c r="K7" s="193" t="s">
        <v>165</v>
      </c>
    </row>
  </sheetData>
  <phoneticPr fontId="6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</sheetPr>
  <dimension ref="A1:G22"/>
  <sheetViews>
    <sheetView showGridLines="0" workbookViewId="0">
      <selection activeCell="Q15" sqref="Q15"/>
    </sheetView>
  </sheetViews>
  <sheetFormatPr defaultRowHeight="13.5" x14ac:dyDescent="0.15"/>
  <cols>
    <col min="1" max="1" width="10.5" customWidth="1"/>
    <col min="2" max="2" width="15.625" customWidth="1"/>
    <col min="3" max="7" width="12.625" customWidth="1"/>
  </cols>
  <sheetData>
    <row r="1" spans="1:7" ht="14.25" x14ac:dyDescent="0.15">
      <c r="A1" s="191" t="s">
        <v>282</v>
      </c>
    </row>
    <row r="2" spans="1:7" ht="16.5" customHeight="1" x14ac:dyDescent="0.15">
      <c r="F2" s="193"/>
      <c r="G2" s="193" t="s">
        <v>41</v>
      </c>
    </row>
    <row r="3" spans="1:7" ht="16.5" customHeight="1" x14ac:dyDescent="0.15">
      <c r="A3" s="202"/>
      <c r="B3" s="202"/>
      <c r="C3" s="236" t="s">
        <v>166</v>
      </c>
      <c r="D3" s="236" t="s">
        <v>167</v>
      </c>
      <c r="E3" s="236" t="s">
        <v>168</v>
      </c>
      <c r="F3" s="236" t="s">
        <v>169</v>
      </c>
      <c r="G3" s="236" t="s">
        <v>283</v>
      </c>
    </row>
    <row r="4" spans="1:7" ht="16.5" customHeight="1" x14ac:dyDescent="0.15">
      <c r="A4" s="363" t="s">
        <v>170</v>
      </c>
      <c r="B4" s="203" t="s">
        <v>161</v>
      </c>
      <c r="C4" s="204">
        <v>167526</v>
      </c>
      <c r="D4" s="204">
        <v>170481</v>
      </c>
      <c r="E4" s="204">
        <v>180833</v>
      </c>
      <c r="F4" s="204">
        <v>199364</v>
      </c>
      <c r="G4" s="204">
        <v>205070</v>
      </c>
    </row>
    <row r="5" spans="1:7" ht="16.5" customHeight="1" x14ac:dyDescent="0.15">
      <c r="A5" s="363"/>
      <c r="B5" s="205" t="s">
        <v>163</v>
      </c>
      <c r="C5" s="206">
        <v>257928</v>
      </c>
      <c r="D5" s="206">
        <v>245371</v>
      </c>
      <c r="E5" s="206">
        <v>249071</v>
      </c>
      <c r="F5" s="206">
        <v>249791</v>
      </c>
      <c r="G5" s="206">
        <v>253750</v>
      </c>
    </row>
    <row r="6" spans="1:7" ht="16.5" customHeight="1" x14ac:dyDescent="0.15">
      <c r="A6" s="363"/>
      <c r="B6" s="207" t="s">
        <v>164</v>
      </c>
      <c r="C6" s="208">
        <f>ROUND(C5/C4*100,1)</f>
        <v>154</v>
      </c>
      <c r="D6" s="208">
        <f t="shared" ref="D6:G6" si="0">ROUND(D5/D4*100,1)</f>
        <v>143.9</v>
      </c>
      <c r="E6" s="208">
        <f t="shared" si="0"/>
        <v>137.69999999999999</v>
      </c>
      <c r="F6" s="208">
        <f t="shared" si="0"/>
        <v>125.3</v>
      </c>
      <c r="G6" s="208">
        <f t="shared" si="0"/>
        <v>123.7</v>
      </c>
    </row>
    <row r="7" spans="1:7" ht="16.5" customHeight="1" x14ac:dyDescent="0.15">
      <c r="A7" s="363" t="s">
        <v>171</v>
      </c>
      <c r="B7" s="203" t="s">
        <v>161</v>
      </c>
      <c r="C7" s="204">
        <v>177703</v>
      </c>
      <c r="D7" s="204">
        <v>179529</v>
      </c>
      <c r="E7" s="204">
        <v>181545</v>
      </c>
      <c r="F7" s="204">
        <v>180949</v>
      </c>
      <c r="G7" s="204">
        <v>179200</v>
      </c>
    </row>
    <row r="8" spans="1:7" ht="16.5" customHeight="1" x14ac:dyDescent="0.15">
      <c r="A8" s="363"/>
      <c r="B8" s="205" t="s">
        <v>163</v>
      </c>
      <c r="C8" s="206">
        <v>122173</v>
      </c>
      <c r="D8" s="206">
        <v>131443</v>
      </c>
      <c r="E8" s="206">
        <v>137007</v>
      </c>
      <c r="F8" s="206">
        <v>142802</v>
      </c>
      <c r="G8" s="206">
        <v>142885</v>
      </c>
    </row>
    <row r="9" spans="1:7" ht="16.5" customHeight="1" x14ac:dyDescent="0.15">
      <c r="A9" s="363"/>
      <c r="B9" s="207" t="s">
        <v>164</v>
      </c>
      <c r="C9" s="208">
        <f t="shared" ref="C9:G9" si="1">ROUND(C8/C7*100,1)</f>
        <v>68.8</v>
      </c>
      <c r="D9" s="208">
        <f t="shared" si="1"/>
        <v>73.2</v>
      </c>
      <c r="E9" s="208">
        <f t="shared" si="1"/>
        <v>75.5</v>
      </c>
      <c r="F9" s="208">
        <f t="shared" si="1"/>
        <v>78.900000000000006</v>
      </c>
      <c r="G9" s="208">
        <f t="shared" si="1"/>
        <v>79.7</v>
      </c>
    </row>
    <row r="10" spans="1:7" ht="16.5" customHeight="1" x14ac:dyDescent="0.15">
      <c r="A10" s="363" t="s">
        <v>172</v>
      </c>
      <c r="B10" s="203" t="s">
        <v>161</v>
      </c>
      <c r="C10" s="204">
        <v>150652</v>
      </c>
      <c r="D10" s="204">
        <v>147475</v>
      </c>
      <c r="E10" s="204">
        <v>149674</v>
      </c>
      <c r="F10" s="204">
        <v>157768</v>
      </c>
      <c r="G10" s="204">
        <v>160968</v>
      </c>
    </row>
    <row r="11" spans="1:7" ht="16.5" customHeight="1" x14ac:dyDescent="0.15">
      <c r="A11" s="363"/>
      <c r="B11" s="205" t="s">
        <v>163</v>
      </c>
      <c r="C11" s="206">
        <v>135399</v>
      </c>
      <c r="D11" s="206">
        <v>135926</v>
      </c>
      <c r="E11" s="206">
        <v>135590</v>
      </c>
      <c r="F11" s="206">
        <v>145397</v>
      </c>
      <c r="G11" s="206">
        <v>150157</v>
      </c>
    </row>
    <row r="12" spans="1:7" ht="16.5" customHeight="1" x14ac:dyDescent="0.15">
      <c r="A12" s="363"/>
      <c r="B12" s="207" t="s">
        <v>164</v>
      </c>
      <c r="C12" s="208">
        <f t="shared" ref="C12:G12" si="2">ROUND(C11/C10*100,1)</f>
        <v>89.9</v>
      </c>
      <c r="D12" s="208">
        <f t="shared" si="2"/>
        <v>92.2</v>
      </c>
      <c r="E12" s="208">
        <f t="shared" si="2"/>
        <v>90.6</v>
      </c>
      <c r="F12" s="208">
        <f t="shared" si="2"/>
        <v>92.2</v>
      </c>
      <c r="G12" s="208">
        <f t="shared" si="2"/>
        <v>93.3</v>
      </c>
    </row>
    <row r="13" spans="1:7" ht="16.5" customHeight="1" x14ac:dyDescent="0.15">
      <c r="A13" s="363" t="s">
        <v>173</v>
      </c>
      <c r="B13" s="203" t="s">
        <v>161</v>
      </c>
      <c r="C13" s="204">
        <v>149230</v>
      </c>
      <c r="D13" s="204">
        <v>149276</v>
      </c>
      <c r="E13" s="204">
        <v>149269</v>
      </c>
      <c r="F13" s="204">
        <v>151585</v>
      </c>
      <c r="G13" s="204">
        <v>151078</v>
      </c>
    </row>
    <row r="14" spans="1:7" ht="16.5" customHeight="1" x14ac:dyDescent="0.15">
      <c r="A14" s="363"/>
      <c r="B14" s="205" t="s">
        <v>163</v>
      </c>
      <c r="C14" s="206">
        <v>117695</v>
      </c>
      <c r="D14" s="206">
        <v>123238</v>
      </c>
      <c r="E14" s="206">
        <v>125740</v>
      </c>
      <c r="F14" s="206">
        <v>132661</v>
      </c>
      <c r="G14" s="206">
        <v>130011</v>
      </c>
    </row>
    <row r="15" spans="1:7" ht="16.5" customHeight="1" x14ac:dyDescent="0.15">
      <c r="A15" s="363"/>
      <c r="B15" s="207" t="s">
        <v>164</v>
      </c>
      <c r="C15" s="208">
        <f t="shared" ref="C15:G15" si="3">ROUND(C14/C13*100,1)</f>
        <v>78.900000000000006</v>
      </c>
      <c r="D15" s="208">
        <f t="shared" si="3"/>
        <v>82.6</v>
      </c>
      <c r="E15" s="208">
        <f t="shared" si="3"/>
        <v>84.2</v>
      </c>
      <c r="F15" s="208">
        <f t="shared" si="3"/>
        <v>87.5</v>
      </c>
      <c r="G15" s="208">
        <f t="shared" si="3"/>
        <v>86.1</v>
      </c>
    </row>
    <row r="16" spans="1:7" ht="16.5" customHeight="1" x14ac:dyDescent="0.15">
      <c r="A16" s="363" t="s">
        <v>174</v>
      </c>
      <c r="B16" s="203" t="s">
        <v>161</v>
      </c>
      <c r="C16" s="204">
        <v>82778</v>
      </c>
      <c r="D16" s="204">
        <v>101721</v>
      </c>
      <c r="E16" s="204">
        <v>112722</v>
      </c>
      <c r="F16" s="204">
        <v>121921</v>
      </c>
      <c r="G16" s="204">
        <v>126848</v>
      </c>
    </row>
    <row r="17" spans="1:7" ht="16.5" customHeight="1" x14ac:dyDescent="0.15">
      <c r="A17" s="363"/>
      <c r="B17" s="205" t="s">
        <v>163</v>
      </c>
      <c r="C17" s="206">
        <v>63393</v>
      </c>
      <c r="D17" s="206">
        <v>79268</v>
      </c>
      <c r="E17" s="206">
        <v>87495</v>
      </c>
      <c r="F17" s="206">
        <v>98063</v>
      </c>
      <c r="G17" s="206">
        <v>101834</v>
      </c>
    </row>
    <row r="18" spans="1:7" ht="16.5" customHeight="1" x14ac:dyDescent="0.15">
      <c r="A18" s="363"/>
      <c r="B18" s="207" t="s">
        <v>164</v>
      </c>
      <c r="C18" s="208">
        <f t="shared" ref="C18:G18" si="4">ROUND(C17/C16*100,1)</f>
        <v>76.599999999999994</v>
      </c>
      <c r="D18" s="208">
        <f t="shared" si="4"/>
        <v>77.900000000000006</v>
      </c>
      <c r="E18" s="208">
        <f t="shared" si="4"/>
        <v>77.599999999999994</v>
      </c>
      <c r="F18" s="208">
        <f t="shared" si="4"/>
        <v>80.400000000000006</v>
      </c>
      <c r="G18" s="208">
        <f t="shared" si="4"/>
        <v>80.3</v>
      </c>
    </row>
    <row r="19" spans="1:7" ht="16.5" customHeight="1" x14ac:dyDescent="0.15">
      <c r="A19" s="363" t="s">
        <v>175</v>
      </c>
      <c r="B19" s="203" t="s">
        <v>161</v>
      </c>
      <c r="C19" s="204">
        <v>128704</v>
      </c>
      <c r="D19" s="204">
        <v>134526</v>
      </c>
      <c r="E19" s="204">
        <v>145507</v>
      </c>
      <c r="F19" s="204">
        <v>150162</v>
      </c>
      <c r="G19" s="204">
        <v>148718</v>
      </c>
    </row>
    <row r="20" spans="1:7" ht="16.5" customHeight="1" x14ac:dyDescent="0.15">
      <c r="A20" s="363"/>
      <c r="B20" s="205" t="s">
        <v>163</v>
      </c>
      <c r="C20" s="206">
        <v>133751</v>
      </c>
      <c r="D20" s="206">
        <v>143456</v>
      </c>
      <c r="E20" s="206">
        <v>159124</v>
      </c>
      <c r="F20" s="206">
        <v>169434</v>
      </c>
      <c r="G20" s="206">
        <v>172891</v>
      </c>
    </row>
    <row r="21" spans="1:7" ht="16.5" customHeight="1" x14ac:dyDescent="0.15">
      <c r="A21" s="363"/>
      <c r="B21" s="207" t="s">
        <v>164</v>
      </c>
      <c r="C21" s="208">
        <f t="shared" ref="C21:G21" si="5">ROUND(C20/C19*100,1)</f>
        <v>103.9</v>
      </c>
      <c r="D21" s="208">
        <f t="shared" si="5"/>
        <v>106.6</v>
      </c>
      <c r="E21" s="208">
        <f t="shared" si="5"/>
        <v>109.4</v>
      </c>
      <c r="F21" s="208">
        <f t="shared" si="5"/>
        <v>112.8</v>
      </c>
      <c r="G21" s="208">
        <f t="shared" si="5"/>
        <v>116.3</v>
      </c>
    </row>
    <row r="22" spans="1:7" ht="15.75" customHeight="1" x14ac:dyDescent="0.15">
      <c r="F22" s="193"/>
      <c r="G22" s="193" t="s">
        <v>165</v>
      </c>
    </row>
  </sheetData>
  <mergeCells count="6">
    <mergeCell ref="A19:A21"/>
    <mergeCell ref="A4:A6"/>
    <mergeCell ref="A7:A9"/>
    <mergeCell ref="A10:A12"/>
    <mergeCell ref="A13:A15"/>
    <mergeCell ref="A16:A18"/>
  </mergeCells>
  <phoneticPr fontId="6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O29"/>
  <sheetViews>
    <sheetView showGridLines="0" workbookViewId="0">
      <selection activeCell="Q15" sqref="Q15"/>
    </sheetView>
  </sheetViews>
  <sheetFormatPr defaultRowHeight="13.5" x14ac:dyDescent="0.15"/>
  <cols>
    <col min="1" max="1" width="32.625" customWidth="1"/>
    <col min="2" max="2" width="8.125" customWidth="1"/>
    <col min="3" max="3" width="6.625" customWidth="1"/>
    <col min="4" max="4" width="8.125" customWidth="1"/>
    <col min="5" max="5" width="6.625" customWidth="1"/>
    <col min="6" max="6" width="8.125" customWidth="1"/>
    <col min="7" max="7" width="6.625" customWidth="1"/>
    <col min="8" max="8" width="8.125" customWidth="1"/>
    <col min="9" max="9" width="6.625" customWidth="1"/>
    <col min="10" max="10" width="8.125" customWidth="1"/>
    <col min="11" max="11" width="6.625" customWidth="1"/>
    <col min="12" max="12" width="8.125" customWidth="1"/>
    <col min="13" max="13" width="6.625" customWidth="1"/>
    <col min="14" max="14" width="8.125" customWidth="1"/>
    <col min="15" max="15" width="6.625" customWidth="1"/>
  </cols>
  <sheetData>
    <row r="1" spans="1:15" ht="14.25" x14ac:dyDescent="0.15">
      <c r="A1" s="191" t="s">
        <v>285</v>
      </c>
    </row>
    <row r="2" spans="1:15" ht="16.5" customHeight="1" x14ac:dyDescent="0.15">
      <c r="O2" s="193" t="s">
        <v>41</v>
      </c>
    </row>
    <row r="3" spans="1:15" ht="16.5" customHeight="1" x14ac:dyDescent="0.15">
      <c r="A3" s="367"/>
      <c r="B3" s="364" t="s">
        <v>176</v>
      </c>
      <c r="C3" s="369"/>
      <c r="D3" s="364" t="s">
        <v>170</v>
      </c>
      <c r="E3" s="365"/>
      <c r="F3" s="366" t="s">
        <v>171</v>
      </c>
      <c r="G3" s="369"/>
      <c r="H3" s="364" t="s">
        <v>172</v>
      </c>
      <c r="I3" s="365"/>
      <c r="J3" s="366" t="s">
        <v>173</v>
      </c>
      <c r="K3" s="369"/>
      <c r="L3" s="364" t="s">
        <v>177</v>
      </c>
      <c r="M3" s="365"/>
      <c r="N3" s="366" t="s">
        <v>175</v>
      </c>
      <c r="O3" s="365"/>
    </row>
    <row r="4" spans="1:15" ht="16.5" customHeight="1" x14ac:dyDescent="0.15">
      <c r="A4" s="368"/>
      <c r="B4" s="209" t="s">
        <v>178</v>
      </c>
      <c r="C4" s="210" t="s">
        <v>179</v>
      </c>
      <c r="D4" s="209" t="s">
        <v>178</v>
      </c>
      <c r="E4" s="211" t="s">
        <v>179</v>
      </c>
      <c r="F4" s="210" t="s">
        <v>178</v>
      </c>
      <c r="G4" s="210" t="s">
        <v>179</v>
      </c>
      <c r="H4" s="209" t="s">
        <v>178</v>
      </c>
      <c r="I4" s="211" t="s">
        <v>179</v>
      </c>
      <c r="J4" s="210" t="s">
        <v>178</v>
      </c>
      <c r="K4" s="210" t="s">
        <v>179</v>
      </c>
      <c r="L4" s="209" t="s">
        <v>178</v>
      </c>
      <c r="M4" s="211" t="s">
        <v>179</v>
      </c>
      <c r="N4" s="210" t="s">
        <v>178</v>
      </c>
      <c r="O4" s="212" t="s">
        <v>179</v>
      </c>
    </row>
    <row r="5" spans="1:15" ht="16.5" customHeight="1" x14ac:dyDescent="0.15">
      <c r="A5" s="213" t="s">
        <v>74</v>
      </c>
      <c r="B5" s="214">
        <v>430638</v>
      </c>
      <c r="C5" s="215">
        <v>1</v>
      </c>
      <c r="D5" s="214">
        <v>94319</v>
      </c>
      <c r="E5" s="216">
        <v>1</v>
      </c>
      <c r="F5" s="214">
        <v>78077</v>
      </c>
      <c r="G5" s="215">
        <v>1</v>
      </c>
      <c r="H5" s="214">
        <v>71155</v>
      </c>
      <c r="I5" s="216">
        <v>1</v>
      </c>
      <c r="J5" s="214">
        <v>65464</v>
      </c>
      <c r="K5" s="215">
        <v>1</v>
      </c>
      <c r="L5" s="214">
        <v>55791</v>
      </c>
      <c r="M5" s="216">
        <v>1</v>
      </c>
      <c r="N5" s="214">
        <v>65832</v>
      </c>
      <c r="O5" s="216">
        <v>1</v>
      </c>
    </row>
    <row r="6" spans="1:15" ht="16.5" customHeight="1" x14ac:dyDescent="0.15">
      <c r="A6" s="217" t="s">
        <v>180</v>
      </c>
      <c r="B6" s="218">
        <v>2939</v>
      </c>
      <c r="C6" s="219">
        <v>7.0000000000000001E-3</v>
      </c>
      <c r="D6" s="218">
        <v>236</v>
      </c>
      <c r="E6" s="220">
        <v>3.0000000000000001E-3</v>
      </c>
      <c r="F6" s="221">
        <v>524</v>
      </c>
      <c r="G6" s="219">
        <v>7.0000000000000001E-3</v>
      </c>
      <c r="H6" s="218">
        <v>304</v>
      </c>
      <c r="I6" s="220">
        <v>4.0000000000000001E-3</v>
      </c>
      <c r="J6" s="221">
        <v>1023</v>
      </c>
      <c r="K6" s="219">
        <v>1.6E-2</v>
      </c>
      <c r="L6" s="218">
        <v>775</v>
      </c>
      <c r="M6" s="220">
        <v>1.4E-2</v>
      </c>
      <c r="N6" s="221">
        <v>77</v>
      </c>
      <c r="O6" s="220">
        <v>1E-3</v>
      </c>
    </row>
    <row r="7" spans="1:15" ht="16.5" customHeight="1" x14ac:dyDescent="0.15">
      <c r="A7" s="217" t="s">
        <v>181</v>
      </c>
      <c r="B7" s="218">
        <v>25</v>
      </c>
      <c r="C7" s="219">
        <v>0</v>
      </c>
      <c r="D7" s="218">
        <v>2</v>
      </c>
      <c r="E7" s="220">
        <v>0</v>
      </c>
      <c r="F7" s="221">
        <v>2</v>
      </c>
      <c r="G7" s="219">
        <v>0</v>
      </c>
      <c r="H7" s="218">
        <v>3</v>
      </c>
      <c r="I7" s="220">
        <v>0</v>
      </c>
      <c r="J7" s="221">
        <v>6</v>
      </c>
      <c r="K7" s="219">
        <v>0</v>
      </c>
      <c r="L7" s="218">
        <v>4</v>
      </c>
      <c r="M7" s="220">
        <v>0</v>
      </c>
      <c r="N7" s="221">
        <v>8</v>
      </c>
      <c r="O7" s="220">
        <v>0</v>
      </c>
    </row>
    <row r="8" spans="1:15" ht="16.5" customHeight="1" x14ac:dyDescent="0.15">
      <c r="A8" s="217" t="s">
        <v>182</v>
      </c>
      <c r="B8" s="218">
        <v>114</v>
      </c>
      <c r="C8" s="219">
        <v>0</v>
      </c>
      <c r="D8" s="218">
        <v>25</v>
      </c>
      <c r="E8" s="220">
        <v>0</v>
      </c>
      <c r="F8" s="221">
        <v>15</v>
      </c>
      <c r="G8" s="219">
        <v>0</v>
      </c>
      <c r="H8" s="218">
        <v>16</v>
      </c>
      <c r="I8" s="220">
        <v>0</v>
      </c>
      <c r="J8" s="221">
        <v>16</v>
      </c>
      <c r="K8" s="219">
        <v>0</v>
      </c>
      <c r="L8" s="218">
        <v>16</v>
      </c>
      <c r="M8" s="220">
        <v>0</v>
      </c>
      <c r="N8" s="221">
        <v>26</v>
      </c>
      <c r="O8" s="220">
        <v>0</v>
      </c>
    </row>
    <row r="9" spans="1:15" ht="16.5" customHeight="1" x14ac:dyDescent="0.15">
      <c r="A9" s="217" t="s">
        <v>183</v>
      </c>
      <c r="B9" s="218">
        <v>31116</v>
      </c>
      <c r="C9" s="219">
        <v>7.1999999999999995E-2</v>
      </c>
      <c r="D9" s="218">
        <v>6765</v>
      </c>
      <c r="E9" s="220">
        <v>7.1999999999999995E-2</v>
      </c>
      <c r="F9" s="221">
        <v>5496</v>
      </c>
      <c r="G9" s="219">
        <v>7.0000000000000007E-2</v>
      </c>
      <c r="H9" s="218">
        <v>4924</v>
      </c>
      <c r="I9" s="220">
        <v>6.9000000000000006E-2</v>
      </c>
      <c r="J9" s="221">
        <v>6792</v>
      </c>
      <c r="K9" s="219">
        <v>0.104</v>
      </c>
      <c r="L9" s="218">
        <v>4116</v>
      </c>
      <c r="M9" s="220">
        <v>7.3999999999999996E-2</v>
      </c>
      <c r="N9" s="221">
        <v>3023</v>
      </c>
      <c r="O9" s="220">
        <v>4.5999999999999999E-2</v>
      </c>
    </row>
    <row r="10" spans="1:15" ht="16.5" customHeight="1" x14ac:dyDescent="0.15">
      <c r="A10" s="217" t="s">
        <v>184</v>
      </c>
      <c r="B10" s="218">
        <v>44846</v>
      </c>
      <c r="C10" s="219">
        <v>0.104</v>
      </c>
      <c r="D10" s="218">
        <v>10042</v>
      </c>
      <c r="E10" s="220">
        <v>0.106</v>
      </c>
      <c r="F10" s="221">
        <v>8801</v>
      </c>
      <c r="G10" s="219">
        <v>0.113</v>
      </c>
      <c r="H10" s="218">
        <v>7144</v>
      </c>
      <c r="I10" s="220">
        <v>0.1</v>
      </c>
      <c r="J10" s="221">
        <v>5807</v>
      </c>
      <c r="K10" s="219">
        <v>8.8999999999999996E-2</v>
      </c>
      <c r="L10" s="218">
        <v>6102</v>
      </c>
      <c r="M10" s="220">
        <v>0.109</v>
      </c>
      <c r="N10" s="221">
        <v>6950</v>
      </c>
      <c r="O10" s="220">
        <v>0.106</v>
      </c>
    </row>
    <row r="11" spans="1:15" ht="16.5" customHeight="1" x14ac:dyDescent="0.15">
      <c r="A11" s="217" t="s">
        <v>185</v>
      </c>
      <c r="B11" s="218">
        <v>2226</v>
      </c>
      <c r="C11" s="219">
        <v>5.0000000000000001E-3</v>
      </c>
      <c r="D11" s="218">
        <v>633</v>
      </c>
      <c r="E11" s="220">
        <v>7.0000000000000001E-3</v>
      </c>
      <c r="F11" s="221">
        <v>339</v>
      </c>
      <c r="G11" s="219">
        <v>4.0000000000000001E-3</v>
      </c>
      <c r="H11" s="218">
        <v>314</v>
      </c>
      <c r="I11" s="220">
        <v>4.0000000000000001E-3</v>
      </c>
      <c r="J11" s="221">
        <v>291</v>
      </c>
      <c r="K11" s="219">
        <v>4.0000000000000001E-3</v>
      </c>
      <c r="L11" s="218">
        <v>378</v>
      </c>
      <c r="M11" s="220">
        <v>7.0000000000000001E-3</v>
      </c>
      <c r="N11" s="221">
        <v>271</v>
      </c>
      <c r="O11" s="220">
        <v>4.0000000000000001E-3</v>
      </c>
    </row>
    <row r="12" spans="1:15" ht="16.5" customHeight="1" x14ac:dyDescent="0.15">
      <c r="A12" s="217" t="s">
        <v>186</v>
      </c>
      <c r="B12" s="218">
        <v>21005</v>
      </c>
      <c r="C12" s="219">
        <v>4.9000000000000002E-2</v>
      </c>
      <c r="D12" s="218">
        <v>4257</v>
      </c>
      <c r="E12" s="220">
        <v>4.4999999999999998E-2</v>
      </c>
      <c r="F12" s="221">
        <v>4405</v>
      </c>
      <c r="G12" s="219">
        <v>5.6000000000000001E-2</v>
      </c>
      <c r="H12" s="218">
        <v>3322</v>
      </c>
      <c r="I12" s="220">
        <v>4.7E-2</v>
      </c>
      <c r="J12" s="221">
        <v>1838</v>
      </c>
      <c r="K12" s="219">
        <v>2.8000000000000001E-2</v>
      </c>
      <c r="L12" s="218">
        <v>2287</v>
      </c>
      <c r="M12" s="220">
        <v>4.1000000000000002E-2</v>
      </c>
      <c r="N12" s="221">
        <v>4896</v>
      </c>
      <c r="O12" s="220">
        <v>7.3999999999999996E-2</v>
      </c>
    </row>
    <row r="13" spans="1:15" ht="16.5" customHeight="1" x14ac:dyDescent="0.15">
      <c r="A13" s="217" t="s">
        <v>187</v>
      </c>
      <c r="B13" s="218">
        <v>27061</v>
      </c>
      <c r="C13" s="219">
        <v>6.3E-2</v>
      </c>
      <c r="D13" s="218">
        <v>5283</v>
      </c>
      <c r="E13" s="220">
        <v>5.6000000000000001E-2</v>
      </c>
      <c r="F13" s="221">
        <v>5529</v>
      </c>
      <c r="G13" s="219">
        <v>7.0999999999999994E-2</v>
      </c>
      <c r="H13" s="218">
        <v>4400</v>
      </c>
      <c r="I13" s="220">
        <v>6.2E-2</v>
      </c>
      <c r="J13" s="221">
        <v>4418</v>
      </c>
      <c r="K13" s="219">
        <v>6.7000000000000004E-2</v>
      </c>
      <c r="L13" s="218">
        <v>3072</v>
      </c>
      <c r="M13" s="220">
        <v>5.5E-2</v>
      </c>
      <c r="N13" s="221">
        <v>4359</v>
      </c>
      <c r="O13" s="220">
        <v>6.6000000000000003E-2</v>
      </c>
    </row>
    <row r="14" spans="1:15" ht="16.5" customHeight="1" x14ac:dyDescent="0.15">
      <c r="A14" s="217" t="s">
        <v>188</v>
      </c>
      <c r="B14" s="218">
        <v>70982</v>
      </c>
      <c r="C14" s="219">
        <v>0.16500000000000001</v>
      </c>
      <c r="D14" s="218">
        <v>14309</v>
      </c>
      <c r="E14" s="220">
        <v>0.152</v>
      </c>
      <c r="F14" s="221">
        <v>13444</v>
      </c>
      <c r="G14" s="219">
        <v>0.17199999999999999</v>
      </c>
      <c r="H14" s="218">
        <v>11910</v>
      </c>
      <c r="I14" s="220">
        <v>0.16700000000000001</v>
      </c>
      <c r="J14" s="221">
        <v>11000</v>
      </c>
      <c r="K14" s="219">
        <v>0.16800000000000001</v>
      </c>
      <c r="L14" s="218">
        <v>8762</v>
      </c>
      <c r="M14" s="220">
        <v>0.157</v>
      </c>
      <c r="N14" s="221">
        <v>11557</v>
      </c>
      <c r="O14" s="220">
        <v>0.17599999999999999</v>
      </c>
    </row>
    <row r="15" spans="1:15" ht="16.5" customHeight="1" x14ac:dyDescent="0.15">
      <c r="A15" s="217" t="s">
        <v>189</v>
      </c>
      <c r="B15" s="218">
        <v>15799</v>
      </c>
      <c r="C15" s="219">
        <v>3.6999999999999998E-2</v>
      </c>
      <c r="D15" s="218">
        <v>3238</v>
      </c>
      <c r="E15" s="220">
        <v>3.4000000000000002E-2</v>
      </c>
      <c r="F15" s="221">
        <v>2972</v>
      </c>
      <c r="G15" s="219">
        <v>3.7999999999999999E-2</v>
      </c>
      <c r="H15" s="218">
        <v>2762</v>
      </c>
      <c r="I15" s="220">
        <v>3.9E-2</v>
      </c>
      <c r="J15" s="221">
        <v>1706</v>
      </c>
      <c r="K15" s="219">
        <v>2.5999999999999999E-2</v>
      </c>
      <c r="L15" s="218">
        <v>1849</v>
      </c>
      <c r="M15" s="220">
        <v>3.3000000000000002E-2</v>
      </c>
      <c r="N15" s="221">
        <v>3272</v>
      </c>
      <c r="O15" s="220">
        <v>0.05</v>
      </c>
    </row>
    <row r="16" spans="1:15" ht="16.5" customHeight="1" x14ac:dyDescent="0.15">
      <c r="A16" s="217" t="s">
        <v>190</v>
      </c>
      <c r="B16" s="218">
        <v>12135</v>
      </c>
      <c r="C16" s="219">
        <v>2.8000000000000001E-2</v>
      </c>
      <c r="D16" s="218">
        <v>2724</v>
      </c>
      <c r="E16" s="220">
        <v>2.9000000000000001E-2</v>
      </c>
      <c r="F16" s="221">
        <v>2182</v>
      </c>
      <c r="G16" s="219">
        <v>2.8000000000000001E-2</v>
      </c>
      <c r="H16" s="218">
        <v>2222</v>
      </c>
      <c r="I16" s="220">
        <v>3.1E-2</v>
      </c>
      <c r="J16" s="221">
        <v>1829</v>
      </c>
      <c r="K16" s="219">
        <v>2.8000000000000001E-2</v>
      </c>
      <c r="L16" s="218">
        <v>1363</v>
      </c>
      <c r="M16" s="220">
        <v>2.4E-2</v>
      </c>
      <c r="N16" s="221">
        <v>1815</v>
      </c>
      <c r="O16" s="220">
        <v>2.8000000000000001E-2</v>
      </c>
    </row>
    <row r="17" spans="1:15" ht="16.5" customHeight="1" x14ac:dyDescent="0.15">
      <c r="A17" s="217" t="s">
        <v>191</v>
      </c>
      <c r="B17" s="218">
        <v>17549</v>
      </c>
      <c r="C17" s="219">
        <v>4.1000000000000002E-2</v>
      </c>
      <c r="D17" s="218">
        <v>3875</v>
      </c>
      <c r="E17" s="220">
        <v>4.1000000000000002E-2</v>
      </c>
      <c r="F17" s="221">
        <v>3037</v>
      </c>
      <c r="G17" s="219">
        <v>3.9E-2</v>
      </c>
      <c r="H17" s="218">
        <v>3066</v>
      </c>
      <c r="I17" s="220">
        <v>4.2999999999999997E-2</v>
      </c>
      <c r="J17" s="221">
        <v>2105</v>
      </c>
      <c r="K17" s="219">
        <v>3.2000000000000001E-2</v>
      </c>
      <c r="L17" s="218">
        <v>2300</v>
      </c>
      <c r="M17" s="220">
        <v>4.1000000000000002E-2</v>
      </c>
      <c r="N17" s="221">
        <v>3166</v>
      </c>
      <c r="O17" s="220">
        <v>4.8000000000000001E-2</v>
      </c>
    </row>
    <row r="18" spans="1:15" ht="16.5" customHeight="1" x14ac:dyDescent="0.15">
      <c r="A18" s="217" t="s">
        <v>192</v>
      </c>
      <c r="B18" s="218">
        <v>24349</v>
      </c>
      <c r="C18" s="219">
        <v>5.7000000000000002E-2</v>
      </c>
      <c r="D18" s="218">
        <v>5873</v>
      </c>
      <c r="E18" s="220">
        <v>6.2E-2</v>
      </c>
      <c r="F18" s="221">
        <v>4295</v>
      </c>
      <c r="G18" s="219">
        <v>5.5E-2</v>
      </c>
      <c r="H18" s="218">
        <v>3969</v>
      </c>
      <c r="I18" s="220">
        <v>5.6000000000000001E-2</v>
      </c>
      <c r="J18" s="221">
        <v>3820</v>
      </c>
      <c r="K18" s="219">
        <v>5.8000000000000003E-2</v>
      </c>
      <c r="L18" s="218">
        <v>2634</v>
      </c>
      <c r="M18" s="220">
        <v>4.7E-2</v>
      </c>
      <c r="N18" s="221">
        <v>3758</v>
      </c>
      <c r="O18" s="220">
        <v>5.7000000000000002E-2</v>
      </c>
    </row>
    <row r="19" spans="1:15" ht="16.5" customHeight="1" x14ac:dyDescent="0.15">
      <c r="A19" s="217" t="s">
        <v>193</v>
      </c>
      <c r="B19" s="218">
        <v>16431</v>
      </c>
      <c r="C19" s="219">
        <v>3.7999999999999999E-2</v>
      </c>
      <c r="D19" s="218">
        <v>3589</v>
      </c>
      <c r="E19" s="220">
        <v>3.7999999999999999E-2</v>
      </c>
      <c r="F19" s="221">
        <v>2864</v>
      </c>
      <c r="G19" s="219">
        <v>3.6999999999999998E-2</v>
      </c>
      <c r="H19" s="218">
        <v>2601</v>
      </c>
      <c r="I19" s="220">
        <v>3.6999999999999998E-2</v>
      </c>
      <c r="J19" s="221">
        <v>2830</v>
      </c>
      <c r="K19" s="219">
        <v>4.2999999999999997E-2</v>
      </c>
      <c r="L19" s="218">
        <v>2199</v>
      </c>
      <c r="M19" s="220">
        <v>3.9E-2</v>
      </c>
      <c r="N19" s="221">
        <v>2348</v>
      </c>
      <c r="O19" s="220">
        <v>3.5999999999999997E-2</v>
      </c>
    </row>
    <row r="20" spans="1:15" ht="16.5" customHeight="1" x14ac:dyDescent="0.15">
      <c r="A20" s="217" t="s">
        <v>194</v>
      </c>
      <c r="B20" s="218">
        <v>21644</v>
      </c>
      <c r="C20" s="219">
        <v>0.05</v>
      </c>
      <c r="D20" s="218">
        <v>4660</v>
      </c>
      <c r="E20" s="220">
        <v>4.9000000000000002E-2</v>
      </c>
      <c r="F20" s="221">
        <v>3682</v>
      </c>
      <c r="G20" s="219">
        <v>4.7E-2</v>
      </c>
      <c r="H20" s="218">
        <v>4287</v>
      </c>
      <c r="I20" s="220">
        <v>0.06</v>
      </c>
      <c r="J20" s="221">
        <v>3071</v>
      </c>
      <c r="K20" s="219">
        <v>4.7E-2</v>
      </c>
      <c r="L20" s="218">
        <v>2955</v>
      </c>
      <c r="M20" s="220">
        <v>5.2999999999999999E-2</v>
      </c>
      <c r="N20" s="221">
        <v>2989</v>
      </c>
      <c r="O20" s="220">
        <v>4.4999999999999998E-2</v>
      </c>
    </row>
    <row r="21" spans="1:15" ht="16.5" customHeight="1" x14ac:dyDescent="0.15">
      <c r="A21" s="217" t="s">
        <v>195</v>
      </c>
      <c r="B21" s="218">
        <v>47064</v>
      </c>
      <c r="C21" s="219">
        <v>0.109</v>
      </c>
      <c r="D21" s="218">
        <v>11547</v>
      </c>
      <c r="E21" s="220">
        <v>0.122</v>
      </c>
      <c r="F21" s="221">
        <v>7441</v>
      </c>
      <c r="G21" s="219">
        <v>9.5000000000000001E-2</v>
      </c>
      <c r="H21" s="218">
        <v>7260</v>
      </c>
      <c r="I21" s="220">
        <v>0.10199999999999999</v>
      </c>
      <c r="J21" s="221">
        <v>7642</v>
      </c>
      <c r="K21" s="219">
        <v>0.11700000000000001</v>
      </c>
      <c r="L21" s="218">
        <v>7513</v>
      </c>
      <c r="M21" s="220">
        <v>0.13500000000000001</v>
      </c>
      <c r="N21" s="221">
        <v>5661</v>
      </c>
      <c r="O21" s="220">
        <v>8.5999999999999993E-2</v>
      </c>
    </row>
    <row r="22" spans="1:15" ht="16.5" customHeight="1" x14ac:dyDescent="0.15">
      <c r="A22" s="217" t="s">
        <v>196</v>
      </c>
      <c r="B22" s="218">
        <v>1741</v>
      </c>
      <c r="C22" s="219">
        <v>4.0000000000000001E-3</v>
      </c>
      <c r="D22" s="218">
        <v>459</v>
      </c>
      <c r="E22" s="220">
        <v>5.0000000000000001E-3</v>
      </c>
      <c r="F22" s="221">
        <v>222</v>
      </c>
      <c r="G22" s="219">
        <v>3.0000000000000001E-3</v>
      </c>
      <c r="H22" s="218">
        <v>205</v>
      </c>
      <c r="I22" s="220">
        <v>3.0000000000000001E-3</v>
      </c>
      <c r="J22" s="221">
        <v>287</v>
      </c>
      <c r="K22" s="219">
        <v>4.0000000000000001E-3</v>
      </c>
      <c r="L22" s="218">
        <v>356</v>
      </c>
      <c r="M22" s="220">
        <v>6.0000000000000001E-3</v>
      </c>
      <c r="N22" s="221">
        <v>212</v>
      </c>
      <c r="O22" s="220">
        <v>3.0000000000000001E-3</v>
      </c>
    </row>
    <row r="23" spans="1:15" ht="16.5" customHeight="1" x14ac:dyDescent="0.15">
      <c r="A23" s="217" t="s">
        <v>197</v>
      </c>
      <c r="B23" s="218">
        <v>31564</v>
      </c>
      <c r="C23" s="219">
        <v>7.2999999999999995E-2</v>
      </c>
      <c r="D23" s="218">
        <v>6707</v>
      </c>
      <c r="E23" s="220">
        <v>7.0999999999999994E-2</v>
      </c>
      <c r="F23" s="221">
        <v>5968</v>
      </c>
      <c r="G23" s="219">
        <v>7.5999999999999998E-2</v>
      </c>
      <c r="H23" s="218">
        <v>5017</v>
      </c>
      <c r="I23" s="220">
        <v>7.0999999999999994E-2</v>
      </c>
      <c r="J23" s="221">
        <v>4863</v>
      </c>
      <c r="K23" s="219">
        <v>7.3999999999999996E-2</v>
      </c>
      <c r="L23" s="218">
        <v>3627</v>
      </c>
      <c r="M23" s="220">
        <v>6.5000000000000002E-2</v>
      </c>
      <c r="N23" s="221">
        <v>5382</v>
      </c>
      <c r="O23" s="220">
        <v>8.2000000000000003E-2</v>
      </c>
    </row>
    <row r="24" spans="1:15" ht="16.5" customHeight="1" x14ac:dyDescent="0.15">
      <c r="A24" s="217" t="s">
        <v>198</v>
      </c>
      <c r="B24" s="218">
        <v>15382</v>
      </c>
      <c r="C24" s="219">
        <v>3.5999999999999997E-2</v>
      </c>
      <c r="D24" s="218">
        <v>3459</v>
      </c>
      <c r="E24" s="220">
        <v>3.6999999999999998E-2</v>
      </c>
      <c r="F24" s="221">
        <v>1944</v>
      </c>
      <c r="G24" s="219">
        <v>2.5000000000000001E-2</v>
      </c>
      <c r="H24" s="218">
        <v>3376</v>
      </c>
      <c r="I24" s="220">
        <v>4.7E-2</v>
      </c>
      <c r="J24" s="221">
        <v>2460</v>
      </c>
      <c r="K24" s="219">
        <v>3.7999999999999999E-2</v>
      </c>
      <c r="L24" s="218">
        <v>2208</v>
      </c>
      <c r="M24" s="220">
        <v>0.04</v>
      </c>
      <c r="N24" s="221">
        <v>1935</v>
      </c>
      <c r="O24" s="220">
        <v>2.9000000000000001E-2</v>
      </c>
    </row>
    <row r="25" spans="1:15" ht="16.5" customHeight="1" x14ac:dyDescent="0.15">
      <c r="A25" s="217" t="s">
        <v>199</v>
      </c>
      <c r="B25" s="218">
        <v>26666</v>
      </c>
      <c r="C25" s="219">
        <v>6.2E-2</v>
      </c>
      <c r="D25" s="218">
        <v>6636</v>
      </c>
      <c r="E25" s="220">
        <v>7.0000000000000007E-2</v>
      </c>
      <c r="F25" s="221">
        <v>4915</v>
      </c>
      <c r="G25" s="219">
        <v>6.3E-2</v>
      </c>
      <c r="H25" s="218">
        <v>4053</v>
      </c>
      <c r="I25" s="220">
        <v>5.7000000000000002E-2</v>
      </c>
      <c r="J25" s="221">
        <v>3660</v>
      </c>
      <c r="K25" s="219">
        <v>5.6000000000000001E-2</v>
      </c>
      <c r="L25" s="218">
        <v>3275</v>
      </c>
      <c r="M25" s="220">
        <v>5.8999999999999997E-2</v>
      </c>
      <c r="N25" s="221">
        <v>4127</v>
      </c>
      <c r="O25" s="220">
        <v>6.3E-2</v>
      </c>
    </row>
    <row r="26" spans="1:15" ht="16.5" customHeight="1" x14ac:dyDescent="0.15">
      <c r="A26" s="217" t="s">
        <v>200</v>
      </c>
      <c r="B26" s="218">
        <v>2964</v>
      </c>
      <c r="C26" s="219">
        <v>7.0000000000000001E-3</v>
      </c>
      <c r="D26" s="218">
        <v>238</v>
      </c>
      <c r="E26" s="220">
        <v>3.0000000000000001E-3</v>
      </c>
      <c r="F26" s="221">
        <v>526</v>
      </c>
      <c r="G26" s="219">
        <v>7.0000000000000001E-3</v>
      </c>
      <c r="H26" s="218">
        <v>307</v>
      </c>
      <c r="I26" s="220">
        <v>4.0000000000000001E-3</v>
      </c>
      <c r="J26" s="221">
        <v>1029</v>
      </c>
      <c r="K26" s="219">
        <v>1.6E-2</v>
      </c>
      <c r="L26" s="218">
        <v>779</v>
      </c>
      <c r="M26" s="220">
        <v>1.4E-2</v>
      </c>
      <c r="N26" s="221">
        <v>85</v>
      </c>
      <c r="O26" s="220">
        <v>1E-3</v>
      </c>
    </row>
    <row r="27" spans="1:15" ht="16.5" customHeight="1" x14ac:dyDescent="0.15">
      <c r="A27" s="217" t="s">
        <v>201</v>
      </c>
      <c r="B27" s="218">
        <v>76076</v>
      </c>
      <c r="C27" s="219">
        <v>0.17699999999999999</v>
      </c>
      <c r="D27" s="218">
        <v>16832</v>
      </c>
      <c r="E27" s="220">
        <v>0.17799999999999999</v>
      </c>
      <c r="F27" s="221">
        <v>14312</v>
      </c>
      <c r="G27" s="219">
        <v>0.183</v>
      </c>
      <c r="H27" s="218">
        <v>12084</v>
      </c>
      <c r="I27" s="220">
        <v>0.17</v>
      </c>
      <c r="J27" s="221">
        <v>12615</v>
      </c>
      <c r="K27" s="219">
        <v>0.193</v>
      </c>
      <c r="L27" s="218">
        <v>10234</v>
      </c>
      <c r="M27" s="220">
        <v>0.183</v>
      </c>
      <c r="N27" s="221">
        <v>9999</v>
      </c>
      <c r="O27" s="220">
        <v>0.152</v>
      </c>
    </row>
    <row r="28" spans="1:15" ht="16.5" customHeight="1" x14ac:dyDescent="0.15">
      <c r="A28" s="222" t="s">
        <v>202</v>
      </c>
      <c r="B28" s="223">
        <v>324932</v>
      </c>
      <c r="C28" s="224">
        <v>0.755</v>
      </c>
      <c r="D28" s="223">
        <v>70613</v>
      </c>
      <c r="E28" s="225">
        <v>0.749</v>
      </c>
      <c r="F28" s="226">
        <v>58324</v>
      </c>
      <c r="G28" s="224">
        <v>0.747</v>
      </c>
      <c r="H28" s="223">
        <v>54711</v>
      </c>
      <c r="I28" s="225">
        <v>0.76900000000000002</v>
      </c>
      <c r="J28" s="226">
        <v>48160</v>
      </c>
      <c r="K28" s="224">
        <v>0.73599999999999999</v>
      </c>
      <c r="L28" s="223">
        <v>41503</v>
      </c>
      <c r="M28" s="225">
        <v>0.74399999999999999</v>
      </c>
      <c r="N28" s="226">
        <v>51621</v>
      </c>
      <c r="O28" s="225">
        <v>0.78400000000000003</v>
      </c>
    </row>
    <row r="29" spans="1:15" ht="16.5" customHeight="1" x14ac:dyDescent="0.15">
      <c r="O29" s="193" t="s">
        <v>284</v>
      </c>
    </row>
  </sheetData>
  <mergeCells count="8">
    <mergeCell ref="L3:M3"/>
    <mergeCell ref="N3:O3"/>
    <mergeCell ref="A3:A4"/>
    <mergeCell ref="B3:C3"/>
    <mergeCell ref="D3:E3"/>
    <mergeCell ref="F3:G3"/>
    <mergeCell ref="H3:I3"/>
    <mergeCell ref="J3:K3"/>
  </mergeCells>
  <phoneticPr fontId="6"/>
  <pageMargins left="0.7" right="0.7" top="0.75" bottom="0.75" header="0.3" footer="0.3"/>
  <pageSetup paperSize="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</sheetPr>
  <dimension ref="A1:O25"/>
  <sheetViews>
    <sheetView showGridLines="0" workbookViewId="0">
      <selection activeCell="Q15" sqref="Q15"/>
    </sheetView>
  </sheetViews>
  <sheetFormatPr defaultRowHeight="13.5" x14ac:dyDescent="0.15"/>
  <cols>
    <col min="1" max="1" width="18.625" customWidth="1"/>
    <col min="2" max="2" width="8.125" customWidth="1"/>
    <col min="3" max="3" width="6.625" customWidth="1"/>
    <col min="4" max="4" width="8.125" customWidth="1"/>
    <col min="5" max="5" width="6.625" customWidth="1"/>
    <col min="6" max="6" width="8.125" customWidth="1"/>
    <col min="7" max="7" width="6.625" customWidth="1"/>
    <col min="8" max="8" width="8.125" customWidth="1"/>
    <col min="9" max="9" width="6.625" customWidth="1"/>
    <col min="10" max="10" width="8.125" customWidth="1"/>
    <col min="11" max="11" width="6.625" customWidth="1"/>
    <col min="12" max="12" width="8.125" customWidth="1"/>
    <col min="13" max="13" width="6.625" customWidth="1"/>
    <col min="14" max="14" width="8.125" customWidth="1"/>
    <col min="15" max="15" width="6.625" customWidth="1"/>
  </cols>
  <sheetData>
    <row r="1" spans="1:15" ht="14.25" x14ac:dyDescent="0.15">
      <c r="A1" s="191" t="s">
        <v>286</v>
      </c>
    </row>
    <row r="2" spans="1:15" ht="16.5" customHeight="1" x14ac:dyDescent="0.15">
      <c r="O2" s="193" t="s">
        <v>41</v>
      </c>
    </row>
    <row r="3" spans="1:15" ht="16.5" customHeight="1" x14ac:dyDescent="0.15">
      <c r="A3" s="213"/>
      <c r="B3" s="366" t="s">
        <v>176</v>
      </c>
      <c r="C3" s="369"/>
      <c r="D3" s="370" t="s">
        <v>170</v>
      </c>
      <c r="E3" s="365"/>
      <c r="F3" s="369" t="s">
        <v>171</v>
      </c>
      <c r="G3" s="369"/>
      <c r="H3" s="370" t="s">
        <v>172</v>
      </c>
      <c r="I3" s="365"/>
      <c r="J3" s="369" t="s">
        <v>173</v>
      </c>
      <c r="K3" s="369"/>
      <c r="L3" s="370" t="s">
        <v>177</v>
      </c>
      <c r="M3" s="365"/>
      <c r="N3" s="369" t="s">
        <v>175</v>
      </c>
      <c r="O3" s="365"/>
    </row>
    <row r="4" spans="1:15" ht="16.5" customHeight="1" x14ac:dyDescent="0.15">
      <c r="A4" s="222"/>
      <c r="B4" s="237" t="s">
        <v>178</v>
      </c>
      <c r="C4" s="238" t="s">
        <v>179</v>
      </c>
      <c r="D4" s="238" t="s">
        <v>178</v>
      </c>
      <c r="E4" s="212" t="s">
        <v>179</v>
      </c>
      <c r="F4" s="237" t="s">
        <v>178</v>
      </c>
      <c r="G4" s="238" t="s">
        <v>179</v>
      </c>
      <c r="H4" s="238" t="s">
        <v>178</v>
      </c>
      <c r="I4" s="212" t="s">
        <v>179</v>
      </c>
      <c r="J4" s="237" t="s">
        <v>178</v>
      </c>
      <c r="K4" s="238" t="s">
        <v>179</v>
      </c>
      <c r="L4" s="238" t="s">
        <v>178</v>
      </c>
      <c r="M4" s="212" t="s">
        <v>179</v>
      </c>
      <c r="N4" s="237" t="s">
        <v>178</v>
      </c>
      <c r="O4" s="212" t="s">
        <v>179</v>
      </c>
    </row>
    <row r="5" spans="1:15" ht="16.5" customHeight="1" x14ac:dyDescent="0.15">
      <c r="A5" s="217" t="s">
        <v>287</v>
      </c>
      <c r="B5" s="221">
        <v>430638</v>
      </c>
      <c r="C5" s="227">
        <v>1</v>
      </c>
      <c r="D5" s="218">
        <v>94319</v>
      </c>
      <c r="E5" s="228">
        <v>1</v>
      </c>
      <c r="F5" s="218">
        <v>78077</v>
      </c>
      <c r="G5" s="227">
        <v>1</v>
      </c>
      <c r="H5" s="218">
        <v>71155</v>
      </c>
      <c r="I5" s="228">
        <v>1</v>
      </c>
      <c r="J5" s="218">
        <v>65464</v>
      </c>
      <c r="K5" s="227">
        <v>1</v>
      </c>
      <c r="L5" s="218">
        <v>55791</v>
      </c>
      <c r="M5" s="228">
        <v>1</v>
      </c>
      <c r="N5" s="218">
        <v>65832</v>
      </c>
      <c r="O5" s="228">
        <v>1</v>
      </c>
    </row>
    <row r="6" spans="1:15" ht="16.5" customHeight="1" x14ac:dyDescent="0.15">
      <c r="A6" s="217" t="s">
        <v>203</v>
      </c>
      <c r="B6" s="221">
        <v>6300</v>
      </c>
      <c r="C6" s="219">
        <v>1.4999999999999999E-2</v>
      </c>
      <c r="D6" s="218">
        <v>1279</v>
      </c>
      <c r="E6" s="220">
        <v>1.4E-2</v>
      </c>
      <c r="F6" s="221">
        <v>1126</v>
      </c>
      <c r="G6" s="219">
        <v>1.4E-2</v>
      </c>
      <c r="H6" s="218">
        <v>1130</v>
      </c>
      <c r="I6" s="220">
        <v>1.6E-2</v>
      </c>
      <c r="J6" s="221">
        <v>1085</v>
      </c>
      <c r="K6" s="219">
        <v>1.7000000000000001E-2</v>
      </c>
      <c r="L6" s="218">
        <v>799</v>
      </c>
      <c r="M6" s="220">
        <v>1.4E-2</v>
      </c>
      <c r="N6" s="221">
        <v>881</v>
      </c>
      <c r="O6" s="220">
        <v>1.2999999999999999E-2</v>
      </c>
    </row>
    <row r="7" spans="1:15" ht="16.5" customHeight="1" x14ac:dyDescent="0.15">
      <c r="A7" s="217" t="s">
        <v>204</v>
      </c>
      <c r="B7" s="221">
        <v>25797</v>
      </c>
      <c r="C7" s="219">
        <v>0.06</v>
      </c>
      <c r="D7" s="218">
        <v>6418</v>
      </c>
      <c r="E7" s="220">
        <v>6.8000000000000005E-2</v>
      </c>
      <c r="F7" s="221">
        <v>4566</v>
      </c>
      <c r="G7" s="219">
        <v>5.8000000000000003E-2</v>
      </c>
      <c r="H7" s="218">
        <v>4648</v>
      </c>
      <c r="I7" s="220">
        <v>6.5000000000000002E-2</v>
      </c>
      <c r="J7" s="221">
        <v>3863</v>
      </c>
      <c r="K7" s="219">
        <v>5.8999999999999997E-2</v>
      </c>
      <c r="L7" s="218">
        <v>3244</v>
      </c>
      <c r="M7" s="220">
        <v>5.8000000000000003E-2</v>
      </c>
      <c r="N7" s="221">
        <v>3058</v>
      </c>
      <c r="O7" s="220">
        <v>4.5999999999999999E-2</v>
      </c>
    </row>
    <row r="8" spans="1:15" ht="16.5" customHeight="1" x14ac:dyDescent="0.15">
      <c r="A8" s="217" t="s">
        <v>205</v>
      </c>
      <c r="B8" s="221">
        <v>32952</v>
      </c>
      <c r="C8" s="219">
        <v>7.6999999999999999E-2</v>
      </c>
      <c r="D8" s="218">
        <v>8870</v>
      </c>
      <c r="E8" s="220">
        <v>9.4E-2</v>
      </c>
      <c r="F8" s="221">
        <v>6005</v>
      </c>
      <c r="G8" s="219">
        <v>7.6999999999999999E-2</v>
      </c>
      <c r="H8" s="218">
        <v>5570</v>
      </c>
      <c r="I8" s="220">
        <v>7.8E-2</v>
      </c>
      <c r="J8" s="221">
        <v>4693</v>
      </c>
      <c r="K8" s="219">
        <v>7.1999999999999995E-2</v>
      </c>
      <c r="L8" s="218">
        <v>4059</v>
      </c>
      <c r="M8" s="220">
        <v>7.2999999999999995E-2</v>
      </c>
      <c r="N8" s="221">
        <v>3755</v>
      </c>
      <c r="O8" s="220">
        <v>5.7000000000000002E-2</v>
      </c>
    </row>
    <row r="9" spans="1:15" ht="16.5" customHeight="1" x14ac:dyDescent="0.15">
      <c r="A9" s="217" t="s">
        <v>206</v>
      </c>
      <c r="B9" s="221">
        <v>37799</v>
      </c>
      <c r="C9" s="219">
        <v>8.7999999999999995E-2</v>
      </c>
      <c r="D9" s="218">
        <v>9538</v>
      </c>
      <c r="E9" s="220">
        <v>0.10100000000000001</v>
      </c>
      <c r="F9" s="221">
        <v>6812</v>
      </c>
      <c r="G9" s="219">
        <v>8.6999999999999994E-2</v>
      </c>
      <c r="H9" s="218">
        <v>6514</v>
      </c>
      <c r="I9" s="220">
        <v>9.1999999999999998E-2</v>
      </c>
      <c r="J9" s="221">
        <v>5240</v>
      </c>
      <c r="K9" s="219">
        <v>0.08</v>
      </c>
      <c r="L9" s="218">
        <v>4784</v>
      </c>
      <c r="M9" s="220">
        <v>8.5999999999999993E-2</v>
      </c>
      <c r="N9" s="221">
        <v>4911</v>
      </c>
      <c r="O9" s="220">
        <v>7.4999999999999997E-2</v>
      </c>
    </row>
    <row r="10" spans="1:15" ht="16.5" customHeight="1" x14ac:dyDescent="0.15">
      <c r="A10" s="217" t="s">
        <v>207</v>
      </c>
      <c r="B10" s="221">
        <v>45441</v>
      </c>
      <c r="C10" s="219">
        <v>0.106</v>
      </c>
      <c r="D10" s="218">
        <v>10295</v>
      </c>
      <c r="E10" s="220">
        <v>0.109</v>
      </c>
      <c r="F10" s="221">
        <v>7916</v>
      </c>
      <c r="G10" s="219">
        <v>0.10100000000000001</v>
      </c>
      <c r="H10" s="218">
        <v>7609</v>
      </c>
      <c r="I10" s="220">
        <v>0.107</v>
      </c>
      <c r="J10" s="221">
        <v>6345</v>
      </c>
      <c r="K10" s="219">
        <v>9.7000000000000003E-2</v>
      </c>
      <c r="L10" s="218">
        <v>5907</v>
      </c>
      <c r="M10" s="220">
        <v>0.106</v>
      </c>
      <c r="N10" s="221">
        <v>7369</v>
      </c>
      <c r="O10" s="220">
        <v>0.112</v>
      </c>
    </row>
    <row r="11" spans="1:15" ht="16.5" customHeight="1" x14ac:dyDescent="0.15">
      <c r="A11" s="217" t="s">
        <v>208</v>
      </c>
      <c r="B11" s="221">
        <v>60372</v>
      </c>
      <c r="C11" s="219">
        <v>0.14000000000000001</v>
      </c>
      <c r="D11" s="218">
        <v>12854</v>
      </c>
      <c r="E11" s="220">
        <v>0.13600000000000001</v>
      </c>
      <c r="F11" s="221">
        <v>10758</v>
      </c>
      <c r="G11" s="219">
        <v>0.13800000000000001</v>
      </c>
      <c r="H11" s="218">
        <v>9695</v>
      </c>
      <c r="I11" s="220">
        <v>0.13600000000000001</v>
      </c>
      <c r="J11" s="221">
        <v>8997</v>
      </c>
      <c r="K11" s="219">
        <v>0.13700000000000001</v>
      </c>
      <c r="L11" s="218">
        <v>7719</v>
      </c>
      <c r="M11" s="220">
        <v>0.13800000000000001</v>
      </c>
      <c r="N11" s="221">
        <v>10349</v>
      </c>
      <c r="O11" s="220">
        <v>0.157</v>
      </c>
    </row>
    <row r="12" spans="1:15" ht="16.5" customHeight="1" x14ac:dyDescent="0.15">
      <c r="A12" s="217" t="s">
        <v>209</v>
      </c>
      <c r="B12" s="221">
        <v>56768</v>
      </c>
      <c r="C12" s="219">
        <v>0.13200000000000001</v>
      </c>
      <c r="D12" s="218">
        <v>11749</v>
      </c>
      <c r="E12" s="220">
        <v>0.125</v>
      </c>
      <c r="F12" s="221">
        <v>10540</v>
      </c>
      <c r="G12" s="219">
        <v>0.13500000000000001</v>
      </c>
      <c r="H12" s="218">
        <v>8806</v>
      </c>
      <c r="I12" s="220">
        <v>0.124</v>
      </c>
      <c r="J12" s="221">
        <v>8068</v>
      </c>
      <c r="K12" s="219">
        <v>0.123</v>
      </c>
      <c r="L12" s="218">
        <v>7598</v>
      </c>
      <c r="M12" s="220">
        <v>0.13600000000000001</v>
      </c>
      <c r="N12" s="221">
        <v>10007</v>
      </c>
      <c r="O12" s="220">
        <v>0.152</v>
      </c>
    </row>
    <row r="13" spans="1:15" ht="16.5" customHeight="1" x14ac:dyDescent="0.15">
      <c r="A13" s="217" t="s">
        <v>210</v>
      </c>
      <c r="B13" s="221">
        <v>47040</v>
      </c>
      <c r="C13" s="219">
        <v>0.109</v>
      </c>
      <c r="D13" s="218">
        <v>9914</v>
      </c>
      <c r="E13" s="220">
        <v>0.105</v>
      </c>
      <c r="F13" s="221">
        <v>8427</v>
      </c>
      <c r="G13" s="219">
        <v>0.108</v>
      </c>
      <c r="H13" s="218">
        <v>7445</v>
      </c>
      <c r="I13" s="220">
        <v>0.105</v>
      </c>
      <c r="J13" s="221">
        <v>6767</v>
      </c>
      <c r="K13" s="219">
        <v>0.10299999999999999</v>
      </c>
      <c r="L13" s="218">
        <v>6858</v>
      </c>
      <c r="M13" s="220">
        <v>0.123</v>
      </c>
      <c r="N13" s="221">
        <v>7629</v>
      </c>
      <c r="O13" s="220">
        <v>0.11600000000000001</v>
      </c>
    </row>
    <row r="14" spans="1:15" ht="16.5" customHeight="1" x14ac:dyDescent="0.15">
      <c r="A14" s="217" t="s">
        <v>211</v>
      </c>
      <c r="B14" s="221">
        <v>37573</v>
      </c>
      <c r="C14" s="219">
        <v>8.6999999999999994E-2</v>
      </c>
      <c r="D14" s="218">
        <v>7900</v>
      </c>
      <c r="E14" s="220">
        <v>8.4000000000000005E-2</v>
      </c>
      <c r="F14" s="221">
        <v>6658</v>
      </c>
      <c r="G14" s="219">
        <v>8.5000000000000006E-2</v>
      </c>
      <c r="H14" s="218">
        <v>6308</v>
      </c>
      <c r="I14" s="220">
        <v>8.8999999999999996E-2</v>
      </c>
      <c r="J14" s="221">
        <v>5605</v>
      </c>
      <c r="K14" s="219">
        <v>8.5999999999999993E-2</v>
      </c>
      <c r="L14" s="218">
        <v>5430</v>
      </c>
      <c r="M14" s="220">
        <v>9.7000000000000003E-2</v>
      </c>
      <c r="N14" s="221">
        <v>5672</v>
      </c>
      <c r="O14" s="220">
        <v>8.5999999999999993E-2</v>
      </c>
    </row>
    <row r="15" spans="1:15" ht="16.5" customHeight="1" x14ac:dyDescent="0.15">
      <c r="A15" s="217" t="s">
        <v>212</v>
      </c>
      <c r="B15" s="221">
        <v>33793</v>
      </c>
      <c r="C15" s="219">
        <v>7.8E-2</v>
      </c>
      <c r="D15" s="218">
        <v>6521</v>
      </c>
      <c r="E15" s="220">
        <v>6.9000000000000006E-2</v>
      </c>
      <c r="F15" s="221">
        <v>6336</v>
      </c>
      <c r="G15" s="219">
        <v>8.1000000000000003E-2</v>
      </c>
      <c r="H15" s="218">
        <v>5707</v>
      </c>
      <c r="I15" s="220">
        <v>0.08</v>
      </c>
      <c r="J15" s="221">
        <v>5637</v>
      </c>
      <c r="K15" s="219">
        <v>8.5999999999999993E-2</v>
      </c>
      <c r="L15" s="218">
        <v>4434</v>
      </c>
      <c r="M15" s="220">
        <v>7.9000000000000001E-2</v>
      </c>
      <c r="N15" s="221">
        <v>5158</v>
      </c>
      <c r="O15" s="220">
        <v>7.8E-2</v>
      </c>
    </row>
    <row r="16" spans="1:15" ht="16.5" customHeight="1" x14ac:dyDescent="0.15">
      <c r="A16" s="217" t="s">
        <v>213</v>
      </c>
      <c r="B16" s="221">
        <v>26373</v>
      </c>
      <c r="C16" s="219">
        <v>6.0999999999999999E-2</v>
      </c>
      <c r="D16" s="218">
        <v>4898</v>
      </c>
      <c r="E16" s="220">
        <v>5.1999999999999998E-2</v>
      </c>
      <c r="F16" s="221">
        <v>5051</v>
      </c>
      <c r="G16" s="219">
        <v>6.5000000000000002E-2</v>
      </c>
      <c r="H16" s="218">
        <v>4276</v>
      </c>
      <c r="I16" s="220">
        <v>0.06</v>
      </c>
      <c r="J16" s="221">
        <v>4970</v>
      </c>
      <c r="K16" s="219">
        <v>7.5999999999999998E-2</v>
      </c>
      <c r="L16" s="218">
        <v>2974</v>
      </c>
      <c r="M16" s="220">
        <v>5.2999999999999999E-2</v>
      </c>
      <c r="N16" s="221">
        <v>4204</v>
      </c>
      <c r="O16" s="220">
        <v>6.4000000000000001E-2</v>
      </c>
    </row>
    <row r="17" spans="1:15" ht="16.5" customHeight="1" x14ac:dyDescent="0.15">
      <c r="A17" s="217" t="s">
        <v>214</v>
      </c>
      <c r="B17" s="221">
        <v>12636</v>
      </c>
      <c r="C17" s="219">
        <v>2.9000000000000001E-2</v>
      </c>
      <c r="D17" s="218">
        <v>2344</v>
      </c>
      <c r="E17" s="220">
        <v>2.5000000000000001E-2</v>
      </c>
      <c r="F17" s="221">
        <v>2503</v>
      </c>
      <c r="G17" s="219">
        <v>3.2000000000000001E-2</v>
      </c>
      <c r="H17" s="218">
        <v>2111</v>
      </c>
      <c r="I17" s="220">
        <v>0.03</v>
      </c>
      <c r="J17" s="221">
        <v>2534</v>
      </c>
      <c r="K17" s="219">
        <v>3.9E-2</v>
      </c>
      <c r="L17" s="218">
        <v>1264</v>
      </c>
      <c r="M17" s="220">
        <v>2.3E-2</v>
      </c>
      <c r="N17" s="221">
        <v>1880</v>
      </c>
      <c r="O17" s="220">
        <v>2.9000000000000001E-2</v>
      </c>
    </row>
    <row r="18" spans="1:15" ht="16.5" customHeight="1" x14ac:dyDescent="0.15">
      <c r="A18" s="217" t="s">
        <v>215</v>
      </c>
      <c r="B18" s="221">
        <v>5175</v>
      </c>
      <c r="C18" s="219">
        <v>1.2E-2</v>
      </c>
      <c r="D18" s="218">
        <v>1071</v>
      </c>
      <c r="E18" s="220">
        <v>1.0999999999999999E-2</v>
      </c>
      <c r="F18" s="221">
        <v>937</v>
      </c>
      <c r="G18" s="219">
        <v>1.2E-2</v>
      </c>
      <c r="H18" s="218">
        <v>841</v>
      </c>
      <c r="I18" s="220">
        <v>1.2E-2</v>
      </c>
      <c r="J18" s="221">
        <v>1133</v>
      </c>
      <c r="K18" s="219">
        <v>1.7000000000000001E-2</v>
      </c>
      <c r="L18" s="218">
        <v>466</v>
      </c>
      <c r="M18" s="220">
        <v>8.0000000000000002E-3</v>
      </c>
      <c r="N18" s="221">
        <v>727</v>
      </c>
      <c r="O18" s="220">
        <v>1.0999999999999999E-2</v>
      </c>
    </row>
    <row r="19" spans="1:15" ht="16.5" customHeight="1" x14ac:dyDescent="0.15">
      <c r="A19" s="217" t="s">
        <v>216</v>
      </c>
      <c r="B19" s="221">
        <v>1924</v>
      </c>
      <c r="C19" s="219">
        <v>4.0000000000000001E-3</v>
      </c>
      <c r="D19" s="218">
        <v>456</v>
      </c>
      <c r="E19" s="220">
        <v>5.0000000000000001E-3</v>
      </c>
      <c r="F19" s="221">
        <v>353</v>
      </c>
      <c r="G19" s="219">
        <v>5.0000000000000001E-3</v>
      </c>
      <c r="H19" s="218">
        <v>357</v>
      </c>
      <c r="I19" s="220">
        <v>5.0000000000000001E-3</v>
      </c>
      <c r="J19" s="221">
        <v>389</v>
      </c>
      <c r="K19" s="219">
        <v>6.0000000000000001E-3</v>
      </c>
      <c r="L19" s="218">
        <v>186</v>
      </c>
      <c r="M19" s="220">
        <v>3.0000000000000001E-3</v>
      </c>
      <c r="N19" s="221">
        <v>183</v>
      </c>
      <c r="O19" s="220">
        <v>3.0000000000000001E-3</v>
      </c>
    </row>
    <row r="20" spans="1:15" ht="16.5" customHeight="1" x14ac:dyDescent="0.15">
      <c r="A20" s="217" t="s">
        <v>217</v>
      </c>
      <c r="B20" s="221">
        <v>695</v>
      </c>
      <c r="C20" s="219">
        <v>2E-3</v>
      </c>
      <c r="D20" s="218">
        <v>212</v>
      </c>
      <c r="E20" s="220">
        <v>2E-3</v>
      </c>
      <c r="F20" s="221">
        <v>89</v>
      </c>
      <c r="G20" s="219">
        <v>1E-3</v>
      </c>
      <c r="H20" s="218">
        <v>138</v>
      </c>
      <c r="I20" s="220">
        <v>2E-3</v>
      </c>
      <c r="J20" s="221">
        <v>138</v>
      </c>
      <c r="K20" s="219">
        <v>2E-3</v>
      </c>
      <c r="L20" s="218">
        <v>69</v>
      </c>
      <c r="M20" s="220">
        <v>1E-3</v>
      </c>
      <c r="N20" s="221">
        <v>49</v>
      </c>
      <c r="O20" s="220">
        <v>1E-3</v>
      </c>
    </row>
    <row r="21" spans="1:15" ht="16.5" customHeight="1" x14ac:dyDescent="0.15">
      <c r="A21" s="217" t="s">
        <v>218</v>
      </c>
      <c r="B21" s="221">
        <v>383835</v>
      </c>
      <c r="C21" s="219">
        <v>0.89100000000000001</v>
      </c>
      <c r="D21" s="218">
        <v>85338</v>
      </c>
      <c r="E21" s="220">
        <v>0.90500000000000003</v>
      </c>
      <c r="F21" s="218">
        <v>69144</v>
      </c>
      <c r="G21" s="219">
        <v>0.88600000000000001</v>
      </c>
      <c r="H21" s="218">
        <v>63432</v>
      </c>
      <c r="I21" s="220">
        <v>0.89100000000000001</v>
      </c>
      <c r="J21" s="218">
        <v>56300</v>
      </c>
      <c r="K21" s="219">
        <v>0.86</v>
      </c>
      <c r="L21" s="218">
        <v>50832</v>
      </c>
      <c r="M21" s="220">
        <v>0.91100000000000003</v>
      </c>
      <c r="N21" s="218">
        <v>58789</v>
      </c>
      <c r="O21" s="220">
        <v>0.89300000000000002</v>
      </c>
    </row>
    <row r="22" spans="1:15" ht="16.5" customHeight="1" x14ac:dyDescent="0.15">
      <c r="A22" s="217" t="s">
        <v>219</v>
      </c>
      <c r="B22" s="221">
        <v>46803</v>
      </c>
      <c r="C22" s="219">
        <v>0.109</v>
      </c>
      <c r="D22" s="218">
        <v>8981</v>
      </c>
      <c r="E22" s="220">
        <v>9.5000000000000001E-2</v>
      </c>
      <c r="F22" s="218">
        <v>8933</v>
      </c>
      <c r="G22" s="219">
        <v>0.114</v>
      </c>
      <c r="H22" s="218">
        <v>7723</v>
      </c>
      <c r="I22" s="220">
        <v>0.109</v>
      </c>
      <c r="J22" s="218">
        <v>9164</v>
      </c>
      <c r="K22" s="219">
        <v>0.14000000000000001</v>
      </c>
      <c r="L22" s="218">
        <v>4959</v>
      </c>
      <c r="M22" s="220">
        <v>8.8999999999999996E-2</v>
      </c>
      <c r="N22" s="218">
        <v>7043</v>
      </c>
      <c r="O22" s="220">
        <v>0.107</v>
      </c>
    </row>
    <row r="23" spans="1:15" ht="16.5" customHeight="1" x14ac:dyDescent="0.15">
      <c r="A23" s="217" t="s">
        <v>220</v>
      </c>
      <c r="B23" s="221">
        <v>39009</v>
      </c>
      <c r="C23" s="219">
        <v>9.0999999999999998E-2</v>
      </c>
      <c r="D23" s="218">
        <v>7242</v>
      </c>
      <c r="E23" s="220">
        <v>7.6999999999999999E-2</v>
      </c>
      <c r="F23" s="218">
        <v>7554</v>
      </c>
      <c r="G23" s="219">
        <v>9.7000000000000003E-2</v>
      </c>
      <c r="H23" s="218">
        <v>6387</v>
      </c>
      <c r="I23" s="220">
        <v>0.09</v>
      </c>
      <c r="J23" s="218">
        <v>7504</v>
      </c>
      <c r="K23" s="219">
        <v>0.115</v>
      </c>
      <c r="L23" s="218">
        <v>4238</v>
      </c>
      <c r="M23" s="220">
        <v>7.5999999999999998E-2</v>
      </c>
      <c r="N23" s="218">
        <v>6084</v>
      </c>
      <c r="O23" s="220">
        <v>9.1999999999999998E-2</v>
      </c>
    </row>
    <row r="24" spans="1:15" ht="16.5" customHeight="1" x14ac:dyDescent="0.15">
      <c r="A24" s="222" t="s">
        <v>221</v>
      </c>
      <c r="B24" s="226">
        <v>7794</v>
      </c>
      <c r="C24" s="224">
        <v>1.7999999999999999E-2</v>
      </c>
      <c r="D24" s="223">
        <v>1739</v>
      </c>
      <c r="E24" s="225">
        <v>1.7999999999999999E-2</v>
      </c>
      <c r="F24" s="223">
        <v>1379</v>
      </c>
      <c r="G24" s="224">
        <v>1.7999999999999999E-2</v>
      </c>
      <c r="H24" s="223">
        <v>1336</v>
      </c>
      <c r="I24" s="225">
        <v>1.9E-2</v>
      </c>
      <c r="J24" s="223">
        <v>1660</v>
      </c>
      <c r="K24" s="224">
        <v>2.5000000000000001E-2</v>
      </c>
      <c r="L24" s="223">
        <v>721</v>
      </c>
      <c r="M24" s="225">
        <v>1.2999999999999999E-2</v>
      </c>
      <c r="N24" s="223">
        <v>959</v>
      </c>
      <c r="O24" s="225">
        <v>1.4999999999999999E-2</v>
      </c>
    </row>
    <row r="25" spans="1:15" ht="16.5" customHeight="1" x14ac:dyDescent="0.15">
      <c r="O25" s="193" t="s">
        <v>284</v>
      </c>
    </row>
  </sheetData>
  <mergeCells count="7">
    <mergeCell ref="N3:O3"/>
    <mergeCell ref="B3:C3"/>
    <mergeCell ref="D3:E3"/>
    <mergeCell ref="F3:G3"/>
    <mergeCell ref="H3:I3"/>
    <mergeCell ref="J3:K3"/>
    <mergeCell ref="L3:M3"/>
  </mergeCells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S34"/>
  <sheetViews>
    <sheetView showGridLines="0" zoomScaleNormal="100" zoomScaleSheetLayoutView="70" workbookViewId="0">
      <selection activeCell="H31" sqref="H31"/>
    </sheetView>
  </sheetViews>
  <sheetFormatPr defaultRowHeight="13.5" x14ac:dyDescent="0.15"/>
  <cols>
    <col min="1" max="1" width="4.125" style="23" customWidth="1"/>
    <col min="2" max="2" width="3.125" style="23" customWidth="1"/>
    <col min="3" max="3" width="2.375" style="23" customWidth="1"/>
    <col min="4" max="7" width="8.625" style="23" customWidth="1"/>
    <col min="8" max="8" width="7.625" style="23" customWidth="1"/>
    <col min="9" max="12" width="8.625" style="23" customWidth="1"/>
    <col min="13" max="13" width="7.625" style="23" customWidth="1"/>
    <col min="14" max="17" width="7.125" style="23" customWidth="1"/>
    <col min="18" max="18" width="8.375" style="23" customWidth="1"/>
    <col min="19" max="252" width="9" style="23"/>
    <col min="253" max="253" width="5.375" style="23" bestFit="1" customWidth="1"/>
    <col min="254" max="254" width="4.125" style="23" customWidth="1"/>
    <col min="255" max="255" width="2.625" style="23" customWidth="1"/>
    <col min="256" max="256" width="2.375" style="23" customWidth="1"/>
    <col min="257" max="260" width="8.625" style="23" customWidth="1"/>
    <col min="261" max="261" width="0" style="23" hidden="1" customWidth="1"/>
    <col min="262" max="262" width="7.625" style="23" customWidth="1"/>
    <col min="263" max="266" width="8.625" style="23" customWidth="1"/>
    <col min="267" max="267" width="0" style="23" hidden="1" customWidth="1"/>
    <col min="268" max="268" width="7.625" style="23" customWidth="1"/>
    <col min="269" max="272" width="7.125" style="23" customWidth="1"/>
    <col min="273" max="273" width="0" style="23" hidden="1" customWidth="1"/>
    <col min="274" max="274" width="7.125" style="23" customWidth="1"/>
    <col min="275" max="508" width="9" style="23"/>
    <col min="509" max="509" width="5.375" style="23" bestFit="1" customWidth="1"/>
    <col min="510" max="510" width="4.125" style="23" customWidth="1"/>
    <col min="511" max="511" width="2.625" style="23" customWidth="1"/>
    <col min="512" max="512" width="2.375" style="23" customWidth="1"/>
    <col min="513" max="516" width="8.625" style="23" customWidth="1"/>
    <col min="517" max="517" width="0" style="23" hidden="1" customWidth="1"/>
    <col min="518" max="518" width="7.625" style="23" customWidth="1"/>
    <col min="519" max="522" width="8.625" style="23" customWidth="1"/>
    <col min="523" max="523" width="0" style="23" hidden="1" customWidth="1"/>
    <col min="524" max="524" width="7.625" style="23" customWidth="1"/>
    <col min="525" max="528" width="7.125" style="23" customWidth="1"/>
    <col min="529" max="529" width="0" style="23" hidden="1" customWidth="1"/>
    <col min="530" max="530" width="7.125" style="23" customWidth="1"/>
    <col min="531" max="764" width="9" style="23"/>
    <col min="765" max="765" width="5.375" style="23" bestFit="1" customWidth="1"/>
    <col min="766" max="766" width="4.125" style="23" customWidth="1"/>
    <col min="767" max="767" width="2.625" style="23" customWidth="1"/>
    <col min="768" max="768" width="2.375" style="23" customWidth="1"/>
    <col min="769" max="772" width="8.625" style="23" customWidth="1"/>
    <col min="773" max="773" width="0" style="23" hidden="1" customWidth="1"/>
    <col min="774" max="774" width="7.625" style="23" customWidth="1"/>
    <col min="775" max="778" width="8.625" style="23" customWidth="1"/>
    <col min="779" max="779" width="0" style="23" hidden="1" customWidth="1"/>
    <col min="780" max="780" width="7.625" style="23" customWidth="1"/>
    <col min="781" max="784" width="7.125" style="23" customWidth="1"/>
    <col min="785" max="785" width="0" style="23" hidden="1" customWidth="1"/>
    <col min="786" max="786" width="7.125" style="23" customWidth="1"/>
    <col min="787" max="1020" width="9" style="23"/>
    <col min="1021" max="1021" width="5.375" style="23" bestFit="1" customWidth="1"/>
    <col min="1022" max="1022" width="4.125" style="23" customWidth="1"/>
    <col min="1023" max="1023" width="2.625" style="23" customWidth="1"/>
    <col min="1024" max="1024" width="2.375" style="23" customWidth="1"/>
    <col min="1025" max="1028" width="8.625" style="23" customWidth="1"/>
    <col min="1029" max="1029" width="0" style="23" hidden="1" customWidth="1"/>
    <col min="1030" max="1030" width="7.625" style="23" customWidth="1"/>
    <col min="1031" max="1034" width="8.625" style="23" customWidth="1"/>
    <col min="1035" max="1035" width="0" style="23" hidden="1" customWidth="1"/>
    <col min="1036" max="1036" width="7.625" style="23" customWidth="1"/>
    <col min="1037" max="1040" width="7.125" style="23" customWidth="1"/>
    <col min="1041" max="1041" width="0" style="23" hidden="1" customWidth="1"/>
    <col min="1042" max="1042" width="7.125" style="23" customWidth="1"/>
    <col min="1043" max="1276" width="9" style="23"/>
    <col min="1277" max="1277" width="5.375" style="23" bestFit="1" customWidth="1"/>
    <col min="1278" max="1278" width="4.125" style="23" customWidth="1"/>
    <col min="1279" max="1279" width="2.625" style="23" customWidth="1"/>
    <col min="1280" max="1280" width="2.375" style="23" customWidth="1"/>
    <col min="1281" max="1284" width="8.625" style="23" customWidth="1"/>
    <col min="1285" max="1285" width="0" style="23" hidden="1" customWidth="1"/>
    <col min="1286" max="1286" width="7.625" style="23" customWidth="1"/>
    <col min="1287" max="1290" width="8.625" style="23" customWidth="1"/>
    <col min="1291" max="1291" width="0" style="23" hidden="1" customWidth="1"/>
    <col min="1292" max="1292" width="7.625" style="23" customWidth="1"/>
    <col min="1293" max="1296" width="7.125" style="23" customWidth="1"/>
    <col min="1297" max="1297" width="0" style="23" hidden="1" customWidth="1"/>
    <col min="1298" max="1298" width="7.125" style="23" customWidth="1"/>
    <col min="1299" max="1532" width="9" style="23"/>
    <col min="1533" max="1533" width="5.375" style="23" bestFit="1" customWidth="1"/>
    <col min="1534" max="1534" width="4.125" style="23" customWidth="1"/>
    <col min="1535" max="1535" width="2.625" style="23" customWidth="1"/>
    <col min="1536" max="1536" width="2.375" style="23" customWidth="1"/>
    <col min="1537" max="1540" width="8.625" style="23" customWidth="1"/>
    <col min="1541" max="1541" width="0" style="23" hidden="1" customWidth="1"/>
    <col min="1542" max="1542" width="7.625" style="23" customWidth="1"/>
    <col min="1543" max="1546" width="8.625" style="23" customWidth="1"/>
    <col min="1547" max="1547" width="0" style="23" hidden="1" customWidth="1"/>
    <col min="1548" max="1548" width="7.625" style="23" customWidth="1"/>
    <col min="1549" max="1552" width="7.125" style="23" customWidth="1"/>
    <col min="1553" max="1553" width="0" style="23" hidden="1" customWidth="1"/>
    <col min="1554" max="1554" width="7.125" style="23" customWidth="1"/>
    <col min="1555" max="1788" width="9" style="23"/>
    <col min="1789" max="1789" width="5.375" style="23" bestFit="1" customWidth="1"/>
    <col min="1790" max="1790" width="4.125" style="23" customWidth="1"/>
    <col min="1791" max="1791" width="2.625" style="23" customWidth="1"/>
    <col min="1792" max="1792" width="2.375" style="23" customWidth="1"/>
    <col min="1793" max="1796" width="8.625" style="23" customWidth="1"/>
    <col min="1797" max="1797" width="0" style="23" hidden="1" customWidth="1"/>
    <col min="1798" max="1798" width="7.625" style="23" customWidth="1"/>
    <col min="1799" max="1802" width="8.625" style="23" customWidth="1"/>
    <col min="1803" max="1803" width="0" style="23" hidden="1" customWidth="1"/>
    <col min="1804" max="1804" width="7.625" style="23" customWidth="1"/>
    <col min="1805" max="1808" width="7.125" style="23" customWidth="1"/>
    <col min="1809" max="1809" width="0" style="23" hidden="1" customWidth="1"/>
    <col min="1810" max="1810" width="7.125" style="23" customWidth="1"/>
    <col min="1811" max="2044" width="9" style="23"/>
    <col min="2045" max="2045" width="5.375" style="23" bestFit="1" customWidth="1"/>
    <col min="2046" max="2046" width="4.125" style="23" customWidth="1"/>
    <col min="2047" max="2047" width="2.625" style="23" customWidth="1"/>
    <col min="2048" max="2048" width="2.375" style="23" customWidth="1"/>
    <col min="2049" max="2052" width="8.625" style="23" customWidth="1"/>
    <col min="2053" max="2053" width="0" style="23" hidden="1" customWidth="1"/>
    <col min="2054" max="2054" width="7.625" style="23" customWidth="1"/>
    <col min="2055" max="2058" width="8.625" style="23" customWidth="1"/>
    <col min="2059" max="2059" width="0" style="23" hidden="1" customWidth="1"/>
    <col min="2060" max="2060" width="7.625" style="23" customWidth="1"/>
    <col min="2061" max="2064" width="7.125" style="23" customWidth="1"/>
    <col min="2065" max="2065" width="0" style="23" hidden="1" customWidth="1"/>
    <col min="2066" max="2066" width="7.125" style="23" customWidth="1"/>
    <col min="2067" max="2300" width="9" style="23"/>
    <col min="2301" max="2301" width="5.375" style="23" bestFit="1" customWidth="1"/>
    <col min="2302" max="2302" width="4.125" style="23" customWidth="1"/>
    <col min="2303" max="2303" width="2.625" style="23" customWidth="1"/>
    <col min="2304" max="2304" width="2.375" style="23" customWidth="1"/>
    <col min="2305" max="2308" width="8.625" style="23" customWidth="1"/>
    <col min="2309" max="2309" width="0" style="23" hidden="1" customWidth="1"/>
    <col min="2310" max="2310" width="7.625" style="23" customWidth="1"/>
    <col min="2311" max="2314" width="8.625" style="23" customWidth="1"/>
    <col min="2315" max="2315" width="0" style="23" hidden="1" customWidth="1"/>
    <col min="2316" max="2316" width="7.625" style="23" customWidth="1"/>
    <col min="2317" max="2320" width="7.125" style="23" customWidth="1"/>
    <col min="2321" max="2321" width="0" style="23" hidden="1" customWidth="1"/>
    <col min="2322" max="2322" width="7.125" style="23" customWidth="1"/>
    <col min="2323" max="2556" width="9" style="23"/>
    <col min="2557" max="2557" width="5.375" style="23" bestFit="1" customWidth="1"/>
    <col min="2558" max="2558" width="4.125" style="23" customWidth="1"/>
    <col min="2559" max="2559" width="2.625" style="23" customWidth="1"/>
    <col min="2560" max="2560" width="2.375" style="23" customWidth="1"/>
    <col min="2561" max="2564" width="8.625" style="23" customWidth="1"/>
    <col min="2565" max="2565" width="0" style="23" hidden="1" customWidth="1"/>
    <col min="2566" max="2566" width="7.625" style="23" customWidth="1"/>
    <col min="2567" max="2570" width="8.625" style="23" customWidth="1"/>
    <col min="2571" max="2571" width="0" style="23" hidden="1" customWidth="1"/>
    <col min="2572" max="2572" width="7.625" style="23" customWidth="1"/>
    <col min="2573" max="2576" width="7.125" style="23" customWidth="1"/>
    <col min="2577" max="2577" width="0" style="23" hidden="1" customWidth="1"/>
    <col min="2578" max="2578" width="7.125" style="23" customWidth="1"/>
    <col min="2579" max="2812" width="9" style="23"/>
    <col min="2813" max="2813" width="5.375" style="23" bestFit="1" customWidth="1"/>
    <col min="2814" max="2814" width="4.125" style="23" customWidth="1"/>
    <col min="2815" max="2815" width="2.625" style="23" customWidth="1"/>
    <col min="2816" max="2816" width="2.375" style="23" customWidth="1"/>
    <col min="2817" max="2820" width="8.625" style="23" customWidth="1"/>
    <col min="2821" max="2821" width="0" style="23" hidden="1" customWidth="1"/>
    <col min="2822" max="2822" width="7.625" style="23" customWidth="1"/>
    <col min="2823" max="2826" width="8.625" style="23" customWidth="1"/>
    <col min="2827" max="2827" width="0" style="23" hidden="1" customWidth="1"/>
    <col min="2828" max="2828" width="7.625" style="23" customWidth="1"/>
    <col min="2829" max="2832" width="7.125" style="23" customWidth="1"/>
    <col min="2833" max="2833" width="0" style="23" hidden="1" customWidth="1"/>
    <col min="2834" max="2834" width="7.125" style="23" customWidth="1"/>
    <col min="2835" max="3068" width="9" style="23"/>
    <col min="3069" max="3069" width="5.375" style="23" bestFit="1" customWidth="1"/>
    <col min="3070" max="3070" width="4.125" style="23" customWidth="1"/>
    <col min="3071" max="3071" width="2.625" style="23" customWidth="1"/>
    <col min="3072" max="3072" width="2.375" style="23" customWidth="1"/>
    <col min="3073" max="3076" width="8.625" style="23" customWidth="1"/>
    <col min="3077" max="3077" width="0" style="23" hidden="1" customWidth="1"/>
    <col min="3078" max="3078" width="7.625" style="23" customWidth="1"/>
    <col min="3079" max="3082" width="8.625" style="23" customWidth="1"/>
    <col min="3083" max="3083" width="0" style="23" hidden="1" customWidth="1"/>
    <col min="3084" max="3084" width="7.625" style="23" customWidth="1"/>
    <col min="3085" max="3088" width="7.125" style="23" customWidth="1"/>
    <col min="3089" max="3089" width="0" style="23" hidden="1" customWidth="1"/>
    <col min="3090" max="3090" width="7.125" style="23" customWidth="1"/>
    <col min="3091" max="3324" width="9" style="23"/>
    <col min="3325" max="3325" width="5.375" style="23" bestFit="1" customWidth="1"/>
    <col min="3326" max="3326" width="4.125" style="23" customWidth="1"/>
    <col min="3327" max="3327" width="2.625" style="23" customWidth="1"/>
    <col min="3328" max="3328" width="2.375" style="23" customWidth="1"/>
    <col min="3329" max="3332" width="8.625" style="23" customWidth="1"/>
    <col min="3333" max="3333" width="0" style="23" hidden="1" customWidth="1"/>
    <col min="3334" max="3334" width="7.625" style="23" customWidth="1"/>
    <col min="3335" max="3338" width="8.625" style="23" customWidth="1"/>
    <col min="3339" max="3339" width="0" style="23" hidden="1" customWidth="1"/>
    <col min="3340" max="3340" width="7.625" style="23" customWidth="1"/>
    <col min="3341" max="3344" width="7.125" style="23" customWidth="1"/>
    <col min="3345" max="3345" width="0" style="23" hidden="1" customWidth="1"/>
    <col min="3346" max="3346" width="7.125" style="23" customWidth="1"/>
    <col min="3347" max="3580" width="9" style="23"/>
    <col min="3581" max="3581" width="5.375" style="23" bestFit="1" customWidth="1"/>
    <col min="3582" max="3582" width="4.125" style="23" customWidth="1"/>
    <col min="3583" max="3583" width="2.625" style="23" customWidth="1"/>
    <col min="3584" max="3584" width="2.375" style="23" customWidth="1"/>
    <col min="3585" max="3588" width="8.625" style="23" customWidth="1"/>
    <col min="3589" max="3589" width="0" style="23" hidden="1" customWidth="1"/>
    <col min="3590" max="3590" width="7.625" style="23" customWidth="1"/>
    <col min="3591" max="3594" width="8.625" style="23" customWidth="1"/>
    <col min="3595" max="3595" width="0" style="23" hidden="1" customWidth="1"/>
    <col min="3596" max="3596" width="7.625" style="23" customWidth="1"/>
    <col min="3597" max="3600" width="7.125" style="23" customWidth="1"/>
    <col min="3601" max="3601" width="0" style="23" hidden="1" customWidth="1"/>
    <col min="3602" max="3602" width="7.125" style="23" customWidth="1"/>
    <col min="3603" max="3836" width="9" style="23"/>
    <col min="3837" max="3837" width="5.375" style="23" bestFit="1" customWidth="1"/>
    <col min="3838" max="3838" width="4.125" style="23" customWidth="1"/>
    <col min="3839" max="3839" width="2.625" style="23" customWidth="1"/>
    <col min="3840" max="3840" width="2.375" style="23" customWidth="1"/>
    <col min="3841" max="3844" width="8.625" style="23" customWidth="1"/>
    <col min="3845" max="3845" width="0" style="23" hidden="1" customWidth="1"/>
    <col min="3846" max="3846" width="7.625" style="23" customWidth="1"/>
    <col min="3847" max="3850" width="8.625" style="23" customWidth="1"/>
    <col min="3851" max="3851" width="0" style="23" hidden="1" customWidth="1"/>
    <col min="3852" max="3852" width="7.625" style="23" customWidth="1"/>
    <col min="3853" max="3856" width="7.125" style="23" customWidth="1"/>
    <col min="3857" max="3857" width="0" style="23" hidden="1" customWidth="1"/>
    <col min="3858" max="3858" width="7.125" style="23" customWidth="1"/>
    <col min="3859" max="4092" width="9" style="23"/>
    <col min="4093" max="4093" width="5.375" style="23" bestFit="1" customWidth="1"/>
    <col min="4094" max="4094" width="4.125" style="23" customWidth="1"/>
    <col min="4095" max="4095" width="2.625" style="23" customWidth="1"/>
    <col min="4096" max="4096" width="2.375" style="23" customWidth="1"/>
    <col min="4097" max="4100" width="8.625" style="23" customWidth="1"/>
    <col min="4101" max="4101" width="0" style="23" hidden="1" customWidth="1"/>
    <col min="4102" max="4102" width="7.625" style="23" customWidth="1"/>
    <col min="4103" max="4106" width="8.625" style="23" customWidth="1"/>
    <col min="4107" max="4107" width="0" style="23" hidden="1" customWidth="1"/>
    <col min="4108" max="4108" width="7.625" style="23" customWidth="1"/>
    <col min="4109" max="4112" width="7.125" style="23" customWidth="1"/>
    <col min="4113" max="4113" width="0" style="23" hidden="1" customWidth="1"/>
    <col min="4114" max="4114" width="7.125" style="23" customWidth="1"/>
    <col min="4115" max="4348" width="9" style="23"/>
    <col min="4349" max="4349" width="5.375" style="23" bestFit="1" customWidth="1"/>
    <col min="4350" max="4350" width="4.125" style="23" customWidth="1"/>
    <col min="4351" max="4351" width="2.625" style="23" customWidth="1"/>
    <col min="4352" max="4352" width="2.375" style="23" customWidth="1"/>
    <col min="4353" max="4356" width="8.625" style="23" customWidth="1"/>
    <col min="4357" max="4357" width="0" style="23" hidden="1" customWidth="1"/>
    <col min="4358" max="4358" width="7.625" style="23" customWidth="1"/>
    <col min="4359" max="4362" width="8.625" style="23" customWidth="1"/>
    <col min="4363" max="4363" width="0" style="23" hidden="1" customWidth="1"/>
    <col min="4364" max="4364" width="7.625" style="23" customWidth="1"/>
    <col min="4365" max="4368" width="7.125" style="23" customWidth="1"/>
    <col min="4369" max="4369" width="0" style="23" hidden="1" customWidth="1"/>
    <col min="4370" max="4370" width="7.125" style="23" customWidth="1"/>
    <col min="4371" max="4604" width="9" style="23"/>
    <col min="4605" max="4605" width="5.375" style="23" bestFit="1" customWidth="1"/>
    <col min="4606" max="4606" width="4.125" style="23" customWidth="1"/>
    <col min="4607" max="4607" width="2.625" style="23" customWidth="1"/>
    <col min="4608" max="4608" width="2.375" style="23" customWidth="1"/>
    <col min="4609" max="4612" width="8.625" style="23" customWidth="1"/>
    <col min="4613" max="4613" width="0" style="23" hidden="1" customWidth="1"/>
    <col min="4614" max="4614" width="7.625" style="23" customWidth="1"/>
    <col min="4615" max="4618" width="8.625" style="23" customWidth="1"/>
    <col min="4619" max="4619" width="0" style="23" hidden="1" customWidth="1"/>
    <col min="4620" max="4620" width="7.625" style="23" customWidth="1"/>
    <col min="4621" max="4624" width="7.125" style="23" customWidth="1"/>
    <col min="4625" max="4625" width="0" style="23" hidden="1" customWidth="1"/>
    <col min="4626" max="4626" width="7.125" style="23" customWidth="1"/>
    <col min="4627" max="4860" width="9" style="23"/>
    <col min="4861" max="4861" width="5.375" style="23" bestFit="1" customWidth="1"/>
    <col min="4862" max="4862" width="4.125" style="23" customWidth="1"/>
    <col min="4863" max="4863" width="2.625" style="23" customWidth="1"/>
    <col min="4864" max="4864" width="2.375" style="23" customWidth="1"/>
    <col min="4865" max="4868" width="8.625" style="23" customWidth="1"/>
    <col min="4869" max="4869" width="0" style="23" hidden="1" customWidth="1"/>
    <col min="4870" max="4870" width="7.625" style="23" customWidth="1"/>
    <col min="4871" max="4874" width="8.625" style="23" customWidth="1"/>
    <col min="4875" max="4875" width="0" style="23" hidden="1" customWidth="1"/>
    <col min="4876" max="4876" width="7.625" style="23" customWidth="1"/>
    <col min="4877" max="4880" width="7.125" style="23" customWidth="1"/>
    <col min="4881" max="4881" width="0" style="23" hidden="1" customWidth="1"/>
    <col min="4882" max="4882" width="7.125" style="23" customWidth="1"/>
    <col min="4883" max="5116" width="9" style="23"/>
    <col min="5117" max="5117" width="5.375" style="23" bestFit="1" customWidth="1"/>
    <col min="5118" max="5118" width="4.125" style="23" customWidth="1"/>
    <col min="5119" max="5119" width="2.625" style="23" customWidth="1"/>
    <col min="5120" max="5120" width="2.375" style="23" customWidth="1"/>
    <col min="5121" max="5124" width="8.625" style="23" customWidth="1"/>
    <col min="5125" max="5125" width="0" style="23" hidden="1" customWidth="1"/>
    <col min="5126" max="5126" width="7.625" style="23" customWidth="1"/>
    <col min="5127" max="5130" width="8.625" style="23" customWidth="1"/>
    <col min="5131" max="5131" width="0" style="23" hidden="1" customWidth="1"/>
    <col min="5132" max="5132" width="7.625" style="23" customWidth="1"/>
    <col min="5133" max="5136" width="7.125" style="23" customWidth="1"/>
    <col min="5137" max="5137" width="0" style="23" hidden="1" customWidth="1"/>
    <col min="5138" max="5138" width="7.125" style="23" customWidth="1"/>
    <col min="5139" max="5372" width="9" style="23"/>
    <col min="5373" max="5373" width="5.375" style="23" bestFit="1" customWidth="1"/>
    <col min="5374" max="5374" width="4.125" style="23" customWidth="1"/>
    <col min="5375" max="5375" width="2.625" style="23" customWidth="1"/>
    <col min="5376" max="5376" width="2.375" style="23" customWidth="1"/>
    <col min="5377" max="5380" width="8.625" style="23" customWidth="1"/>
    <col min="5381" max="5381" width="0" style="23" hidden="1" customWidth="1"/>
    <col min="5382" max="5382" width="7.625" style="23" customWidth="1"/>
    <col min="5383" max="5386" width="8.625" style="23" customWidth="1"/>
    <col min="5387" max="5387" width="0" style="23" hidden="1" customWidth="1"/>
    <col min="5388" max="5388" width="7.625" style="23" customWidth="1"/>
    <col min="5389" max="5392" width="7.125" style="23" customWidth="1"/>
    <col min="5393" max="5393" width="0" style="23" hidden="1" customWidth="1"/>
    <col min="5394" max="5394" width="7.125" style="23" customWidth="1"/>
    <col min="5395" max="5628" width="9" style="23"/>
    <col min="5629" max="5629" width="5.375" style="23" bestFit="1" customWidth="1"/>
    <col min="5630" max="5630" width="4.125" style="23" customWidth="1"/>
    <col min="5631" max="5631" width="2.625" style="23" customWidth="1"/>
    <col min="5632" max="5632" width="2.375" style="23" customWidth="1"/>
    <col min="5633" max="5636" width="8.625" style="23" customWidth="1"/>
    <col min="5637" max="5637" width="0" style="23" hidden="1" customWidth="1"/>
    <col min="5638" max="5638" width="7.625" style="23" customWidth="1"/>
    <col min="5639" max="5642" width="8.625" style="23" customWidth="1"/>
    <col min="5643" max="5643" width="0" style="23" hidden="1" customWidth="1"/>
    <col min="5644" max="5644" width="7.625" style="23" customWidth="1"/>
    <col min="5645" max="5648" width="7.125" style="23" customWidth="1"/>
    <col min="5649" max="5649" width="0" style="23" hidden="1" customWidth="1"/>
    <col min="5650" max="5650" width="7.125" style="23" customWidth="1"/>
    <col min="5651" max="5884" width="9" style="23"/>
    <col min="5885" max="5885" width="5.375" style="23" bestFit="1" customWidth="1"/>
    <col min="5886" max="5886" width="4.125" style="23" customWidth="1"/>
    <col min="5887" max="5887" width="2.625" style="23" customWidth="1"/>
    <col min="5888" max="5888" width="2.375" style="23" customWidth="1"/>
    <col min="5889" max="5892" width="8.625" style="23" customWidth="1"/>
    <col min="5893" max="5893" width="0" style="23" hidden="1" customWidth="1"/>
    <col min="5894" max="5894" width="7.625" style="23" customWidth="1"/>
    <col min="5895" max="5898" width="8.625" style="23" customWidth="1"/>
    <col min="5899" max="5899" width="0" style="23" hidden="1" customWidth="1"/>
    <col min="5900" max="5900" width="7.625" style="23" customWidth="1"/>
    <col min="5901" max="5904" width="7.125" style="23" customWidth="1"/>
    <col min="5905" max="5905" width="0" style="23" hidden="1" customWidth="1"/>
    <col min="5906" max="5906" width="7.125" style="23" customWidth="1"/>
    <col min="5907" max="6140" width="9" style="23"/>
    <col min="6141" max="6141" width="5.375" style="23" bestFit="1" customWidth="1"/>
    <col min="6142" max="6142" width="4.125" style="23" customWidth="1"/>
    <col min="6143" max="6143" width="2.625" style="23" customWidth="1"/>
    <col min="6144" max="6144" width="2.375" style="23" customWidth="1"/>
    <col min="6145" max="6148" width="8.625" style="23" customWidth="1"/>
    <col min="6149" max="6149" width="0" style="23" hidden="1" customWidth="1"/>
    <col min="6150" max="6150" width="7.625" style="23" customWidth="1"/>
    <col min="6151" max="6154" width="8.625" style="23" customWidth="1"/>
    <col min="6155" max="6155" width="0" style="23" hidden="1" customWidth="1"/>
    <col min="6156" max="6156" width="7.625" style="23" customWidth="1"/>
    <col min="6157" max="6160" width="7.125" style="23" customWidth="1"/>
    <col min="6161" max="6161" width="0" style="23" hidden="1" customWidth="1"/>
    <col min="6162" max="6162" width="7.125" style="23" customWidth="1"/>
    <col min="6163" max="6396" width="9" style="23"/>
    <col min="6397" max="6397" width="5.375" style="23" bestFit="1" customWidth="1"/>
    <col min="6398" max="6398" width="4.125" style="23" customWidth="1"/>
    <col min="6399" max="6399" width="2.625" style="23" customWidth="1"/>
    <col min="6400" max="6400" width="2.375" style="23" customWidth="1"/>
    <col min="6401" max="6404" width="8.625" style="23" customWidth="1"/>
    <col min="6405" max="6405" width="0" style="23" hidden="1" customWidth="1"/>
    <col min="6406" max="6406" width="7.625" style="23" customWidth="1"/>
    <col min="6407" max="6410" width="8.625" style="23" customWidth="1"/>
    <col min="6411" max="6411" width="0" style="23" hidden="1" customWidth="1"/>
    <col min="6412" max="6412" width="7.625" style="23" customWidth="1"/>
    <col min="6413" max="6416" width="7.125" style="23" customWidth="1"/>
    <col min="6417" max="6417" width="0" style="23" hidden="1" customWidth="1"/>
    <col min="6418" max="6418" width="7.125" style="23" customWidth="1"/>
    <col min="6419" max="6652" width="9" style="23"/>
    <col min="6653" max="6653" width="5.375" style="23" bestFit="1" customWidth="1"/>
    <col min="6654" max="6654" width="4.125" style="23" customWidth="1"/>
    <col min="6655" max="6655" width="2.625" style="23" customWidth="1"/>
    <col min="6656" max="6656" width="2.375" style="23" customWidth="1"/>
    <col min="6657" max="6660" width="8.625" style="23" customWidth="1"/>
    <col min="6661" max="6661" width="0" style="23" hidden="1" customWidth="1"/>
    <col min="6662" max="6662" width="7.625" style="23" customWidth="1"/>
    <col min="6663" max="6666" width="8.625" style="23" customWidth="1"/>
    <col min="6667" max="6667" width="0" style="23" hidden="1" customWidth="1"/>
    <col min="6668" max="6668" width="7.625" style="23" customWidth="1"/>
    <col min="6669" max="6672" width="7.125" style="23" customWidth="1"/>
    <col min="6673" max="6673" width="0" style="23" hidden="1" customWidth="1"/>
    <col min="6674" max="6674" width="7.125" style="23" customWidth="1"/>
    <col min="6675" max="6908" width="9" style="23"/>
    <col min="6909" max="6909" width="5.375" style="23" bestFit="1" customWidth="1"/>
    <col min="6910" max="6910" width="4.125" style="23" customWidth="1"/>
    <col min="6911" max="6911" width="2.625" style="23" customWidth="1"/>
    <col min="6912" max="6912" width="2.375" style="23" customWidth="1"/>
    <col min="6913" max="6916" width="8.625" style="23" customWidth="1"/>
    <col min="6917" max="6917" width="0" style="23" hidden="1" customWidth="1"/>
    <col min="6918" max="6918" width="7.625" style="23" customWidth="1"/>
    <col min="6919" max="6922" width="8.625" style="23" customWidth="1"/>
    <col min="6923" max="6923" width="0" style="23" hidden="1" customWidth="1"/>
    <col min="6924" max="6924" width="7.625" style="23" customWidth="1"/>
    <col min="6925" max="6928" width="7.125" style="23" customWidth="1"/>
    <col min="6929" max="6929" width="0" style="23" hidden="1" customWidth="1"/>
    <col min="6930" max="6930" width="7.125" style="23" customWidth="1"/>
    <col min="6931" max="7164" width="9" style="23"/>
    <col min="7165" max="7165" width="5.375" style="23" bestFit="1" customWidth="1"/>
    <col min="7166" max="7166" width="4.125" style="23" customWidth="1"/>
    <col min="7167" max="7167" width="2.625" style="23" customWidth="1"/>
    <col min="7168" max="7168" width="2.375" style="23" customWidth="1"/>
    <col min="7169" max="7172" width="8.625" style="23" customWidth="1"/>
    <col min="7173" max="7173" width="0" style="23" hidden="1" customWidth="1"/>
    <col min="7174" max="7174" width="7.625" style="23" customWidth="1"/>
    <col min="7175" max="7178" width="8.625" style="23" customWidth="1"/>
    <col min="7179" max="7179" width="0" style="23" hidden="1" customWidth="1"/>
    <col min="7180" max="7180" width="7.625" style="23" customWidth="1"/>
    <col min="7181" max="7184" width="7.125" style="23" customWidth="1"/>
    <col min="7185" max="7185" width="0" style="23" hidden="1" customWidth="1"/>
    <col min="7186" max="7186" width="7.125" style="23" customWidth="1"/>
    <col min="7187" max="7420" width="9" style="23"/>
    <col min="7421" max="7421" width="5.375" style="23" bestFit="1" customWidth="1"/>
    <col min="7422" max="7422" width="4.125" style="23" customWidth="1"/>
    <col min="7423" max="7423" width="2.625" style="23" customWidth="1"/>
    <col min="7424" max="7424" width="2.375" style="23" customWidth="1"/>
    <col min="7425" max="7428" width="8.625" style="23" customWidth="1"/>
    <col min="7429" max="7429" width="0" style="23" hidden="1" customWidth="1"/>
    <col min="7430" max="7430" width="7.625" style="23" customWidth="1"/>
    <col min="7431" max="7434" width="8.625" style="23" customWidth="1"/>
    <col min="7435" max="7435" width="0" style="23" hidden="1" customWidth="1"/>
    <col min="7436" max="7436" width="7.625" style="23" customWidth="1"/>
    <col min="7437" max="7440" width="7.125" style="23" customWidth="1"/>
    <col min="7441" max="7441" width="0" style="23" hidden="1" customWidth="1"/>
    <col min="7442" max="7442" width="7.125" style="23" customWidth="1"/>
    <col min="7443" max="7676" width="9" style="23"/>
    <col min="7677" max="7677" width="5.375" style="23" bestFit="1" customWidth="1"/>
    <col min="7678" max="7678" width="4.125" style="23" customWidth="1"/>
    <col min="7679" max="7679" width="2.625" style="23" customWidth="1"/>
    <col min="7680" max="7680" width="2.375" style="23" customWidth="1"/>
    <col min="7681" max="7684" width="8.625" style="23" customWidth="1"/>
    <col min="7685" max="7685" width="0" style="23" hidden="1" customWidth="1"/>
    <col min="7686" max="7686" width="7.625" style="23" customWidth="1"/>
    <col min="7687" max="7690" width="8.625" style="23" customWidth="1"/>
    <col min="7691" max="7691" width="0" style="23" hidden="1" customWidth="1"/>
    <col min="7692" max="7692" width="7.625" style="23" customWidth="1"/>
    <col min="7693" max="7696" width="7.125" style="23" customWidth="1"/>
    <col min="7697" max="7697" width="0" style="23" hidden="1" customWidth="1"/>
    <col min="7698" max="7698" width="7.125" style="23" customWidth="1"/>
    <col min="7699" max="7932" width="9" style="23"/>
    <col min="7933" max="7933" width="5.375" style="23" bestFit="1" customWidth="1"/>
    <col min="7934" max="7934" width="4.125" style="23" customWidth="1"/>
    <col min="7935" max="7935" width="2.625" style="23" customWidth="1"/>
    <col min="7936" max="7936" width="2.375" style="23" customWidth="1"/>
    <col min="7937" max="7940" width="8.625" style="23" customWidth="1"/>
    <col min="7941" max="7941" width="0" style="23" hidden="1" customWidth="1"/>
    <col min="7942" max="7942" width="7.625" style="23" customWidth="1"/>
    <col min="7943" max="7946" width="8.625" style="23" customWidth="1"/>
    <col min="7947" max="7947" width="0" style="23" hidden="1" customWidth="1"/>
    <col min="7948" max="7948" width="7.625" style="23" customWidth="1"/>
    <col min="7949" max="7952" width="7.125" style="23" customWidth="1"/>
    <col min="7953" max="7953" width="0" style="23" hidden="1" customWidth="1"/>
    <col min="7954" max="7954" width="7.125" style="23" customWidth="1"/>
    <col min="7955" max="8188" width="9" style="23"/>
    <col min="8189" max="8189" width="5.375" style="23" bestFit="1" customWidth="1"/>
    <col min="8190" max="8190" width="4.125" style="23" customWidth="1"/>
    <col min="8191" max="8191" width="2.625" style="23" customWidth="1"/>
    <col min="8192" max="8192" width="2.375" style="23" customWidth="1"/>
    <col min="8193" max="8196" width="8.625" style="23" customWidth="1"/>
    <col min="8197" max="8197" width="0" style="23" hidden="1" customWidth="1"/>
    <col min="8198" max="8198" width="7.625" style="23" customWidth="1"/>
    <col min="8199" max="8202" width="8.625" style="23" customWidth="1"/>
    <col min="8203" max="8203" width="0" style="23" hidden="1" customWidth="1"/>
    <col min="8204" max="8204" width="7.625" style="23" customWidth="1"/>
    <col min="8205" max="8208" width="7.125" style="23" customWidth="1"/>
    <col min="8209" max="8209" width="0" style="23" hidden="1" customWidth="1"/>
    <col min="8210" max="8210" width="7.125" style="23" customWidth="1"/>
    <col min="8211" max="8444" width="9" style="23"/>
    <col min="8445" max="8445" width="5.375" style="23" bestFit="1" customWidth="1"/>
    <col min="8446" max="8446" width="4.125" style="23" customWidth="1"/>
    <col min="8447" max="8447" width="2.625" style="23" customWidth="1"/>
    <col min="8448" max="8448" width="2.375" style="23" customWidth="1"/>
    <col min="8449" max="8452" width="8.625" style="23" customWidth="1"/>
    <col min="8453" max="8453" width="0" style="23" hidden="1" customWidth="1"/>
    <col min="8454" max="8454" width="7.625" style="23" customWidth="1"/>
    <col min="8455" max="8458" width="8.625" style="23" customWidth="1"/>
    <col min="8459" max="8459" width="0" style="23" hidden="1" customWidth="1"/>
    <col min="8460" max="8460" width="7.625" style="23" customWidth="1"/>
    <col min="8461" max="8464" width="7.125" style="23" customWidth="1"/>
    <col min="8465" max="8465" width="0" style="23" hidden="1" customWidth="1"/>
    <col min="8466" max="8466" width="7.125" style="23" customWidth="1"/>
    <col min="8467" max="8700" width="9" style="23"/>
    <col min="8701" max="8701" width="5.375" style="23" bestFit="1" customWidth="1"/>
    <col min="8702" max="8702" width="4.125" style="23" customWidth="1"/>
    <col min="8703" max="8703" width="2.625" style="23" customWidth="1"/>
    <col min="8704" max="8704" width="2.375" style="23" customWidth="1"/>
    <col min="8705" max="8708" width="8.625" style="23" customWidth="1"/>
    <col min="8709" max="8709" width="0" style="23" hidden="1" customWidth="1"/>
    <col min="8710" max="8710" width="7.625" style="23" customWidth="1"/>
    <col min="8711" max="8714" width="8.625" style="23" customWidth="1"/>
    <col min="8715" max="8715" width="0" style="23" hidden="1" customWidth="1"/>
    <col min="8716" max="8716" width="7.625" style="23" customWidth="1"/>
    <col min="8717" max="8720" width="7.125" style="23" customWidth="1"/>
    <col min="8721" max="8721" width="0" style="23" hidden="1" customWidth="1"/>
    <col min="8722" max="8722" width="7.125" style="23" customWidth="1"/>
    <col min="8723" max="8956" width="9" style="23"/>
    <col min="8957" max="8957" width="5.375" style="23" bestFit="1" customWidth="1"/>
    <col min="8958" max="8958" width="4.125" style="23" customWidth="1"/>
    <col min="8959" max="8959" width="2.625" style="23" customWidth="1"/>
    <col min="8960" max="8960" width="2.375" style="23" customWidth="1"/>
    <col min="8961" max="8964" width="8.625" style="23" customWidth="1"/>
    <col min="8965" max="8965" width="0" style="23" hidden="1" customWidth="1"/>
    <col min="8966" max="8966" width="7.625" style="23" customWidth="1"/>
    <col min="8967" max="8970" width="8.625" style="23" customWidth="1"/>
    <col min="8971" max="8971" width="0" style="23" hidden="1" customWidth="1"/>
    <col min="8972" max="8972" width="7.625" style="23" customWidth="1"/>
    <col min="8973" max="8976" width="7.125" style="23" customWidth="1"/>
    <col min="8977" max="8977" width="0" style="23" hidden="1" customWidth="1"/>
    <col min="8978" max="8978" width="7.125" style="23" customWidth="1"/>
    <col min="8979" max="9212" width="9" style="23"/>
    <col min="9213" max="9213" width="5.375" style="23" bestFit="1" customWidth="1"/>
    <col min="9214" max="9214" width="4.125" style="23" customWidth="1"/>
    <col min="9215" max="9215" width="2.625" style="23" customWidth="1"/>
    <col min="9216" max="9216" width="2.375" style="23" customWidth="1"/>
    <col min="9217" max="9220" width="8.625" style="23" customWidth="1"/>
    <col min="9221" max="9221" width="0" style="23" hidden="1" customWidth="1"/>
    <col min="9222" max="9222" width="7.625" style="23" customWidth="1"/>
    <col min="9223" max="9226" width="8.625" style="23" customWidth="1"/>
    <col min="9227" max="9227" width="0" style="23" hidden="1" customWidth="1"/>
    <col min="9228" max="9228" width="7.625" style="23" customWidth="1"/>
    <col min="9229" max="9232" width="7.125" style="23" customWidth="1"/>
    <col min="9233" max="9233" width="0" style="23" hidden="1" customWidth="1"/>
    <col min="9234" max="9234" width="7.125" style="23" customWidth="1"/>
    <col min="9235" max="9468" width="9" style="23"/>
    <col min="9469" max="9469" width="5.375" style="23" bestFit="1" customWidth="1"/>
    <col min="9470" max="9470" width="4.125" style="23" customWidth="1"/>
    <col min="9471" max="9471" width="2.625" style="23" customWidth="1"/>
    <col min="9472" max="9472" width="2.375" style="23" customWidth="1"/>
    <col min="9473" max="9476" width="8.625" style="23" customWidth="1"/>
    <col min="9477" max="9477" width="0" style="23" hidden="1" customWidth="1"/>
    <col min="9478" max="9478" width="7.625" style="23" customWidth="1"/>
    <col min="9479" max="9482" width="8.625" style="23" customWidth="1"/>
    <col min="9483" max="9483" width="0" style="23" hidden="1" customWidth="1"/>
    <col min="9484" max="9484" width="7.625" style="23" customWidth="1"/>
    <col min="9485" max="9488" width="7.125" style="23" customWidth="1"/>
    <col min="9489" max="9489" width="0" style="23" hidden="1" customWidth="1"/>
    <col min="9490" max="9490" width="7.125" style="23" customWidth="1"/>
    <col min="9491" max="9724" width="9" style="23"/>
    <col min="9725" max="9725" width="5.375" style="23" bestFit="1" customWidth="1"/>
    <col min="9726" max="9726" width="4.125" style="23" customWidth="1"/>
    <col min="9727" max="9727" width="2.625" style="23" customWidth="1"/>
    <col min="9728" max="9728" width="2.375" style="23" customWidth="1"/>
    <col min="9729" max="9732" width="8.625" style="23" customWidth="1"/>
    <col min="9733" max="9733" width="0" style="23" hidden="1" customWidth="1"/>
    <col min="9734" max="9734" width="7.625" style="23" customWidth="1"/>
    <col min="9735" max="9738" width="8.625" style="23" customWidth="1"/>
    <col min="9739" max="9739" width="0" style="23" hidden="1" customWidth="1"/>
    <col min="9740" max="9740" width="7.625" style="23" customWidth="1"/>
    <col min="9741" max="9744" width="7.125" style="23" customWidth="1"/>
    <col min="9745" max="9745" width="0" style="23" hidden="1" customWidth="1"/>
    <col min="9746" max="9746" width="7.125" style="23" customWidth="1"/>
    <col min="9747" max="9980" width="9" style="23"/>
    <col min="9981" max="9981" width="5.375" style="23" bestFit="1" customWidth="1"/>
    <col min="9982" max="9982" width="4.125" style="23" customWidth="1"/>
    <col min="9983" max="9983" width="2.625" style="23" customWidth="1"/>
    <col min="9984" max="9984" width="2.375" style="23" customWidth="1"/>
    <col min="9985" max="9988" width="8.625" style="23" customWidth="1"/>
    <col min="9989" max="9989" width="0" style="23" hidden="1" customWidth="1"/>
    <col min="9990" max="9990" width="7.625" style="23" customWidth="1"/>
    <col min="9991" max="9994" width="8.625" style="23" customWidth="1"/>
    <col min="9995" max="9995" width="0" style="23" hidden="1" customWidth="1"/>
    <col min="9996" max="9996" width="7.625" style="23" customWidth="1"/>
    <col min="9997" max="10000" width="7.125" style="23" customWidth="1"/>
    <col min="10001" max="10001" width="0" style="23" hidden="1" customWidth="1"/>
    <col min="10002" max="10002" width="7.125" style="23" customWidth="1"/>
    <col min="10003" max="10236" width="9" style="23"/>
    <col min="10237" max="10237" width="5.375" style="23" bestFit="1" customWidth="1"/>
    <col min="10238" max="10238" width="4.125" style="23" customWidth="1"/>
    <col min="10239" max="10239" width="2.625" style="23" customWidth="1"/>
    <col min="10240" max="10240" width="2.375" style="23" customWidth="1"/>
    <col min="10241" max="10244" width="8.625" style="23" customWidth="1"/>
    <col min="10245" max="10245" width="0" style="23" hidden="1" customWidth="1"/>
    <col min="10246" max="10246" width="7.625" style="23" customWidth="1"/>
    <col min="10247" max="10250" width="8.625" style="23" customWidth="1"/>
    <col min="10251" max="10251" width="0" style="23" hidden="1" customWidth="1"/>
    <col min="10252" max="10252" width="7.625" style="23" customWidth="1"/>
    <col min="10253" max="10256" width="7.125" style="23" customWidth="1"/>
    <col min="10257" max="10257" width="0" style="23" hidden="1" customWidth="1"/>
    <col min="10258" max="10258" width="7.125" style="23" customWidth="1"/>
    <col min="10259" max="10492" width="9" style="23"/>
    <col min="10493" max="10493" width="5.375" style="23" bestFit="1" customWidth="1"/>
    <col min="10494" max="10494" width="4.125" style="23" customWidth="1"/>
    <col min="10495" max="10495" width="2.625" style="23" customWidth="1"/>
    <col min="10496" max="10496" width="2.375" style="23" customWidth="1"/>
    <col min="10497" max="10500" width="8.625" style="23" customWidth="1"/>
    <col min="10501" max="10501" width="0" style="23" hidden="1" customWidth="1"/>
    <col min="10502" max="10502" width="7.625" style="23" customWidth="1"/>
    <col min="10503" max="10506" width="8.625" style="23" customWidth="1"/>
    <col min="10507" max="10507" width="0" style="23" hidden="1" customWidth="1"/>
    <col min="10508" max="10508" width="7.625" style="23" customWidth="1"/>
    <col min="10509" max="10512" width="7.125" style="23" customWidth="1"/>
    <col min="10513" max="10513" width="0" style="23" hidden="1" customWidth="1"/>
    <col min="10514" max="10514" width="7.125" style="23" customWidth="1"/>
    <col min="10515" max="10748" width="9" style="23"/>
    <col min="10749" max="10749" width="5.375" style="23" bestFit="1" customWidth="1"/>
    <col min="10750" max="10750" width="4.125" style="23" customWidth="1"/>
    <col min="10751" max="10751" width="2.625" style="23" customWidth="1"/>
    <col min="10752" max="10752" width="2.375" style="23" customWidth="1"/>
    <col min="10753" max="10756" width="8.625" style="23" customWidth="1"/>
    <col min="10757" max="10757" width="0" style="23" hidden="1" customWidth="1"/>
    <col min="10758" max="10758" width="7.625" style="23" customWidth="1"/>
    <col min="10759" max="10762" width="8.625" style="23" customWidth="1"/>
    <col min="10763" max="10763" width="0" style="23" hidden="1" customWidth="1"/>
    <col min="10764" max="10764" width="7.625" style="23" customWidth="1"/>
    <col min="10765" max="10768" width="7.125" style="23" customWidth="1"/>
    <col min="10769" max="10769" width="0" style="23" hidden="1" customWidth="1"/>
    <col min="10770" max="10770" width="7.125" style="23" customWidth="1"/>
    <col min="10771" max="11004" width="9" style="23"/>
    <col min="11005" max="11005" width="5.375" style="23" bestFit="1" customWidth="1"/>
    <col min="11006" max="11006" width="4.125" style="23" customWidth="1"/>
    <col min="11007" max="11007" width="2.625" style="23" customWidth="1"/>
    <col min="11008" max="11008" width="2.375" style="23" customWidth="1"/>
    <col min="11009" max="11012" width="8.625" style="23" customWidth="1"/>
    <col min="11013" max="11013" width="0" style="23" hidden="1" customWidth="1"/>
    <col min="11014" max="11014" width="7.625" style="23" customWidth="1"/>
    <col min="11015" max="11018" width="8.625" style="23" customWidth="1"/>
    <col min="11019" max="11019" width="0" style="23" hidden="1" customWidth="1"/>
    <col min="11020" max="11020" width="7.625" style="23" customWidth="1"/>
    <col min="11021" max="11024" width="7.125" style="23" customWidth="1"/>
    <col min="11025" max="11025" width="0" style="23" hidden="1" customWidth="1"/>
    <col min="11026" max="11026" width="7.125" style="23" customWidth="1"/>
    <col min="11027" max="11260" width="9" style="23"/>
    <col min="11261" max="11261" width="5.375" style="23" bestFit="1" customWidth="1"/>
    <col min="11262" max="11262" width="4.125" style="23" customWidth="1"/>
    <col min="11263" max="11263" width="2.625" style="23" customWidth="1"/>
    <col min="11264" max="11264" width="2.375" style="23" customWidth="1"/>
    <col min="11265" max="11268" width="8.625" style="23" customWidth="1"/>
    <col min="11269" max="11269" width="0" style="23" hidden="1" customWidth="1"/>
    <col min="11270" max="11270" width="7.625" style="23" customWidth="1"/>
    <col min="11271" max="11274" width="8.625" style="23" customWidth="1"/>
    <col min="11275" max="11275" width="0" style="23" hidden="1" customWidth="1"/>
    <col min="11276" max="11276" width="7.625" style="23" customWidth="1"/>
    <col min="11277" max="11280" width="7.125" style="23" customWidth="1"/>
    <col min="11281" max="11281" width="0" style="23" hidden="1" customWidth="1"/>
    <col min="11282" max="11282" width="7.125" style="23" customWidth="1"/>
    <col min="11283" max="11516" width="9" style="23"/>
    <col min="11517" max="11517" width="5.375" style="23" bestFit="1" customWidth="1"/>
    <col min="11518" max="11518" width="4.125" style="23" customWidth="1"/>
    <col min="11519" max="11519" width="2.625" style="23" customWidth="1"/>
    <col min="11520" max="11520" width="2.375" style="23" customWidth="1"/>
    <col min="11521" max="11524" width="8.625" style="23" customWidth="1"/>
    <col min="11525" max="11525" width="0" style="23" hidden="1" customWidth="1"/>
    <col min="11526" max="11526" width="7.625" style="23" customWidth="1"/>
    <col min="11527" max="11530" width="8.625" style="23" customWidth="1"/>
    <col min="11531" max="11531" width="0" style="23" hidden="1" customWidth="1"/>
    <col min="11532" max="11532" width="7.625" style="23" customWidth="1"/>
    <col min="11533" max="11536" width="7.125" style="23" customWidth="1"/>
    <col min="11537" max="11537" width="0" style="23" hidden="1" customWidth="1"/>
    <col min="11538" max="11538" width="7.125" style="23" customWidth="1"/>
    <col min="11539" max="11772" width="9" style="23"/>
    <col min="11773" max="11773" width="5.375" style="23" bestFit="1" customWidth="1"/>
    <col min="11774" max="11774" width="4.125" style="23" customWidth="1"/>
    <col min="11775" max="11775" width="2.625" style="23" customWidth="1"/>
    <col min="11776" max="11776" width="2.375" style="23" customWidth="1"/>
    <col min="11777" max="11780" width="8.625" style="23" customWidth="1"/>
    <col min="11781" max="11781" width="0" style="23" hidden="1" customWidth="1"/>
    <col min="11782" max="11782" width="7.625" style="23" customWidth="1"/>
    <col min="11783" max="11786" width="8.625" style="23" customWidth="1"/>
    <col min="11787" max="11787" width="0" style="23" hidden="1" customWidth="1"/>
    <col min="11788" max="11788" width="7.625" style="23" customWidth="1"/>
    <col min="11789" max="11792" width="7.125" style="23" customWidth="1"/>
    <col min="11793" max="11793" width="0" style="23" hidden="1" customWidth="1"/>
    <col min="11794" max="11794" width="7.125" style="23" customWidth="1"/>
    <col min="11795" max="12028" width="9" style="23"/>
    <col min="12029" max="12029" width="5.375" style="23" bestFit="1" customWidth="1"/>
    <col min="12030" max="12030" width="4.125" style="23" customWidth="1"/>
    <col min="12031" max="12031" width="2.625" style="23" customWidth="1"/>
    <col min="12032" max="12032" width="2.375" style="23" customWidth="1"/>
    <col min="12033" max="12036" width="8.625" style="23" customWidth="1"/>
    <col min="12037" max="12037" width="0" style="23" hidden="1" customWidth="1"/>
    <col min="12038" max="12038" width="7.625" style="23" customWidth="1"/>
    <col min="12039" max="12042" width="8.625" style="23" customWidth="1"/>
    <col min="12043" max="12043" width="0" style="23" hidden="1" customWidth="1"/>
    <col min="12044" max="12044" width="7.625" style="23" customWidth="1"/>
    <col min="12045" max="12048" width="7.125" style="23" customWidth="1"/>
    <col min="12049" max="12049" width="0" style="23" hidden="1" customWidth="1"/>
    <col min="12050" max="12050" width="7.125" style="23" customWidth="1"/>
    <col min="12051" max="12284" width="9" style="23"/>
    <col min="12285" max="12285" width="5.375" style="23" bestFit="1" customWidth="1"/>
    <col min="12286" max="12286" width="4.125" style="23" customWidth="1"/>
    <col min="12287" max="12287" width="2.625" style="23" customWidth="1"/>
    <col min="12288" max="12288" width="2.375" style="23" customWidth="1"/>
    <col min="12289" max="12292" width="8.625" style="23" customWidth="1"/>
    <col min="12293" max="12293" width="0" style="23" hidden="1" customWidth="1"/>
    <col min="12294" max="12294" width="7.625" style="23" customWidth="1"/>
    <col min="12295" max="12298" width="8.625" style="23" customWidth="1"/>
    <col min="12299" max="12299" width="0" style="23" hidden="1" customWidth="1"/>
    <col min="12300" max="12300" width="7.625" style="23" customWidth="1"/>
    <col min="12301" max="12304" width="7.125" style="23" customWidth="1"/>
    <col min="12305" max="12305" width="0" style="23" hidden="1" customWidth="1"/>
    <col min="12306" max="12306" width="7.125" style="23" customWidth="1"/>
    <col min="12307" max="12540" width="9" style="23"/>
    <col min="12541" max="12541" width="5.375" style="23" bestFit="1" customWidth="1"/>
    <col min="12542" max="12542" width="4.125" style="23" customWidth="1"/>
    <col min="12543" max="12543" width="2.625" style="23" customWidth="1"/>
    <col min="12544" max="12544" width="2.375" style="23" customWidth="1"/>
    <col min="12545" max="12548" width="8.625" style="23" customWidth="1"/>
    <col min="12549" max="12549" width="0" style="23" hidden="1" customWidth="1"/>
    <col min="12550" max="12550" width="7.625" style="23" customWidth="1"/>
    <col min="12551" max="12554" width="8.625" style="23" customWidth="1"/>
    <col min="12555" max="12555" width="0" style="23" hidden="1" customWidth="1"/>
    <col min="12556" max="12556" width="7.625" style="23" customWidth="1"/>
    <col min="12557" max="12560" width="7.125" style="23" customWidth="1"/>
    <col min="12561" max="12561" width="0" style="23" hidden="1" customWidth="1"/>
    <col min="12562" max="12562" width="7.125" style="23" customWidth="1"/>
    <col min="12563" max="12796" width="9" style="23"/>
    <col min="12797" max="12797" width="5.375" style="23" bestFit="1" customWidth="1"/>
    <col min="12798" max="12798" width="4.125" style="23" customWidth="1"/>
    <col min="12799" max="12799" width="2.625" style="23" customWidth="1"/>
    <col min="12800" max="12800" width="2.375" style="23" customWidth="1"/>
    <col min="12801" max="12804" width="8.625" style="23" customWidth="1"/>
    <col min="12805" max="12805" width="0" style="23" hidden="1" customWidth="1"/>
    <col min="12806" max="12806" width="7.625" style="23" customWidth="1"/>
    <col min="12807" max="12810" width="8.625" style="23" customWidth="1"/>
    <col min="12811" max="12811" width="0" style="23" hidden="1" customWidth="1"/>
    <col min="12812" max="12812" width="7.625" style="23" customWidth="1"/>
    <col min="12813" max="12816" width="7.125" style="23" customWidth="1"/>
    <col min="12817" max="12817" width="0" style="23" hidden="1" customWidth="1"/>
    <col min="12818" max="12818" width="7.125" style="23" customWidth="1"/>
    <col min="12819" max="13052" width="9" style="23"/>
    <col min="13053" max="13053" width="5.375" style="23" bestFit="1" customWidth="1"/>
    <col min="13054" max="13054" width="4.125" style="23" customWidth="1"/>
    <col min="13055" max="13055" width="2.625" style="23" customWidth="1"/>
    <col min="13056" max="13056" width="2.375" style="23" customWidth="1"/>
    <col min="13057" max="13060" width="8.625" style="23" customWidth="1"/>
    <col min="13061" max="13061" width="0" style="23" hidden="1" customWidth="1"/>
    <col min="13062" max="13062" width="7.625" style="23" customWidth="1"/>
    <col min="13063" max="13066" width="8.625" style="23" customWidth="1"/>
    <col min="13067" max="13067" width="0" style="23" hidden="1" customWidth="1"/>
    <col min="13068" max="13068" width="7.625" style="23" customWidth="1"/>
    <col min="13069" max="13072" width="7.125" style="23" customWidth="1"/>
    <col min="13073" max="13073" width="0" style="23" hidden="1" customWidth="1"/>
    <col min="13074" max="13074" width="7.125" style="23" customWidth="1"/>
    <col min="13075" max="13308" width="9" style="23"/>
    <col min="13309" max="13309" width="5.375" style="23" bestFit="1" customWidth="1"/>
    <col min="13310" max="13310" width="4.125" style="23" customWidth="1"/>
    <col min="13311" max="13311" width="2.625" style="23" customWidth="1"/>
    <col min="13312" max="13312" width="2.375" style="23" customWidth="1"/>
    <col min="13313" max="13316" width="8.625" style="23" customWidth="1"/>
    <col min="13317" max="13317" width="0" style="23" hidden="1" customWidth="1"/>
    <col min="13318" max="13318" width="7.625" style="23" customWidth="1"/>
    <col min="13319" max="13322" width="8.625" style="23" customWidth="1"/>
    <col min="13323" max="13323" width="0" style="23" hidden="1" customWidth="1"/>
    <col min="13324" max="13324" width="7.625" style="23" customWidth="1"/>
    <col min="13325" max="13328" width="7.125" style="23" customWidth="1"/>
    <col min="13329" max="13329" width="0" style="23" hidden="1" customWidth="1"/>
    <col min="13330" max="13330" width="7.125" style="23" customWidth="1"/>
    <col min="13331" max="13564" width="9" style="23"/>
    <col min="13565" max="13565" width="5.375" style="23" bestFit="1" customWidth="1"/>
    <col min="13566" max="13566" width="4.125" style="23" customWidth="1"/>
    <col min="13567" max="13567" width="2.625" style="23" customWidth="1"/>
    <col min="13568" max="13568" width="2.375" style="23" customWidth="1"/>
    <col min="13569" max="13572" width="8.625" style="23" customWidth="1"/>
    <col min="13573" max="13573" width="0" style="23" hidden="1" customWidth="1"/>
    <col min="13574" max="13574" width="7.625" style="23" customWidth="1"/>
    <col min="13575" max="13578" width="8.625" style="23" customWidth="1"/>
    <col min="13579" max="13579" width="0" style="23" hidden="1" customWidth="1"/>
    <col min="13580" max="13580" width="7.625" style="23" customWidth="1"/>
    <col min="13581" max="13584" width="7.125" style="23" customWidth="1"/>
    <col min="13585" max="13585" width="0" style="23" hidden="1" customWidth="1"/>
    <col min="13586" max="13586" width="7.125" style="23" customWidth="1"/>
    <col min="13587" max="13820" width="9" style="23"/>
    <col min="13821" max="13821" width="5.375" style="23" bestFit="1" customWidth="1"/>
    <col min="13822" max="13822" width="4.125" style="23" customWidth="1"/>
    <col min="13823" max="13823" width="2.625" style="23" customWidth="1"/>
    <col min="13824" max="13824" width="2.375" style="23" customWidth="1"/>
    <col min="13825" max="13828" width="8.625" style="23" customWidth="1"/>
    <col min="13829" max="13829" width="0" style="23" hidden="1" customWidth="1"/>
    <col min="13830" max="13830" width="7.625" style="23" customWidth="1"/>
    <col min="13831" max="13834" width="8.625" style="23" customWidth="1"/>
    <col min="13835" max="13835" width="0" style="23" hidden="1" customWidth="1"/>
    <col min="13836" max="13836" width="7.625" style="23" customWidth="1"/>
    <col min="13837" max="13840" width="7.125" style="23" customWidth="1"/>
    <col min="13841" max="13841" width="0" style="23" hidden="1" customWidth="1"/>
    <col min="13842" max="13842" width="7.125" style="23" customWidth="1"/>
    <col min="13843" max="14076" width="9" style="23"/>
    <col min="14077" max="14077" width="5.375" style="23" bestFit="1" customWidth="1"/>
    <col min="14078" max="14078" width="4.125" style="23" customWidth="1"/>
    <col min="14079" max="14079" width="2.625" style="23" customWidth="1"/>
    <col min="14080" max="14080" width="2.375" style="23" customWidth="1"/>
    <col min="14081" max="14084" width="8.625" style="23" customWidth="1"/>
    <col min="14085" max="14085" width="0" style="23" hidden="1" customWidth="1"/>
    <col min="14086" max="14086" width="7.625" style="23" customWidth="1"/>
    <col min="14087" max="14090" width="8.625" style="23" customWidth="1"/>
    <col min="14091" max="14091" width="0" style="23" hidden="1" customWidth="1"/>
    <col min="14092" max="14092" width="7.625" style="23" customWidth="1"/>
    <col min="14093" max="14096" width="7.125" style="23" customWidth="1"/>
    <col min="14097" max="14097" width="0" style="23" hidden="1" customWidth="1"/>
    <col min="14098" max="14098" width="7.125" style="23" customWidth="1"/>
    <col min="14099" max="14332" width="9" style="23"/>
    <col min="14333" max="14333" width="5.375" style="23" bestFit="1" customWidth="1"/>
    <col min="14334" max="14334" width="4.125" style="23" customWidth="1"/>
    <col min="14335" max="14335" width="2.625" style="23" customWidth="1"/>
    <col min="14336" max="14336" width="2.375" style="23" customWidth="1"/>
    <col min="14337" max="14340" width="8.625" style="23" customWidth="1"/>
    <col min="14341" max="14341" width="0" style="23" hidden="1" customWidth="1"/>
    <col min="14342" max="14342" width="7.625" style="23" customWidth="1"/>
    <col min="14343" max="14346" width="8.625" style="23" customWidth="1"/>
    <col min="14347" max="14347" width="0" style="23" hidden="1" customWidth="1"/>
    <col min="14348" max="14348" width="7.625" style="23" customWidth="1"/>
    <col min="14349" max="14352" width="7.125" style="23" customWidth="1"/>
    <col min="14353" max="14353" width="0" style="23" hidden="1" customWidth="1"/>
    <col min="14354" max="14354" width="7.125" style="23" customWidth="1"/>
    <col min="14355" max="14588" width="9" style="23"/>
    <col min="14589" max="14589" width="5.375" style="23" bestFit="1" customWidth="1"/>
    <col min="14590" max="14590" width="4.125" style="23" customWidth="1"/>
    <col min="14591" max="14591" width="2.625" style="23" customWidth="1"/>
    <col min="14592" max="14592" width="2.375" style="23" customWidth="1"/>
    <col min="14593" max="14596" width="8.625" style="23" customWidth="1"/>
    <col min="14597" max="14597" width="0" style="23" hidden="1" customWidth="1"/>
    <col min="14598" max="14598" width="7.625" style="23" customWidth="1"/>
    <col min="14599" max="14602" width="8.625" style="23" customWidth="1"/>
    <col min="14603" max="14603" width="0" style="23" hidden="1" customWidth="1"/>
    <col min="14604" max="14604" width="7.625" style="23" customWidth="1"/>
    <col min="14605" max="14608" width="7.125" style="23" customWidth="1"/>
    <col min="14609" max="14609" width="0" style="23" hidden="1" customWidth="1"/>
    <col min="14610" max="14610" width="7.125" style="23" customWidth="1"/>
    <col min="14611" max="14844" width="9" style="23"/>
    <col min="14845" max="14845" width="5.375" style="23" bestFit="1" customWidth="1"/>
    <col min="14846" max="14846" width="4.125" style="23" customWidth="1"/>
    <col min="14847" max="14847" width="2.625" style="23" customWidth="1"/>
    <col min="14848" max="14848" width="2.375" style="23" customWidth="1"/>
    <col min="14849" max="14852" width="8.625" style="23" customWidth="1"/>
    <col min="14853" max="14853" width="0" style="23" hidden="1" customWidth="1"/>
    <col min="14854" max="14854" width="7.625" style="23" customWidth="1"/>
    <col min="14855" max="14858" width="8.625" style="23" customWidth="1"/>
    <col min="14859" max="14859" width="0" style="23" hidden="1" customWidth="1"/>
    <col min="14860" max="14860" width="7.625" style="23" customWidth="1"/>
    <col min="14861" max="14864" width="7.125" style="23" customWidth="1"/>
    <col min="14865" max="14865" width="0" style="23" hidden="1" customWidth="1"/>
    <col min="14866" max="14866" width="7.125" style="23" customWidth="1"/>
    <col min="14867" max="15100" width="9" style="23"/>
    <col min="15101" max="15101" width="5.375" style="23" bestFit="1" customWidth="1"/>
    <col min="15102" max="15102" width="4.125" style="23" customWidth="1"/>
    <col min="15103" max="15103" width="2.625" style="23" customWidth="1"/>
    <col min="15104" max="15104" width="2.375" style="23" customWidth="1"/>
    <col min="15105" max="15108" width="8.625" style="23" customWidth="1"/>
    <col min="15109" max="15109" width="0" style="23" hidden="1" customWidth="1"/>
    <col min="15110" max="15110" width="7.625" style="23" customWidth="1"/>
    <col min="15111" max="15114" width="8.625" style="23" customWidth="1"/>
    <col min="15115" max="15115" width="0" style="23" hidden="1" customWidth="1"/>
    <col min="15116" max="15116" width="7.625" style="23" customWidth="1"/>
    <col min="15117" max="15120" width="7.125" style="23" customWidth="1"/>
    <col min="15121" max="15121" width="0" style="23" hidden="1" customWidth="1"/>
    <col min="15122" max="15122" width="7.125" style="23" customWidth="1"/>
    <col min="15123" max="15356" width="9" style="23"/>
    <col min="15357" max="15357" width="5.375" style="23" bestFit="1" customWidth="1"/>
    <col min="15358" max="15358" width="4.125" style="23" customWidth="1"/>
    <col min="15359" max="15359" width="2.625" style="23" customWidth="1"/>
    <col min="15360" max="15360" width="2.375" style="23" customWidth="1"/>
    <col min="15361" max="15364" width="8.625" style="23" customWidth="1"/>
    <col min="15365" max="15365" width="0" style="23" hidden="1" customWidth="1"/>
    <col min="15366" max="15366" width="7.625" style="23" customWidth="1"/>
    <col min="15367" max="15370" width="8.625" style="23" customWidth="1"/>
    <col min="15371" max="15371" width="0" style="23" hidden="1" customWidth="1"/>
    <col min="15372" max="15372" width="7.625" style="23" customWidth="1"/>
    <col min="15373" max="15376" width="7.125" style="23" customWidth="1"/>
    <col min="15377" max="15377" width="0" style="23" hidden="1" customWidth="1"/>
    <col min="15378" max="15378" width="7.125" style="23" customWidth="1"/>
    <col min="15379" max="15612" width="9" style="23"/>
    <col min="15613" max="15613" width="5.375" style="23" bestFit="1" customWidth="1"/>
    <col min="15614" max="15614" width="4.125" style="23" customWidth="1"/>
    <col min="15615" max="15615" width="2.625" style="23" customWidth="1"/>
    <col min="15616" max="15616" width="2.375" style="23" customWidth="1"/>
    <col min="15617" max="15620" width="8.625" style="23" customWidth="1"/>
    <col min="15621" max="15621" width="0" style="23" hidden="1" customWidth="1"/>
    <col min="15622" max="15622" width="7.625" style="23" customWidth="1"/>
    <col min="15623" max="15626" width="8.625" style="23" customWidth="1"/>
    <col min="15627" max="15627" width="0" style="23" hidden="1" customWidth="1"/>
    <col min="15628" max="15628" width="7.625" style="23" customWidth="1"/>
    <col min="15629" max="15632" width="7.125" style="23" customWidth="1"/>
    <col min="15633" max="15633" width="0" style="23" hidden="1" customWidth="1"/>
    <col min="15634" max="15634" width="7.125" style="23" customWidth="1"/>
    <col min="15635" max="15868" width="9" style="23"/>
    <col min="15869" max="15869" width="5.375" style="23" bestFit="1" customWidth="1"/>
    <col min="15870" max="15870" width="4.125" style="23" customWidth="1"/>
    <col min="15871" max="15871" width="2.625" style="23" customWidth="1"/>
    <col min="15872" max="15872" width="2.375" style="23" customWidth="1"/>
    <col min="15873" max="15876" width="8.625" style="23" customWidth="1"/>
    <col min="15877" max="15877" width="0" style="23" hidden="1" customWidth="1"/>
    <col min="15878" max="15878" width="7.625" style="23" customWidth="1"/>
    <col min="15879" max="15882" width="8.625" style="23" customWidth="1"/>
    <col min="15883" max="15883" width="0" style="23" hidden="1" customWidth="1"/>
    <col min="15884" max="15884" width="7.625" style="23" customWidth="1"/>
    <col min="15885" max="15888" width="7.125" style="23" customWidth="1"/>
    <col min="15889" max="15889" width="0" style="23" hidden="1" customWidth="1"/>
    <col min="15890" max="15890" width="7.125" style="23" customWidth="1"/>
    <col min="15891" max="16124" width="9" style="23"/>
    <col min="16125" max="16125" width="5.375" style="23" bestFit="1" customWidth="1"/>
    <col min="16126" max="16126" width="4.125" style="23" customWidth="1"/>
    <col min="16127" max="16127" width="2.625" style="23" customWidth="1"/>
    <col min="16128" max="16128" width="2.375" style="23" customWidth="1"/>
    <col min="16129" max="16132" width="8.625" style="23" customWidth="1"/>
    <col min="16133" max="16133" width="0" style="23" hidden="1" customWidth="1"/>
    <col min="16134" max="16134" width="7.625" style="23" customWidth="1"/>
    <col min="16135" max="16138" width="8.625" style="23" customWidth="1"/>
    <col min="16139" max="16139" width="0" style="23" hidden="1" customWidth="1"/>
    <col min="16140" max="16140" width="7.625" style="23" customWidth="1"/>
    <col min="16141" max="16144" width="7.125" style="23" customWidth="1"/>
    <col min="16145" max="16145" width="0" style="23" hidden="1" customWidth="1"/>
    <col min="16146" max="16146" width="7.125" style="23" customWidth="1"/>
    <col min="16147" max="16384" width="9" style="23"/>
  </cols>
  <sheetData>
    <row r="1" spans="1:18" ht="21" customHeight="1" x14ac:dyDescent="0.15">
      <c r="A1" s="20" t="s">
        <v>6</v>
      </c>
      <c r="B1" s="21"/>
      <c r="C1" s="21"/>
      <c r="D1" s="21"/>
      <c r="E1" s="21"/>
      <c r="F1" s="21"/>
      <c r="G1" s="21"/>
      <c r="H1" s="22"/>
    </row>
    <row r="2" spans="1:18" ht="21" customHeight="1" x14ac:dyDescent="0.15">
      <c r="A2" s="24"/>
      <c r="B2" s="25"/>
      <c r="C2" s="25"/>
      <c r="D2" s="25"/>
      <c r="E2" s="25"/>
      <c r="F2" s="25"/>
      <c r="G2" s="25"/>
      <c r="H2" s="26"/>
      <c r="R2" s="27" t="s">
        <v>7</v>
      </c>
    </row>
    <row r="3" spans="1:18" ht="21.75" customHeight="1" x14ac:dyDescent="0.15">
      <c r="A3" s="327"/>
      <c r="B3" s="328"/>
      <c r="C3" s="329"/>
      <c r="D3" s="333" t="s">
        <v>8</v>
      </c>
      <c r="E3" s="334"/>
      <c r="F3" s="334"/>
      <c r="G3" s="334"/>
      <c r="H3" s="335"/>
      <c r="I3" s="336" t="s">
        <v>9</v>
      </c>
      <c r="J3" s="337"/>
      <c r="K3" s="337"/>
      <c r="L3" s="337"/>
      <c r="M3" s="338"/>
      <c r="N3" s="336" t="s">
        <v>10</v>
      </c>
      <c r="O3" s="337"/>
      <c r="P3" s="337"/>
      <c r="Q3" s="337"/>
      <c r="R3" s="338"/>
    </row>
    <row r="4" spans="1:18" ht="21.75" customHeight="1" x14ac:dyDescent="0.15">
      <c r="A4" s="330"/>
      <c r="B4" s="331"/>
      <c r="C4" s="332"/>
      <c r="D4" s="28" t="s">
        <v>11</v>
      </c>
      <c r="E4" s="28" t="s">
        <v>12</v>
      </c>
      <c r="F4" s="28" t="s">
        <v>13</v>
      </c>
      <c r="G4" s="28" t="s">
        <v>14</v>
      </c>
      <c r="H4" s="29" t="s">
        <v>15</v>
      </c>
      <c r="I4" s="30" t="s">
        <v>11</v>
      </c>
      <c r="J4" s="30" t="s">
        <v>12</v>
      </c>
      <c r="K4" s="30" t="s">
        <v>13</v>
      </c>
      <c r="L4" s="31" t="s">
        <v>14</v>
      </c>
      <c r="M4" s="32" t="s">
        <v>15</v>
      </c>
      <c r="N4" s="30" t="s">
        <v>11</v>
      </c>
      <c r="O4" s="30" t="s">
        <v>12</v>
      </c>
      <c r="P4" s="30" t="s">
        <v>13</v>
      </c>
      <c r="Q4" s="30" t="s">
        <v>14</v>
      </c>
      <c r="R4" s="32" t="s">
        <v>15</v>
      </c>
    </row>
    <row r="5" spans="1:18" ht="15" customHeight="1" x14ac:dyDescent="0.15">
      <c r="A5" s="33" t="s">
        <v>288</v>
      </c>
      <c r="B5" s="34">
        <v>4</v>
      </c>
      <c r="C5" s="35" t="s">
        <v>272</v>
      </c>
      <c r="D5" s="36">
        <v>833616</v>
      </c>
      <c r="E5" s="37">
        <v>421326</v>
      </c>
      <c r="F5" s="37">
        <v>412290</v>
      </c>
      <c r="G5" s="37">
        <v>297980</v>
      </c>
      <c r="H5" s="38" t="s">
        <v>225</v>
      </c>
      <c r="I5" s="36">
        <v>825303</v>
      </c>
      <c r="J5" s="37">
        <v>417520</v>
      </c>
      <c r="K5" s="37">
        <v>407783</v>
      </c>
      <c r="L5" s="37">
        <v>293903</v>
      </c>
      <c r="M5" s="38" t="s">
        <v>225</v>
      </c>
      <c r="N5" s="36">
        <v>8313</v>
      </c>
      <c r="O5" s="37">
        <v>3806</v>
      </c>
      <c r="P5" s="37">
        <v>4507</v>
      </c>
      <c r="Q5" s="37">
        <v>4077</v>
      </c>
      <c r="R5" s="39" t="s">
        <v>225</v>
      </c>
    </row>
    <row r="6" spans="1:18" ht="15" customHeight="1" x14ac:dyDescent="0.15">
      <c r="A6" s="40"/>
      <c r="B6" s="41">
        <v>5</v>
      </c>
      <c r="C6" s="42" t="s">
        <v>272</v>
      </c>
      <c r="D6" s="43">
        <v>842807</v>
      </c>
      <c r="E6" s="44">
        <v>426417</v>
      </c>
      <c r="F6" s="44">
        <v>416390</v>
      </c>
      <c r="G6" s="44">
        <v>306161</v>
      </c>
      <c r="H6" s="45">
        <v>9191</v>
      </c>
      <c r="I6" s="43">
        <v>833716</v>
      </c>
      <c r="J6" s="44">
        <v>422143</v>
      </c>
      <c r="K6" s="44">
        <v>411573</v>
      </c>
      <c r="L6" s="44">
        <v>301641</v>
      </c>
      <c r="M6" s="46">
        <v>8413</v>
      </c>
      <c r="N6" s="43">
        <v>9091</v>
      </c>
      <c r="O6" s="44">
        <v>4274</v>
      </c>
      <c r="P6" s="44">
        <v>4817</v>
      </c>
      <c r="Q6" s="44">
        <v>4520</v>
      </c>
      <c r="R6" s="46">
        <v>778</v>
      </c>
    </row>
    <row r="7" spans="1:18" ht="15" customHeight="1" x14ac:dyDescent="0.15">
      <c r="A7" s="40"/>
      <c r="B7" s="41">
        <v>6</v>
      </c>
      <c r="C7" s="42" t="s">
        <v>272</v>
      </c>
      <c r="D7" s="43">
        <v>848440</v>
      </c>
      <c r="E7" s="44">
        <v>429577</v>
      </c>
      <c r="F7" s="44">
        <v>418863</v>
      </c>
      <c r="G7" s="44">
        <v>312694</v>
      </c>
      <c r="H7" s="45">
        <v>5633</v>
      </c>
      <c r="I7" s="43">
        <v>838811</v>
      </c>
      <c r="J7" s="44">
        <v>425073</v>
      </c>
      <c r="K7" s="44">
        <v>413738</v>
      </c>
      <c r="L7" s="44">
        <v>307964</v>
      </c>
      <c r="M7" s="46">
        <v>5095</v>
      </c>
      <c r="N7" s="43">
        <v>9629</v>
      </c>
      <c r="O7" s="44">
        <v>4504</v>
      </c>
      <c r="P7" s="44">
        <v>5125</v>
      </c>
      <c r="Q7" s="44">
        <v>4730</v>
      </c>
      <c r="R7" s="46">
        <v>538</v>
      </c>
    </row>
    <row r="8" spans="1:18" ht="15" customHeight="1" x14ac:dyDescent="0.15">
      <c r="A8" s="40"/>
      <c r="B8" s="41">
        <v>7</v>
      </c>
      <c r="C8" s="42" t="s">
        <v>272</v>
      </c>
      <c r="D8" s="43">
        <v>851473</v>
      </c>
      <c r="E8" s="44">
        <v>430788</v>
      </c>
      <c r="F8" s="44">
        <v>420685</v>
      </c>
      <c r="G8" s="44">
        <v>318000</v>
      </c>
      <c r="H8" s="45">
        <v>3033</v>
      </c>
      <c r="I8" s="43">
        <v>841309</v>
      </c>
      <c r="J8" s="44">
        <v>426099</v>
      </c>
      <c r="K8" s="44">
        <v>415210</v>
      </c>
      <c r="L8" s="44">
        <v>313016</v>
      </c>
      <c r="M8" s="46">
        <v>2498</v>
      </c>
      <c r="N8" s="43">
        <v>10164</v>
      </c>
      <c r="O8" s="44">
        <v>4689</v>
      </c>
      <c r="P8" s="44">
        <v>5475</v>
      </c>
      <c r="Q8" s="44">
        <v>4984</v>
      </c>
      <c r="R8" s="46">
        <v>535</v>
      </c>
    </row>
    <row r="9" spans="1:18" ht="15" customHeight="1" x14ac:dyDescent="0.15">
      <c r="A9" s="40"/>
      <c r="B9" s="41">
        <v>8</v>
      </c>
      <c r="C9" s="42" t="s">
        <v>272</v>
      </c>
      <c r="D9" s="43">
        <v>854009</v>
      </c>
      <c r="E9" s="44">
        <v>431548</v>
      </c>
      <c r="F9" s="44">
        <v>422461</v>
      </c>
      <c r="G9" s="44">
        <v>323340</v>
      </c>
      <c r="H9" s="45">
        <v>2536</v>
      </c>
      <c r="I9" s="43">
        <v>843543</v>
      </c>
      <c r="J9" s="44">
        <v>426665</v>
      </c>
      <c r="K9" s="44">
        <v>416878</v>
      </c>
      <c r="L9" s="44">
        <v>318241</v>
      </c>
      <c r="M9" s="46">
        <v>2234</v>
      </c>
      <c r="N9" s="43">
        <v>10466</v>
      </c>
      <c r="O9" s="44">
        <v>4883</v>
      </c>
      <c r="P9" s="44">
        <v>5583</v>
      </c>
      <c r="Q9" s="44">
        <v>5099</v>
      </c>
      <c r="R9" s="46">
        <v>302</v>
      </c>
    </row>
    <row r="10" spans="1:18" ht="15" customHeight="1" x14ac:dyDescent="0.15">
      <c r="A10" s="40"/>
      <c r="B10" s="41">
        <v>9</v>
      </c>
      <c r="C10" s="42" t="s">
        <v>272</v>
      </c>
      <c r="D10" s="43">
        <v>857546</v>
      </c>
      <c r="E10" s="44">
        <v>432993</v>
      </c>
      <c r="F10" s="44">
        <v>424553</v>
      </c>
      <c r="G10" s="44">
        <v>329084</v>
      </c>
      <c r="H10" s="45">
        <v>3537</v>
      </c>
      <c r="I10" s="43">
        <v>846493</v>
      </c>
      <c r="J10" s="44">
        <v>427841</v>
      </c>
      <c r="K10" s="44">
        <v>418652</v>
      </c>
      <c r="L10" s="44">
        <v>323749</v>
      </c>
      <c r="M10" s="46">
        <v>2950</v>
      </c>
      <c r="N10" s="43">
        <v>11053</v>
      </c>
      <c r="O10" s="44">
        <v>5152</v>
      </c>
      <c r="P10" s="44">
        <v>5901</v>
      </c>
      <c r="Q10" s="44">
        <v>5335</v>
      </c>
      <c r="R10" s="46">
        <v>587</v>
      </c>
    </row>
    <row r="11" spans="1:18" ht="15" customHeight="1" x14ac:dyDescent="0.15">
      <c r="A11" s="40"/>
      <c r="B11" s="41">
        <v>10</v>
      </c>
      <c r="C11" s="42" t="s">
        <v>272</v>
      </c>
      <c r="D11" s="43">
        <v>863742</v>
      </c>
      <c r="E11" s="44">
        <v>435706</v>
      </c>
      <c r="F11" s="44">
        <v>428036</v>
      </c>
      <c r="G11" s="44">
        <v>335866</v>
      </c>
      <c r="H11" s="45">
        <v>6196</v>
      </c>
      <c r="I11" s="43">
        <v>851843</v>
      </c>
      <c r="J11" s="44">
        <v>430169</v>
      </c>
      <c r="K11" s="44">
        <v>421674</v>
      </c>
      <c r="L11" s="44">
        <v>330101</v>
      </c>
      <c r="M11" s="46">
        <v>5350</v>
      </c>
      <c r="N11" s="43">
        <v>11899</v>
      </c>
      <c r="O11" s="44">
        <v>5537</v>
      </c>
      <c r="P11" s="44">
        <v>6362</v>
      </c>
      <c r="Q11" s="44">
        <v>5765</v>
      </c>
      <c r="R11" s="46">
        <v>846</v>
      </c>
    </row>
    <row r="12" spans="1:18" ht="15" customHeight="1" x14ac:dyDescent="0.15">
      <c r="A12" s="40"/>
      <c r="B12" s="41">
        <v>11</v>
      </c>
      <c r="C12" s="42" t="s">
        <v>272</v>
      </c>
      <c r="D12" s="43">
        <v>871233</v>
      </c>
      <c r="E12" s="44">
        <v>439323</v>
      </c>
      <c r="F12" s="44">
        <v>431910</v>
      </c>
      <c r="G12" s="44">
        <v>343036</v>
      </c>
      <c r="H12" s="45">
        <v>7491</v>
      </c>
      <c r="I12" s="43">
        <v>858638</v>
      </c>
      <c r="J12" s="44">
        <v>433470</v>
      </c>
      <c r="K12" s="44">
        <v>425168</v>
      </c>
      <c r="L12" s="44">
        <v>336883</v>
      </c>
      <c r="M12" s="46">
        <v>6795</v>
      </c>
      <c r="N12" s="43">
        <v>12595</v>
      </c>
      <c r="O12" s="44">
        <v>5853</v>
      </c>
      <c r="P12" s="44">
        <v>6742</v>
      </c>
      <c r="Q12" s="44">
        <v>6153</v>
      </c>
      <c r="R12" s="46">
        <v>696</v>
      </c>
    </row>
    <row r="13" spans="1:18" ht="15" customHeight="1" x14ac:dyDescent="0.15">
      <c r="A13" s="40"/>
      <c r="B13" s="41">
        <v>12</v>
      </c>
      <c r="C13" s="42" t="s">
        <v>272</v>
      </c>
      <c r="D13" s="43">
        <v>880657</v>
      </c>
      <c r="E13" s="44">
        <v>443948</v>
      </c>
      <c r="F13" s="44">
        <v>436709</v>
      </c>
      <c r="G13" s="44">
        <v>350784</v>
      </c>
      <c r="H13" s="45">
        <v>9424</v>
      </c>
      <c r="I13" s="43">
        <v>867289</v>
      </c>
      <c r="J13" s="44">
        <v>437848</v>
      </c>
      <c r="K13" s="44">
        <v>429441</v>
      </c>
      <c r="L13" s="44">
        <v>344218</v>
      </c>
      <c r="M13" s="46">
        <v>8651</v>
      </c>
      <c r="N13" s="43">
        <v>13368</v>
      </c>
      <c r="O13" s="44">
        <v>6100</v>
      </c>
      <c r="P13" s="44">
        <v>7268</v>
      </c>
      <c r="Q13" s="44">
        <v>6566</v>
      </c>
      <c r="R13" s="46">
        <v>773</v>
      </c>
    </row>
    <row r="14" spans="1:18" ht="15" customHeight="1" x14ac:dyDescent="0.15">
      <c r="A14" s="40"/>
      <c r="B14" s="41">
        <v>13</v>
      </c>
      <c r="C14" s="42" t="s">
        <v>272</v>
      </c>
      <c r="D14" s="43">
        <v>887883</v>
      </c>
      <c r="E14" s="44">
        <v>447236</v>
      </c>
      <c r="F14" s="44">
        <v>440647</v>
      </c>
      <c r="G14" s="44">
        <v>357045</v>
      </c>
      <c r="H14" s="45">
        <v>7226</v>
      </c>
      <c r="I14" s="43">
        <v>873617</v>
      </c>
      <c r="J14" s="44">
        <v>440805</v>
      </c>
      <c r="K14" s="44">
        <v>432812</v>
      </c>
      <c r="L14" s="44">
        <v>350024</v>
      </c>
      <c r="M14" s="46">
        <v>6328</v>
      </c>
      <c r="N14" s="43">
        <v>14266</v>
      </c>
      <c r="O14" s="44">
        <v>6431</v>
      </c>
      <c r="P14" s="44">
        <v>7835</v>
      </c>
      <c r="Q14" s="44">
        <v>7021</v>
      </c>
      <c r="R14" s="46">
        <v>898</v>
      </c>
    </row>
    <row r="15" spans="1:18" ht="15" customHeight="1" x14ac:dyDescent="0.15">
      <c r="A15" s="40"/>
      <c r="B15" s="41">
        <v>14</v>
      </c>
      <c r="C15" s="42" t="s">
        <v>272</v>
      </c>
      <c r="D15" s="43">
        <v>895836</v>
      </c>
      <c r="E15" s="44">
        <v>450520</v>
      </c>
      <c r="F15" s="44">
        <v>445316</v>
      </c>
      <c r="G15" s="44">
        <v>364450</v>
      </c>
      <c r="H15" s="45">
        <v>7953</v>
      </c>
      <c r="I15" s="43">
        <v>880164</v>
      </c>
      <c r="J15" s="44">
        <v>443624</v>
      </c>
      <c r="K15" s="44">
        <v>436540</v>
      </c>
      <c r="L15" s="44">
        <v>356509</v>
      </c>
      <c r="M15" s="46">
        <v>6547</v>
      </c>
      <c r="N15" s="43">
        <v>15672</v>
      </c>
      <c r="O15" s="44">
        <v>6896</v>
      </c>
      <c r="P15" s="44">
        <v>8776</v>
      </c>
      <c r="Q15" s="44">
        <v>7941</v>
      </c>
      <c r="R15" s="46">
        <v>1406</v>
      </c>
    </row>
    <row r="16" spans="1:18" ht="15" customHeight="1" x14ac:dyDescent="0.15">
      <c r="A16" s="40"/>
      <c r="B16" s="41">
        <v>15</v>
      </c>
      <c r="C16" s="42" t="s">
        <v>272</v>
      </c>
      <c r="D16" s="43">
        <v>905206</v>
      </c>
      <c r="E16" s="44">
        <v>454819</v>
      </c>
      <c r="F16" s="44">
        <v>450387</v>
      </c>
      <c r="G16" s="44">
        <v>372069</v>
      </c>
      <c r="H16" s="45">
        <v>9370</v>
      </c>
      <c r="I16" s="43">
        <v>888735</v>
      </c>
      <c r="J16" s="44">
        <v>447508</v>
      </c>
      <c r="K16" s="44">
        <v>441227</v>
      </c>
      <c r="L16" s="44">
        <v>363684</v>
      </c>
      <c r="M16" s="46">
        <v>8571</v>
      </c>
      <c r="N16" s="43">
        <v>16471</v>
      </c>
      <c r="O16" s="44">
        <v>7311</v>
      </c>
      <c r="P16" s="44">
        <v>9160</v>
      </c>
      <c r="Q16" s="44">
        <v>8385</v>
      </c>
      <c r="R16" s="46">
        <v>799</v>
      </c>
    </row>
    <row r="17" spans="1:19" ht="15" customHeight="1" x14ac:dyDescent="0.15">
      <c r="A17" s="40"/>
      <c r="B17" s="41">
        <v>16</v>
      </c>
      <c r="C17" s="42" t="s">
        <v>272</v>
      </c>
      <c r="D17" s="43">
        <v>912720</v>
      </c>
      <c r="E17" s="44">
        <v>458135</v>
      </c>
      <c r="F17" s="44">
        <v>454585</v>
      </c>
      <c r="G17" s="44">
        <v>378414</v>
      </c>
      <c r="H17" s="45">
        <v>7514</v>
      </c>
      <c r="I17" s="43">
        <v>894973</v>
      </c>
      <c r="J17" s="44">
        <v>450211</v>
      </c>
      <c r="K17" s="44">
        <v>444762</v>
      </c>
      <c r="L17" s="44">
        <v>369214</v>
      </c>
      <c r="M17" s="46">
        <v>6238</v>
      </c>
      <c r="N17" s="43">
        <v>17747</v>
      </c>
      <c r="O17" s="44">
        <v>7924</v>
      </c>
      <c r="P17" s="44">
        <v>9823</v>
      </c>
      <c r="Q17" s="44">
        <v>9200</v>
      </c>
      <c r="R17" s="46">
        <v>1276</v>
      </c>
    </row>
    <row r="18" spans="1:19" ht="15" customHeight="1" x14ac:dyDescent="0.15">
      <c r="A18" s="40"/>
      <c r="B18" s="41">
        <v>17</v>
      </c>
      <c r="C18" s="42" t="s">
        <v>272</v>
      </c>
      <c r="D18" s="43">
        <v>917521</v>
      </c>
      <c r="E18" s="44">
        <v>460131</v>
      </c>
      <c r="F18" s="44">
        <v>457390</v>
      </c>
      <c r="G18" s="44">
        <v>383243</v>
      </c>
      <c r="H18" s="45">
        <v>4801</v>
      </c>
      <c r="I18" s="43">
        <v>899438</v>
      </c>
      <c r="J18" s="44">
        <v>451983</v>
      </c>
      <c r="K18" s="44">
        <v>447455</v>
      </c>
      <c r="L18" s="44">
        <v>373906</v>
      </c>
      <c r="M18" s="46">
        <v>4465</v>
      </c>
      <c r="N18" s="43">
        <v>18083</v>
      </c>
      <c r="O18" s="44">
        <v>8148</v>
      </c>
      <c r="P18" s="44">
        <v>9935</v>
      </c>
      <c r="Q18" s="44">
        <v>9337</v>
      </c>
      <c r="R18" s="46">
        <v>336</v>
      </c>
    </row>
    <row r="19" spans="1:19" ht="15" customHeight="1" x14ac:dyDescent="0.15">
      <c r="A19" s="40"/>
      <c r="B19" s="41">
        <v>18</v>
      </c>
      <c r="C19" s="42" t="s">
        <v>272</v>
      </c>
      <c r="D19" s="43">
        <v>924063</v>
      </c>
      <c r="E19" s="44">
        <v>463130</v>
      </c>
      <c r="F19" s="44">
        <v>460933</v>
      </c>
      <c r="G19" s="44">
        <v>389722</v>
      </c>
      <c r="H19" s="45">
        <v>6542</v>
      </c>
      <c r="I19" s="43">
        <v>905199</v>
      </c>
      <c r="J19" s="44">
        <v>454585</v>
      </c>
      <c r="K19" s="44">
        <v>450614</v>
      </c>
      <c r="L19" s="44">
        <v>380140</v>
      </c>
      <c r="M19" s="46">
        <v>5761</v>
      </c>
      <c r="N19" s="43">
        <v>18864</v>
      </c>
      <c r="O19" s="44">
        <v>8545</v>
      </c>
      <c r="P19" s="44">
        <v>10319</v>
      </c>
      <c r="Q19" s="44">
        <v>9582</v>
      </c>
      <c r="R19" s="46">
        <v>781</v>
      </c>
    </row>
    <row r="20" spans="1:19" ht="15" customHeight="1" x14ac:dyDescent="0.15">
      <c r="A20" s="40"/>
      <c r="B20" s="41">
        <v>19</v>
      </c>
      <c r="C20" s="42" t="s">
        <v>272</v>
      </c>
      <c r="D20" s="43">
        <v>929277</v>
      </c>
      <c r="E20" s="44">
        <v>465216</v>
      </c>
      <c r="F20" s="44">
        <v>464061</v>
      </c>
      <c r="G20" s="44">
        <v>395290</v>
      </c>
      <c r="H20" s="45">
        <v>5214</v>
      </c>
      <c r="I20" s="43">
        <v>910142</v>
      </c>
      <c r="J20" s="44">
        <v>456495</v>
      </c>
      <c r="K20" s="44">
        <v>453647</v>
      </c>
      <c r="L20" s="44">
        <v>385528</v>
      </c>
      <c r="M20" s="46">
        <v>4943</v>
      </c>
      <c r="N20" s="43">
        <v>19135</v>
      </c>
      <c r="O20" s="44">
        <v>8721</v>
      </c>
      <c r="P20" s="44">
        <v>10414</v>
      </c>
      <c r="Q20" s="44">
        <v>9762</v>
      </c>
      <c r="R20" s="46">
        <v>271</v>
      </c>
    </row>
    <row r="21" spans="1:19" ht="15" customHeight="1" x14ac:dyDescent="0.15">
      <c r="A21" s="40"/>
      <c r="B21" s="41">
        <v>20</v>
      </c>
      <c r="C21" s="42" t="s">
        <v>272</v>
      </c>
      <c r="D21" s="43">
        <v>938330</v>
      </c>
      <c r="E21" s="44">
        <v>469283</v>
      </c>
      <c r="F21" s="44">
        <v>469047</v>
      </c>
      <c r="G21" s="44">
        <v>402562</v>
      </c>
      <c r="H21" s="45">
        <v>9053</v>
      </c>
      <c r="I21" s="43">
        <v>917854</v>
      </c>
      <c r="J21" s="44">
        <v>459944</v>
      </c>
      <c r="K21" s="44">
        <v>457910</v>
      </c>
      <c r="L21" s="44">
        <v>392211</v>
      </c>
      <c r="M21" s="46">
        <v>7712</v>
      </c>
      <c r="N21" s="43">
        <v>20476</v>
      </c>
      <c r="O21" s="44">
        <v>9339</v>
      </c>
      <c r="P21" s="44">
        <v>11137</v>
      </c>
      <c r="Q21" s="44">
        <v>10351</v>
      </c>
      <c r="R21" s="46">
        <v>1341</v>
      </c>
    </row>
    <row r="22" spans="1:19" ht="15" customHeight="1" x14ac:dyDescent="0.15">
      <c r="A22" s="40"/>
      <c r="B22" s="41">
        <v>21</v>
      </c>
      <c r="C22" s="42" t="s">
        <v>272</v>
      </c>
      <c r="D22" s="43">
        <v>947832</v>
      </c>
      <c r="E22" s="44">
        <v>473751</v>
      </c>
      <c r="F22" s="44">
        <v>474081</v>
      </c>
      <c r="G22" s="44">
        <v>410283</v>
      </c>
      <c r="H22" s="45">
        <v>9502</v>
      </c>
      <c r="I22" s="43">
        <v>925951</v>
      </c>
      <c r="J22" s="44">
        <v>463781</v>
      </c>
      <c r="K22" s="44">
        <v>462170</v>
      </c>
      <c r="L22" s="44">
        <v>399152</v>
      </c>
      <c r="M22" s="46">
        <v>8097</v>
      </c>
      <c r="N22" s="43">
        <v>21881</v>
      </c>
      <c r="O22" s="44">
        <v>9970</v>
      </c>
      <c r="P22" s="44">
        <v>11911</v>
      </c>
      <c r="Q22" s="44">
        <v>11131</v>
      </c>
      <c r="R22" s="46">
        <v>1405</v>
      </c>
    </row>
    <row r="23" spans="1:19" ht="15" customHeight="1" x14ac:dyDescent="0.15">
      <c r="A23" s="40"/>
      <c r="B23" s="41">
        <v>22</v>
      </c>
      <c r="C23" s="42" t="s">
        <v>272</v>
      </c>
      <c r="D23" s="43">
        <v>955022</v>
      </c>
      <c r="E23" s="44">
        <v>477218</v>
      </c>
      <c r="F23" s="44">
        <v>477804</v>
      </c>
      <c r="G23" s="44">
        <v>416834</v>
      </c>
      <c r="H23" s="45">
        <v>7190</v>
      </c>
      <c r="I23" s="43">
        <v>932421</v>
      </c>
      <c r="J23" s="44">
        <v>466950</v>
      </c>
      <c r="K23" s="44">
        <v>465471</v>
      </c>
      <c r="L23" s="44">
        <v>405271</v>
      </c>
      <c r="M23" s="46">
        <v>6470</v>
      </c>
      <c r="N23" s="43">
        <v>22601</v>
      </c>
      <c r="O23" s="44">
        <v>10268</v>
      </c>
      <c r="P23" s="44">
        <v>12333</v>
      </c>
      <c r="Q23" s="44">
        <v>11563</v>
      </c>
      <c r="R23" s="46">
        <v>720</v>
      </c>
    </row>
    <row r="24" spans="1:19" ht="15" customHeight="1" x14ac:dyDescent="0.15">
      <c r="A24" s="40"/>
      <c r="B24" s="41">
        <v>23</v>
      </c>
      <c r="C24" s="42" t="s">
        <v>272</v>
      </c>
      <c r="D24" s="43">
        <v>959415</v>
      </c>
      <c r="E24" s="44">
        <v>479046</v>
      </c>
      <c r="F24" s="44">
        <v>480369</v>
      </c>
      <c r="G24" s="44">
        <v>421476</v>
      </c>
      <c r="H24" s="45">
        <v>4393</v>
      </c>
      <c r="I24" s="43">
        <v>936809</v>
      </c>
      <c r="J24" s="44">
        <v>468832</v>
      </c>
      <c r="K24" s="44">
        <v>467977</v>
      </c>
      <c r="L24" s="44">
        <v>409902</v>
      </c>
      <c r="M24" s="46">
        <v>4388</v>
      </c>
      <c r="N24" s="43">
        <v>22606</v>
      </c>
      <c r="O24" s="44">
        <v>10214</v>
      </c>
      <c r="P24" s="44">
        <v>12392</v>
      </c>
      <c r="Q24" s="44">
        <v>11574</v>
      </c>
      <c r="R24" s="46">
        <v>5</v>
      </c>
    </row>
    <row r="25" spans="1:19" ht="15" customHeight="1" x14ac:dyDescent="0.15">
      <c r="A25" s="47"/>
      <c r="B25" s="48">
        <v>24</v>
      </c>
      <c r="C25" s="49" t="s">
        <v>272</v>
      </c>
      <c r="D25" s="50">
        <v>958518</v>
      </c>
      <c r="E25" s="51">
        <v>478042</v>
      </c>
      <c r="F25" s="51">
        <v>480476</v>
      </c>
      <c r="G25" s="51">
        <v>423707</v>
      </c>
      <c r="H25" s="46">
        <v>-897</v>
      </c>
      <c r="I25" s="51">
        <v>937146</v>
      </c>
      <c r="J25" s="51">
        <v>468444</v>
      </c>
      <c r="K25" s="51">
        <v>468702</v>
      </c>
      <c r="L25" s="51">
        <v>413084</v>
      </c>
      <c r="M25" s="46">
        <v>337</v>
      </c>
      <c r="N25" s="50">
        <v>21372</v>
      </c>
      <c r="O25" s="51">
        <v>9598</v>
      </c>
      <c r="P25" s="51">
        <v>11774</v>
      </c>
      <c r="Q25" s="51">
        <v>10623</v>
      </c>
      <c r="R25" s="46">
        <v>-1234</v>
      </c>
    </row>
    <row r="26" spans="1:19" ht="15" customHeight="1" x14ac:dyDescent="0.15">
      <c r="A26" s="52"/>
      <c r="B26" s="48">
        <v>25</v>
      </c>
      <c r="C26" s="49" t="s">
        <v>272</v>
      </c>
      <c r="D26" s="53">
        <v>958161</v>
      </c>
      <c r="E26" s="54">
        <v>477533</v>
      </c>
      <c r="F26" s="54">
        <v>480628</v>
      </c>
      <c r="G26" s="54">
        <v>426105</v>
      </c>
      <c r="H26" s="46">
        <v>-357</v>
      </c>
      <c r="I26" s="55">
        <v>938163</v>
      </c>
      <c r="J26" s="55">
        <v>468682</v>
      </c>
      <c r="K26" s="55">
        <v>469481</v>
      </c>
      <c r="L26" s="55">
        <v>417085</v>
      </c>
      <c r="M26" s="46">
        <v>1017</v>
      </c>
      <c r="N26" s="55">
        <v>19998</v>
      </c>
      <c r="O26" s="55">
        <v>8851</v>
      </c>
      <c r="P26" s="55">
        <v>11147</v>
      </c>
      <c r="Q26" s="55">
        <v>13516</v>
      </c>
      <c r="R26" s="46">
        <v>-1374</v>
      </c>
    </row>
    <row r="27" spans="1:19" ht="15" customHeight="1" x14ac:dyDescent="0.15">
      <c r="A27" s="52"/>
      <c r="B27" s="48">
        <v>26</v>
      </c>
      <c r="C27" s="49" t="s">
        <v>272</v>
      </c>
      <c r="D27" s="53">
        <v>959487</v>
      </c>
      <c r="E27" s="54">
        <v>478199</v>
      </c>
      <c r="F27" s="54">
        <v>481288</v>
      </c>
      <c r="G27" s="54">
        <v>430574</v>
      </c>
      <c r="H27" s="46">
        <v>1326</v>
      </c>
      <c r="I27" s="55">
        <v>939199</v>
      </c>
      <c r="J27" s="55">
        <v>469175</v>
      </c>
      <c r="K27" s="55">
        <v>470024</v>
      </c>
      <c r="L27" s="55">
        <v>421634</v>
      </c>
      <c r="M27" s="46">
        <v>1036</v>
      </c>
      <c r="N27" s="55">
        <v>20288</v>
      </c>
      <c r="O27" s="55">
        <v>9024</v>
      </c>
      <c r="P27" s="55">
        <v>11264</v>
      </c>
      <c r="Q27" s="55">
        <v>13710</v>
      </c>
      <c r="R27" s="46">
        <v>290</v>
      </c>
    </row>
    <row r="28" spans="1:19" ht="15" customHeight="1" x14ac:dyDescent="0.15">
      <c r="A28" s="52"/>
      <c r="B28" s="48">
        <v>27</v>
      </c>
      <c r="C28" s="49" t="s">
        <v>272</v>
      </c>
      <c r="D28" s="53">
        <v>962554</v>
      </c>
      <c r="E28" s="54">
        <v>479857</v>
      </c>
      <c r="F28" s="54">
        <v>482697</v>
      </c>
      <c r="G28" s="54">
        <v>435971</v>
      </c>
      <c r="H28" s="46">
        <v>3067</v>
      </c>
      <c r="I28" s="55">
        <v>941340</v>
      </c>
      <c r="J28" s="55">
        <v>470262</v>
      </c>
      <c r="K28" s="55">
        <v>471078</v>
      </c>
      <c r="L28" s="55">
        <v>426546</v>
      </c>
      <c r="M28" s="46">
        <v>2141</v>
      </c>
      <c r="N28" s="55">
        <v>21214</v>
      </c>
      <c r="O28" s="55">
        <v>9595</v>
      </c>
      <c r="P28" s="55">
        <v>11619</v>
      </c>
      <c r="Q28" s="55">
        <v>14442</v>
      </c>
      <c r="R28" s="46">
        <v>926</v>
      </c>
    </row>
    <row r="29" spans="1:19" ht="15" customHeight="1" x14ac:dyDescent="0.15">
      <c r="A29" s="52"/>
      <c r="B29" s="48">
        <v>28</v>
      </c>
      <c r="C29" s="49" t="s">
        <v>272</v>
      </c>
      <c r="D29" s="53">
        <v>964830</v>
      </c>
      <c r="E29" s="54">
        <v>480840</v>
      </c>
      <c r="F29" s="54">
        <v>483990</v>
      </c>
      <c r="G29" s="54">
        <v>441265</v>
      </c>
      <c r="H29" s="46">
        <v>2276</v>
      </c>
      <c r="I29" s="55">
        <v>942896</v>
      </c>
      <c r="J29" s="55">
        <v>470830</v>
      </c>
      <c r="K29" s="55">
        <v>472066</v>
      </c>
      <c r="L29" s="55">
        <v>431421</v>
      </c>
      <c r="M29" s="46">
        <v>1556</v>
      </c>
      <c r="N29" s="55">
        <v>21934</v>
      </c>
      <c r="O29" s="55">
        <v>10010</v>
      </c>
      <c r="P29" s="55">
        <v>11924</v>
      </c>
      <c r="Q29" s="55">
        <v>14939</v>
      </c>
      <c r="R29" s="46">
        <v>720</v>
      </c>
    </row>
    <row r="30" spans="1:19" ht="15" customHeight="1" x14ac:dyDescent="0.15">
      <c r="A30" s="52"/>
      <c r="B30" s="48">
        <v>29</v>
      </c>
      <c r="C30" s="49" t="s">
        <v>272</v>
      </c>
      <c r="D30" s="53">
        <v>966154</v>
      </c>
      <c r="E30" s="54">
        <v>481566</v>
      </c>
      <c r="F30" s="54">
        <v>484588</v>
      </c>
      <c r="G30" s="54">
        <v>446363</v>
      </c>
      <c r="H30" s="46">
        <v>1324</v>
      </c>
      <c r="I30" s="55">
        <v>943049</v>
      </c>
      <c r="J30" s="55">
        <v>470888</v>
      </c>
      <c r="K30" s="55">
        <v>472161</v>
      </c>
      <c r="L30" s="55">
        <v>430513</v>
      </c>
      <c r="M30" s="46">
        <v>153</v>
      </c>
      <c r="N30" s="55">
        <v>23105</v>
      </c>
      <c r="O30" s="55">
        <v>10678</v>
      </c>
      <c r="P30" s="55">
        <v>12427</v>
      </c>
      <c r="Q30" s="55">
        <v>10684</v>
      </c>
      <c r="R30" s="46">
        <v>1171</v>
      </c>
    </row>
    <row r="31" spans="1:19" ht="15" customHeight="1" x14ac:dyDescent="0.15">
      <c r="A31" s="52"/>
      <c r="B31" s="48">
        <v>30</v>
      </c>
      <c r="C31" s="49" t="s">
        <v>272</v>
      </c>
      <c r="D31" s="53">
        <v>967966</v>
      </c>
      <c r="E31" s="54">
        <v>482355</v>
      </c>
      <c r="F31" s="54">
        <v>485611</v>
      </c>
      <c r="G31" s="54">
        <v>452069</v>
      </c>
      <c r="H31" s="46">
        <v>1812</v>
      </c>
      <c r="I31" s="55">
        <v>943262</v>
      </c>
      <c r="J31" s="55">
        <v>470715</v>
      </c>
      <c r="K31" s="55">
        <v>472547</v>
      </c>
      <c r="L31" s="55">
        <v>434877</v>
      </c>
      <c r="M31" s="46">
        <v>213</v>
      </c>
      <c r="N31" s="55">
        <v>24704</v>
      </c>
      <c r="O31" s="55">
        <v>11640</v>
      </c>
      <c r="P31" s="55">
        <v>13064</v>
      </c>
      <c r="Q31" s="55">
        <v>11960</v>
      </c>
      <c r="R31" s="46">
        <v>1599</v>
      </c>
    </row>
    <row r="32" spans="1:19" ht="15" customHeight="1" x14ac:dyDescent="0.15">
      <c r="A32" s="274"/>
      <c r="B32" s="48">
        <v>31</v>
      </c>
      <c r="C32" s="271" t="s">
        <v>321</v>
      </c>
      <c r="D32" s="53">
        <v>970455</v>
      </c>
      <c r="E32" s="54">
        <v>483554</v>
      </c>
      <c r="F32" s="54">
        <v>486901</v>
      </c>
      <c r="G32" s="54">
        <v>458314</v>
      </c>
      <c r="H32" s="275">
        <v>2489</v>
      </c>
      <c r="I32" s="277">
        <v>943935</v>
      </c>
      <c r="J32" s="55">
        <v>470803</v>
      </c>
      <c r="K32" s="55">
        <v>473132</v>
      </c>
      <c r="L32" s="55">
        <v>445027</v>
      </c>
      <c r="M32" s="275">
        <v>673</v>
      </c>
      <c r="N32" s="277">
        <v>26520</v>
      </c>
      <c r="O32" s="55">
        <v>12751</v>
      </c>
      <c r="P32" s="55">
        <v>13769</v>
      </c>
      <c r="Q32" s="55">
        <v>18625</v>
      </c>
      <c r="R32" s="46">
        <v>1816</v>
      </c>
      <c r="S32" s="273"/>
    </row>
    <row r="33" spans="1:18" x14ac:dyDescent="0.15">
      <c r="A33" s="272" t="s">
        <v>322</v>
      </c>
      <c r="B33" s="56">
        <v>2</v>
      </c>
      <c r="C33" s="57" t="s">
        <v>321</v>
      </c>
      <c r="D33" s="58">
        <v>973121</v>
      </c>
      <c r="E33" s="58">
        <v>484627</v>
      </c>
      <c r="F33" s="58">
        <v>488494</v>
      </c>
      <c r="G33" s="58">
        <v>465121</v>
      </c>
      <c r="H33" s="242">
        <v>2666</v>
      </c>
      <c r="I33" s="243">
        <v>944596</v>
      </c>
      <c r="J33" s="59">
        <v>470663</v>
      </c>
      <c r="K33" s="59">
        <v>473933</v>
      </c>
      <c r="L33" s="59">
        <v>450300</v>
      </c>
      <c r="M33" s="242">
        <v>661</v>
      </c>
      <c r="N33" s="243">
        <v>28525</v>
      </c>
      <c r="O33" s="59">
        <v>13964</v>
      </c>
      <c r="P33" s="59">
        <v>14561</v>
      </c>
      <c r="Q33" s="59">
        <v>20259</v>
      </c>
      <c r="R33" s="276">
        <v>2005</v>
      </c>
    </row>
    <row r="34" spans="1:18" x14ac:dyDescent="0.15">
      <c r="L34" s="61"/>
      <c r="R34" s="60" t="s">
        <v>30</v>
      </c>
    </row>
  </sheetData>
  <mergeCells count="4">
    <mergeCell ref="A3:C4"/>
    <mergeCell ref="D3:H3"/>
    <mergeCell ref="I3:M3"/>
    <mergeCell ref="N3:R3"/>
  </mergeCells>
  <phoneticPr fontId="15"/>
  <printOptions horizontalCentered="1"/>
  <pageMargins left="0.78740157480314965" right="0.78740157480314965" top="1.06" bottom="0.51181102362204722" header="0.23622047244094491" footer="0.23622047244094491"/>
  <pageSetup paperSize="9" orientation="landscape" blackAndWhite="1" r:id="rId1"/>
  <headerFooter alignWithMargins="0">
    <oddFooter>&amp;R&amp;Z&amp;F&amp;A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  <pageSetUpPr fitToPage="1"/>
  </sheetPr>
  <dimension ref="A1:G24"/>
  <sheetViews>
    <sheetView showGridLines="0" zoomScaleNormal="100" zoomScaleSheetLayoutView="80" workbookViewId="0">
      <selection activeCell="G30" sqref="G30"/>
    </sheetView>
  </sheetViews>
  <sheetFormatPr defaultRowHeight="11.25" x14ac:dyDescent="0.15"/>
  <cols>
    <col min="1" max="1" width="9.25" style="64" customWidth="1"/>
    <col min="2" max="2" width="3.5" style="64" bestFit="1" customWidth="1"/>
    <col min="3" max="7" width="10.75" style="64" customWidth="1"/>
    <col min="8" max="16384" width="9" style="64"/>
  </cols>
  <sheetData>
    <row r="1" spans="1:7" ht="14.25" x14ac:dyDescent="0.15">
      <c r="A1" s="62" t="s">
        <v>31</v>
      </c>
      <c r="B1" s="62"/>
      <c r="C1" s="63"/>
    </row>
    <row r="2" spans="1:7" ht="14.25" x14ac:dyDescent="0.15">
      <c r="A2" s="65"/>
      <c r="B2" s="65"/>
      <c r="C2" s="66"/>
      <c r="D2" s="67"/>
      <c r="E2" s="67"/>
      <c r="F2" s="67"/>
      <c r="G2" s="68" t="s">
        <v>1</v>
      </c>
    </row>
    <row r="3" spans="1:7" s="70" customFormat="1" ht="18" customHeight="1" x14ac:dyDescent="0.15">
      <c r="A3" s="339"/>
      <c r="B3" s="340"/>
      <c r="C3" s="69" t="s">
        <v>32</v>
      </c>
      <c r="D3" s="69" t="s">
        <v>33</v>
      </c>
      <c r="E3" s="69" t="s">
        <v>34</v>
      </c>
      <c r="F3" s="69" t="s">
        <v>14</v>
      </c>
      <c r="G3" s="69" t="s">
        <v>35</v>
      </c>
    </row>
    <row r="4" spans="1:7" s="75" customFormat="1" ht="18" customHeight="1" x14ac:dyDescent="0.15">
      <c r="A4" s="71" t="s">
        <v>36</v>
      </c>
      <c r="B4" s="72" t="s">
        <v>3</v>
      </c>
      <c r="C4" s="73">
        <v>33179</v>
      </c>
      <c r="D4" s="73">
        <v>16659</v>
      </c>
      <c r="E4" s="73">
        <v>16520</v>
      </c>
      <c r="F4" s="73">
        <v>6978</v>
      </c>
      <c r="G4" s="74" t="s">
        <v>225</v>
      </c>
    </row>
    <row r="5" spans="1:7" s="75" customFormat="1" ht="18" customHeight="1" x14ac:dyDescent="0.15">
      <c r="A5" s="76">
        <v>14</v>
      </c>
      <c r="B5" s="77" t="s">
        <v>3</v>
      </c>
      <c r="C5" s="78">
        <v>41806</v>
      </c>
      <c r="D5" s="78">
        <v>20569</v>
      </c>
      <c r="E5" s="78">
        <v>21237</v>
      </c>
      <c r="F5" s="78">
        <v>8788</v>
      </c>
      <c r="G5" s="78">
        <v>8627</v>
      </c>
    </row>
    <row r="6" spans="1:7" s="75" customFormat="1" ht="18" customHeight="1" x14ac:dyDescent="0.15">
      <c r="A6" s="79" t="s">
        <v>37</v>
      </c>
      <c r="B6" s="77" t="s">
        <v>3</v>
      </c>
      <c r="C6" s="78">
        <v>49088</v>
      </c>
      <c r="D6" s="78">
        <v>24212</v>
      </c>
      <c r="E6" s="78">
        <v>24876</v>
      </c>
      <c r="F6" s="78">
        <v>10537</v>
      </c>
      <c r="G6" s="78">
        <v>7282</v>
      </c>
    </row>
    <row r="7" spans="1:7" s="75" customFormat="1" ht="18" customHeight="1" x14ac:dyDescent="0.15">
      <c r="A7" s="76">
        <v>10</v>
      </c>
      <c r="B7" s="77" t="s">
        <v>3</v>
      </c>
      <c r="C7" s="78">
        <v>57446</v>
      </c>
      <c r="D7" s="78">
        <v>28218</v>
      </c>
      <c r="E7" s="78">
        <v>29228</v>
      </c>
      <c r="F7" s="78">
        <v>11938</v>
      </c>
      <c r="G7" s="78">
        <v>8358</v>
      </c>
    </row>
    <row r="8" spans="1:7" s="75" customFormat="1" ht="18" customHeight="1" x14ac:dyDescent="0.15">
      <c r="A8" s="229">
        <v>15</v>
      </c>
      <c r="B8" s="77" t="s">
        <v>3</v>
      </c>
      <c r="C8" s="78">
        <v>92061</v>
      </c>
      <c r="D8" s="78">
        <v>45272</v>
      </c>
      <c r="E8" s="78">
        <v>46789</v>
      </c>
      <c r="F8" s="78">
        <v>18086</v>
      </c>
      <c r="G8" s="78">
        <v>34615</v>
      </c>
    </row>
    <row r="9" spans="1:7" s="75" customFormat="1" ht="18" customHeight="1" x14ac:dyDescent="0.15">
      <c r="A9" s="229">
        <v>22</v>
      </c>
      <c r="B9" s="77" t="s">
        <v>3</v>
      </c>
      <c r="C9" s="78">
        <v>122006</v>
      </c>
      <c r="D9" s="78">
        <v>61070</v>
      </c>
      <c r="E9" s="78">
        <v>60936</v>
      </c>
      <c r="F9" s="78">
        <v>25529</v>
      </c>
      <c r="G9" s="78">
        <v>29945</v>
      </c>
    </row>
    <row r="10" spans="1:7" s="75" customFormat="1" ht="18" customHeight="1" x14ac:dyDescent="0.15">
      <c r="A10" s="229">
        <v>25</v>
      </c>
      <c r="B10" s="77" t="s">
        <v>3</v>
      </c>
      <c r="C10" s="78">
        <v>133844</v>
      </c>
      <c r="D10" s="78">
        <v>66850</v>
      </c>
      <c r="E10" s="78">
        <v>66994</v>
      </c>
      <c r="F10" s="78">
        <v>28228</v>
      </c>
      <c r="G10" s="78">
        <v>11838</v>
      </c>
    </row>
    <row r="11" spans="1:7" s="75" customFormat="1" ht="18" customHeight="1" x14ac:dyDescent="0.15">
      <c r="A11" s="229">
        <v>30</v>
      </c>
      <c r="B11" s="77" t="s">
        <v>3</v>
      </c>
      <c r="C11" s="78">
        <v>197962</v>
      </c>
      <c r="D11" s="78">
        <v>99265</v>
      </c>
      <c r="E11" s="78">
        <v>98697</v>
      </c>
      <c r="F11" s="78">
        <v>40868</v>
      </c>
      <c r="G11" s="78">
        <v>64118</v>
      </c>
    </row>
    <row r="12" spans="1:7" s="75" customFormat="1" ht="18" customHeight="1" x14ac:dyDescent="0.15">
      <c r="A12" s="229">
        <v>35</v>
      </c>
      <c r="B12" s="77" t="s">
        <v>3</v>
      </c>
      <c r="C12" s="78">
        <v>241615</v>
      </c>
      <c r="D12" s="78">
        <v>123310</v>
      </c>
      <c r="E12" s="78">
        <v>118305</v>
      </c>
      <c r="F12" s="78">
        <v>56056</v>
      </c>
      <c r="G12" s="78">
        <v>43653</v>
      </c>
    </row>
    <row r="13" spans="1:7" s="82" customFormat="1" ht="18" customHeight="1" x14ac:dyDescent="0.15">
      <c r="A13" s="230">
        <v>40</v>
      </c>
      <c r="B13" s="77" t="s">
        <v>3</v>
      </c>
      <c r="C13" s="81">
        <v>332188</v>
      </c>
      <c r="D13" s="81">
        <v>170413</v>
      </c>
      <c r="E13" s="81">
        <v>161775</v>
      </c>
      <c r="F13" s="81">
        <v>85295</v>
      </c>
      <c r="G13" s="232">
        <v>90573</v>
      </c>
    </row>
    <row r="14" spans="1:7" s="82" customFormat="1" ht="18" customHeight="1" x14ac:dyDescent="0.15">
      <c r="A14" s="230">
        <v>45</v>
      </c>
      <c r="B14" s="77" t="s">
        <v>3</v>
      </c>
      <c r="C14" s="81">
        <v>482133</v>
      </c>
      <c r="D14" s="81">
        <v>245240</v>
      </c>
      <c r="E14" s="81">
        <v>236893</v>
      </c>
      <c r="F14" s="81">
        <v>136241</v>
      </c>
      <c r="G14" s="232">
        <v>149945</v>
      </c>
    </row>
    <row r="15" spans="1:7" s="82" customFormat="1" ht="18" customHeight="1" x14ac:dyDescent="0.15">
      <c r="A15" s="230">
        <v>50</v>
      </c>
      <c r="B15" s="77" t="s">
        <v>3</v>
      </c>
      <c r="C15" s="81">
        <v>659356</v>
      </c>
      <c r="D15" s="81">
        <v>334616</v>
      </c>
      <c r="E15" s="81">
        <v>324740</v>
      </c>
      <c r="F15" s="81">
        <v>196206</v>
      </c>
      <c r="G15" s="232">
        <v>177223</v>
      </c>
    </row>
    <row r="16" spans="1:7" s="82" customFormat="1" ht="18" customHeight="1" x14ac:dyDescent="0.15">
      <c r="A16" s="230">
        <v>55</v>
      </c>
      <c r="B16" s="77" t="s">
        <v>3</v>
      </c>
      <c r="C16" s="81">
        <v>746430</v>
      </c>
      <c r="D16" s="81">
        <v>376861</v>
      </c>
      <c r="E16" s="81">
        <v>369569</v>
      </c>
      <c r="F16" s="81">
        <v>235735</v>
      </c>
      <c r="G16" s="232">
        <v>87074</v>
      </c>
    </row>
    <row r="17" spans="1:7" s="82" customFormat="1" ht="18" customHeight="1" x14ac:dyDescent="0.15">
      <c r="A17" s="230">
        <v>60</v>
      </c>
      <c r="B17" s="77" t="s">
        <v>3</v>
      </c>
      <c r="C17" s="81">
        <v>788930</v>
      </c>
      <c r="D17" s="81">
        <v>397582</v>
      </c>
      <c r="E17" s="81">
        <v>391348</v>
      </c>
      <c r="F17" s="81">
        <v>252960</v>
      </c>
      <c r="G17" s="232">
        <v>42500</v>
      </c>
    </row>
    <row r="18" spans="1:7" s="82" customFormat="1" ht="18" customHeight="1" x14ac:dyDescent="0.15">
      <c r="A18" s="80" t="s">
        <v>38</v>
      </c>
      <c r="B18" s="77" t="s">
        <v>3</v>
      </c>
      <c r="C18" s="81">
        <v>829455</v>
      </c>
      <c r="D18" s="81">
        <v>419505</v>
      </c>
      <c r="E18" s="81">
        <v>409950</v>
      </c>
      <c r="F18" s="81">
        <v>284293</v>
      </c>
      <c r="G18" s="232">
        <v>40525</v>
      </c>
    </row>
    <row r="19" spans="1:7" s="82" customFormat="1" ht="18" customHeight="1" x14ac:dyDescent="0.15">
      <c r="A19" s="80">
        <v>7</v>
      </c>
      <c r="B19" s="77" t="s">
        <v>3</v>
      </c>
      <c r="C19" s="81">
        <v>856878</v>
      </c>
      <c r="D19" s="81">
        <v>433612</v>
      </c>
      <c r="E19" s="81">
        <v>423266</v>
      </c>
      <c r="F19" s="81">
        <v>316466</v>
      </c>
      <c r="G19" s="232">
        <v>27423</v>
      </c>
    </row>
    <row r="20" spans="1:7" s="83" customFormat="1" ht="18" customHeight="1" x14ac:dyDescent="0.15">
      <c r="A20" s="230">
        <v>12</v>
      </c>
      <c r="B20" s="77" t="s">
        <v>3</v>
      </c>
      <c r="C20" s="81">
        <v>887164</v>
      </c>
      <c r="D20" s="81">
        <v>447563</v>
      </c>
      <c r="E20" s="81">
        <v>439601</v>
      </c>
      <c r="F20" s="81">
        <v>348159</v>
      </c>
      <c r="G20" s="232">
        <v>30286</v>
      </c>
    </row>
    <row r="21" spans="1:7" s="82" customFormat="1" ht="18" customHeight="1" x14ac:dyDescent="0.15">
      <c r="A21" s="230">
        <v>17</v>
      </c>
      <c r="B21" s="77" t="s">
        <v>3</v>
      </c>
      <c r="C21" s="81">
        <v>924319</v>
      </c>
      <c r="D21" s="81">
        <v>462961</v>
      </c>
      <c r="E21" s="81">
        <v>461358</v>
      </c>
      <c r="F21" s="81">
        <v>373766</v>
      </c>
      <c r="G21" s="232">
        <v>37155</v>
      </c>
    </row>
    <row r="22" spans="1:7" s="82" customFormat="1" ht="18" customHeight="1" x14ac:dyDescent="0.15">
      <c r="A22" s="230">
        <v>22</v>
      </c>
      <c r="B22" s="77" t="s">
        <v>3</v>
      </c>
      <c r="C22" s="81">
        <v>961749</v>
      </c>
      <c r="D22" s="81">
        <v>480194</v>
      </c>
      <c r="E22" s="81">
        <v>481555</v>
      </c>
      <c r="F22" s="81">
        <v>406309</v>
      </c>
      <c r="G22" s="232">
        <v>37430</v>
      </c>
    </row>
    <row r="23" spans="1:7" ht="16.5" customHeight="1" x14ac:dyDescent="0.15">
      <c r="A23" s="231">
        <v>27</v>
      </c>
      <c r="B23" s="84" t="s">
        <v>3</v>
      </c>
      <c r="C23" s="85">
        <v>971882</v>
      </c>
      <c r="D23" s="85">
        <v>482840</v>
      </c>
      <c r="E23" s="85">
        <v>489042</v>
      </c>
      <c r="F23" s="85">
        <v>417857</v>
      </c>
      <c r="G23" s="233">
        <v>10133</v>
      </c>
    </row>
    <row r="24" spans="1:7" ht="18.75" customHeight="1" x14ac:dyDescent="0.15">
      <c r="G24" s="86" t="s">
        <v>39</v>
      </c>
    </row>
  </sheetData>
  <mergeCells count="1">
    <mergeCell ref="A3:B3"/>
  </mergeCells>
  <phoneticPr fontId="6"/>
  <pageMargins left="0.59055118110236227" right="0.59055118110236227" top="0.59055118110236227" bottom="0.59055118110236227" header="0.11811023622047245" footer="0.11811023622047245"/>
  <pageSetup paperSize="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AT32"/>
  <sheetViews>
    <sheetView showGridLines="0" zoomScaleNormal="100" zoomScaleSheetLayoutView="100" workbookViewId="0">
      <selection activeCell="A2" sqref="A2"/>
    </sheetView>
  </sheetViews>
  <sheetFormatPr defaultRowHeight="14.25" x14ac:dyDescent="0.15"/>
  <cols>
    <col min="1" max="1" width="5" style="90" bestFit="1" customWidth="1"/>
    <col min="2" max="2" width="3.5" style="87" bestFit="1" customWidth="1"/>
    <col min="3" max="3" width="3.375" style="87" bestFit="1" customWidth="1"/>
    <col min="4" max="10" width="10.625" style="87" customWidth="1"/>
    <col min="11" max="11" width="6.625" style="87" customWidth="1"/>
    <col min="12" max="12" width="3.875" style="89" customWidth="1"/>
    <col min="13" max="13" width="3.5" style="89" bestFit="1" customWidth="1"/>
    <col min="14" max="14" width="3.125" style="89" customWidth="1"/>
    <col min="15" max="20" width="9.125" style="89" customWidth="1"/>
    <col min="21" max="26" width="8.625" style="89" customWidth="1"/>
    <col min="27" max="28" width="7" style="89" customWidth="1"/>
    <col min="29" max="16384" width="9" style="87"/>
  </cols>
  <sheetData>
    <row r="1" spans="1:46" ht="18.75" customHeight="1" x14ac:dyDescent="0.15">
      <c r="A1" s="88" t="s">
        <v>40</v>
      </c>
    </row>
    <row r="2" spans="1:46" x14ac:dyDescent="0.15">
      <c r="J2" s="91" t="s">
        <v>41</v>
      </c>
      <c r="Z2" s="91" t="s">
        <v>41</v>
      </c>
    </row>
    <row r="3" spans="1:46" ht="21" customHeight="1" x14ac:dyDescent="0.15">
      <c r="A3" s="92"/>
      <c r="B3" s="93"/>
      <c r="C3" s="94"/>
      <c r="D3" s="95" t="s">
        <v>42</v>
      </c>
      <c r="E3" s="95" t="s">
        <v>87</v>
      </c>
      <c r="F3" s="95" t="s">
        <v>43</v>
      </c>
      <c r="G3" s="95" t="s">
        <v>44</v>
      </c>
      <c r="H3" s="95" t="s">
        <v>174</v>
      </c>
      <c r="I3" s="95" t="s">
        <v>227</v>
      </c>
      <c r="J3" s="96" t="s">
        <v>47</v>
      </c>
      <c r="K3" s="97"/>
      <c r="L3" s="341"/>
      <c r="M3" s="342"/>
      <c r="N3" s="343"/>
      <c r="O3" s="347" t="s">
        <v>48</v>
      </c>
      <c r="P3" s="348"/>
      <c r="Q3" s="348"/>
      <c r="R3" s="348"/>
      <c r="S3" s="348"/>
      <c r="T3" s="349"/>
      <c r="U3" s="347" t="s">
        <v>49</v>
      </c>
      <c r="V3" s="348"/>
      <c r="W3" s="348"/>
      <c r="X3" s="348"/>
      <c r="Y3" s="348"/>
      <c r="Z3" s="349"/>
    </row>
    <row r="4" spans="1:46" s="89" customFormat="1" ht="16.5" customHeight="1" x14ac:dyDescent="0.15">
      <c r="A4" s="98" t="s">
        <v>228</v>
      </c>
      <c r="B4" s="99">
        <v>4</v>
      </c>
      <c r="C4" s="100" t="s">
        <v>226</v>
      </c>
      <c r="D4" s="101">
        <v>165897</v>
      </c>
      <c r="E4" s="101">
        <v>175597</v>
      </c>
      <c r="F4" s="101">
        <v>149701</v>
      </c>
      <c r="G4" s="101">
        <v>146987</v>
      </c>
      <c r="H4" s="101">
        <v>68222</v>
      </c>
      <c r="I4" s="101">
        <v>133758</v>
      </c>
      <c r="J4" s="102">
        <v>840162</v>
      </c>
      <c r="K4" s="103"/>
      <c r="L4" s="344"/>
      <c r="M4" s="345"/>
      <c r="N4" s="346"/>
      <c r="O4" s="95" t="s">
        <v>42</v>
      </c>
      <c r="P4" s="95" t="s">
        <v>50</v>
      </c>
      <c r="Q4" s="95" t="s">
        <v>43</v>
      </c>
      <c r="R4" s="95" t="s">
        <v>44</v>
      </c>
      <c r="S4" s="95" t="s">
        <v>45</v>
      </c>
      <c r="T4" s="95" t="s">
        <v>46</v>
      </c>
      <c r="U4" s="95" t="s">
        <v>42</v>
      </c>
      <c r="V4" s="95" t="s">
        <v>51</v>
      </c>
      <c r="W4" s="95" t="s">
        <v>43</v>
      </c>
      <c r="X4" s="95" t="s">
        <v>44</v>
      </c>
      <c r="Y4" s="95" t="s">
        <v>45</v>
      </c>
      <c r="Z4" s="95" t="s">
        <v>46</v>
      </c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</row>
    <row r="5" spans="1:46" s="89" customFormat="1" ht="16.5" customHeight="1" x14ac:dyDescent="0.15">
      <c r="A5" s="104"/>
      <c r="B5" s="99">
        <v>5</v>
      </c>
      <c r="C5" s="100" t="s">
        <v>226</v>
      </c>
      <c r="D5" s="101">
        <v>165698</v>
      </c>
      <c r="E5" s="101">
        <v>176559</v>
      </c>
      <c r="F5" s="101">
        <v>149817</v>
      </c>
      <c r="G5" s="101">
        <v>147853</v>
      </c>
      <c r="H5" s="101">
        <v>70126</v>
      </c>
      <c r="I5" s="101">
        <v>132754</v>
      </c>
      <c r="J5" s="102">
        <v>842807</v>
      </c>
      <c r="K5" s="103"/>
      <c r="L5" s="98" t="s">
        <v>228</v>
      </c>
      <c r="M5" s="99">
        <v>5</v>
      </c>
      <c r="N5" s="100" t="s">
        <v>226</v>
      </c>
      <c r="O5" s="105">
        <v>-1.1999999999999999E-3</v>
      </c>
      <c r="P5" s="105">
        <v>5.4999999999999997E-3</v>
      </c>
      <c r="Q5" s="105">
        <v>8.0000000000000004E-4</v>
      </c>
      <c r="R5" s="105">
        <v>5.8999999999999999E-3</v>
      </c>
      <c r="S5" s="105">
        <v>2.7900000000000001E-2</v>
      </c>
      <c r="T5" s="105">
        <v>-7.4999999999999997E-3</v>
      </c>
      <c r="U5" s="106">
        <v>-199</v>
      </c>
      <c r="V5" s="106">
        <v>962</v>
      </c>
      <c r="W5" s="106">
        <v>116</v>
      </c>
      <c r="X5" s="106">
        <v>866</v>
      </c>
      <c r="Y5" s="106">
        <v>1904</v>
      </c>
      <c r="Z5" s="106">
        <v>-1004</v>
      </c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</row>
    <row r="6" spans="1:46" s="89" customFormat="1" ht="16.5" customHeight="1" x14ac:dyDescent="0.15">
      <c r="A6" s="104"/>
      <c r="B6" s="99">
        <v>6</v>
      </c>
      <c r="C6" s="100" t="s">
        <v>226</v>
      </c>
      <c r="D6" s="101">
        <v>165601</v>
      </c>
      <c r="E6" s="101">
        <v>176930</v>
      </c>
      <c r="F6" s="101">
        <v>149984</v>
      </c>
      <c r="G6" s="101">
        <v>149171</v>
      </c>
      <c r="H6" s="101">
        <v>75846</v>
      </c>
      <c r="I6" s="101">
        <v>130908</v>
      </c>
      <c r="J6" s="102">
        <v>848440</v>
      </c>
      <c r="K6" s="103"/>
      <c r="L6" s="104"/>
      <c r="M6" s="99">
        <v>6</v>
      </c>
      <c r="N6" s="100" t="s">
        <v>226</v>
      </c>
      <c r="O6" s="105">
        <v>-5.9999999999999995E-4</v>
      </c>
      <c r="P6" s="105">
        <v>2.0999999999999999E-3</v>
      </c>
      <c r="Q6" s="105">
        <v>1.1000000000000001E-3</v>
      </c>
      <c r="R6" s="105">
        <v>8.8999999999999999E-3</v>
      </c>
      <c r="S6" s="105">
        <v>8.1600000000000006E-2</v>
      </c>
      <c r="T6" s="105">
        <v>-1.3899999999999999E-2</v>
      </c>
      <c r="U6" s="106">
        <v>-97</v>
      </c>
      <c r="V6" s="106">
        <v>371</v>
      </c>
      <c r="W6" s="106">
        <v>167</v>
      </c>
      <c r="X6" s="106">
        <v>1318</v>
      </c>
      <c r="Y6" s="106">
        <v>5720</v>
      </c>
      <c r="Z6" s="106">
        <v>-1846</v>
      </c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</row>
    <row r="7" spans="1:46" s="89" customFormat="1" ht="16.5" customHeight="1" x14ac:dyDescent="0.15">
      <c r="A7" s="104"/>
      <c r="B7" s="99">
        <v>7</v>
      </c>
      <c r="C7" s="100" t="s">
        <v>226</v>
      </c>
      <c r="D7" s="101">
        <v>165964</v>
      </c>
      <c r="E7" s="101">
        <v>176518</v>
      </c>
      <c r="F7" s="101">
        <v>149743</v>
      </c>
      <c r="G7" s="101">
        <v>149069</v>
      </c>
      <c r="H7" s="101">
        <v>80364</v>
      </c>
      <c r="I7" s="101">
        <v>129815</v>
      </c>
      <c r="J7" s="102">
        <v>851473</v>
      </c>
      <c r="K7" s="103"/>
      <c r="L7" s="104"/>
      <c r="M7" s="99">
        <v>7</v>
      </c>
      <c r="N7" s="100" t="s">
        <v>226</v>
      </c>
      <c r="O7" s="105">
        <v>2.2000000000000001E-3</v>
      </c>
      <c r="P7" s="105">
        <v>-2.3E-3</v>
      </c>
      <c r="Q7" s="105">
        <v>-1.6000000000000001E-3</v>
      </c>
      <c r="R7" s="105">
        <v>-6.9999999999999999E-4</v>
      </c>
      <c r="S7" s="105">
        <v>5.96E-2</v>
      </c>
      <c r="T7" s="105">
        <v>-8.3000000000000001E-3</v>
      </c>
      <c r="U7" s="106">
        <v>363</v>
      </c>
      <c r="V7" s="106">
        <v>-412</v>
      </c>
      <c r="W7" s="106">
        <v>-241</v>
      </c>
      <c r="X7" s="106">
        <v>-102</v>
      </c>
      <c r="Y7" s="106">
        <v>4518</v>
      </c>
      <c r="Z7" s="106">
        <v>-1093</v>
      </c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</row>
    <row r="8" spans="1:46" s="89" customFormat="1" ht="16.5" customHeight="1" x14ac:dyDescent="0.15">
      <c r="A8" s="104"/>
      <c r="B8" s="99">
        <v>8</v>
      </c>
      <c r="C8" s="100" t="s">
        <v>226</v>
      </c>
      <c r="D8" s="101">
        <v>165916</v>
      </c>
      <c r="E8" s="101">
        <v>176386</v>
      </c>
      <c r="F8" s="101">
        <v>148693</v>
      </c>
      <c r="G8" s="101">
        <v>148766</v>
      </c>
      <c r="H8" s="101">
        <v>85376</v>
      </c>
      <c r="I8" s="101">
        <v>128872</v>
      </c>
      <c r="J8" s="102">
        <v>854009</v>
      </c>
      <c r="K8" s="103"/>
      <c r="L8" s="104"/>
      <c r="M8" s="99">
        <v>8</v>
      </c>
      <c r="N8" s="100" t="s">
        <v>226</v>
      </c>
      <c r="O8" s="105">
        <v>-2.9999999999999997E-4</v>
      </c>
      <c r="P8" s="105">
        <v>-6.9999999999999999E-4</v>
      </c>
      <c r="Q8" s="105">
        <v>-7.0000000000000001E-3</v>
      </c>
      <c r="R8" s="105">
        <v>-2E-3</v>
      </c>
      <c r="S8" s="105">
        <v>6.2399999999999997E-2</v>
      </c>
      <c r="T8" s="105">
        <v>-7.3000000000000001E-3</v>
      </c>
      <c r="U8" s="106">
        <v>-48</v>
      </c>
      <c r="V8" s="106">
        <v>-132</v>
      </c>
      <c r="W8" s="106">
        <v>-1050</v>
      </c>
      <c r="X8" s="106">
        <v>-303</v>
      </c>
      <c r="Y8" s="106">
        <v>5012</v>
      </c>
      <c r="Z8" s="106">
        <v>-943</v>
      </c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</row>
    <row r="9" spans="1:46" s="89" customFormat="1" ht="16.5" customHeight="1" x14ac:dyDescent="0.15">
      <c r="A9" s="104"/>
      <c r="B9" s="99">
        <v>9</v>
      </c>
      <c r="C9" s="100" t="s">
        <v>226</v>
      </c>
      <c r="D9" s="101">
        <v>164995</v>
      </c>
      <c r="E9" s="101">
        <v>175845</v>
      </c>
      <c r="F9" s="101">
        <v>147654</v>
      </c>
      <c r="G9" s="101">
        <v>148920</v>
      </c>
      <c r="H9" s="101">
        <v>90148</v>
      </c>
      <c r="I9" s="101">
        <v>129984</v>
      </c>
      <c r="J9" s="102">
        <v>857546</v>
      </c>
      <c r="K9" s="103"/>
      <c r="L9" s="104"/>
      <c r="M9" s="99">
        <v>9</v>
      </c>
      <c r="N9" s="100" t="s">
        <v>226</v>
      </c>
      <c r="O9" s="105">
        <v>-5.5999999999999999E-3</v>
      </c>
      <c r="P9" s="105">
        <v>-3.0999999999999999E-3</v>
      </c>
      <c r="Q9" s="105">
        <v>-7.0000000000000001E-3</v>
      </c>
      <c r="R9" s="105">
        <v>1E-3</v>
      </c>
      <c r="S9" s="105">
        <v>5.5899999999999998E-2</v>
      </c>
      <c r="T9" s="105">
        <v>8.6E-3</v>
      </c>
      <c r="U9" s="106">
        <v>-921</v>
      </c>
      <c r="V9" s="106">
        <v>-541</v>
      </c>
      <c r="W9" s="106">
        <v>-1039</v>
      </c>
      <c r="X9" s="106">
        <v>154</v>
      </c>
      <c r="Y9" s="106">
        <v>4772</v>
      </c>
      <c r="Z9" s="106">
        <v>1112</v>
      </c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</row>
    <row r="10" spans="1:46" ht="16.5" customHeight="1" x14ac:dyDescent="0.15">
      <c r="A10" s="104"/>
      <c r="B10" s="99">
        <v>10</v>
      </c>
      <c r="C10" s="100" t="s">
        <v>226</v>
      </c>
      <c r="D10" s="101">
        <v>165155</v>
      </c>
      <c r="E10" s="101">
        <v>176767</v>
      </c>
      <c r="F10" s="101">
        <v>147639</v>
      </c>
      <c r="G10" s="101">
        <v>149631</v>
      </c>
      <c r="H10" s="101">
        <v>93712</v>
      </c>
      <c r="I10" s="101">
        <v>130838</v>
      </c>
      <c r="J10" s="102">
        <v>863742</v>
      </c>
      <c r="K10" s="103"/>
      <c r="L10" s="104"/>
      <c r="M10" s="99">
        <v>10</v>
      </c>
      <c r="N10" s="100" t="s">
        <v>226</v>
      </c>
      <c r="O10" s="105">
        <v>1E-3</v>
      </c>
      <c r="P10" s="105">
        <v>5.1999999999999998E-3</v>
      </c>
      <c r="Q10" s="105">
        <v>-1E-4</v>
      </c>
      <c r="R10" s="105">
        <v>4.7999999999999996E-3</v>
      </c>
      <c r="S10" s="105">
        <v>3.95E-2</v>
      </c>
      <c r="T10" s="105">
        <v>6.6E-3</v>
      </c>
      <c r="U10" s="106">
        <v>160</v>
      </c>
      <c r="V10" s="106">
        <v>922</v>
      </c>
      <c r="W10" s="106">
        <v>-15</v>
      </c>
      <c r="X10" s="106">
        <v>711</v>
      </c>
      <c r="Y10" s="106">
        <v>3564</v>
      </c>
      <c r="Z10" s="106">
        <v>854</v>
      </c>
    </row>
    <row r="11" spans="1:46" ht="16.5" customHeight="1" x14ac:dyDescent="0.15">
      <c r="A11" s="104"/>
      <c r="B11" s="99">
        <v>11</v>
      </c>
      <c r="C11" s="100" t="s">
        <v>226</v>
      </c>
      <c r="D11" s="101">
        <v>166886</v>
      </c>
      <c r="E11" s="101">
        <v>177830</v>
      </c>
      <c r="F11" s="101">
        <v>147923</v>
      </c>
      <c r="G11" s="101">
        <v>149933</v>
      </c>
      <c r="H11" s="101">
        <v>97208</v>
      </c>
      <c r="I11" s="101">
        <v>131453</v>
      </c>
      <c r="J11" s="102">
        <v>871233</v>
      </c>
      <c r="K11" s="103"/>
      <c r="L11" s="104"/>
      <c r="M11" s="99">
        <v>11</v>
      </c>
      <c r="N11" s="100" t="s">
        <v>226</v>
      </c>
      <c r="O11" s="105">
        <v>1.0500000000000001E-2</v>
      </c>
      <c r="P11" s="105">
        <v>6.0000000000000001E-3</v>
      </c>
      <c r="Q11" s="105">
        <v>1.9E-3</v>
      </c>
      <c r="R11" s="105">
        <v>2E-3</v>
      </c>
      <c r="S11" s="105">
        <v>3.73E-2</v>
      </c>
      <c r="T11" s="105">
        <v>4.7000000000000002E-3</v>
      </c>
      <c r="U11" s="106">
        <v>1731</v>
      </c>
      <c r="V11" s="106">
        <v>1063</v>
      </c>
      <c r="W11" s="106">
        <v>284</v>
      </c>
      <c r="X11" s="106">
        <v>302</v>
      </c>
      <c r="Y11" s="106">
        <v>3496</v>
      </c>
      <c r="Z11" s="106">
        <v>615</v>
      </c>
    </row>
    <row r="12" spans="1:46" ht="16.5" customHeight="1" x14ac:dyDescent="0.15">
      <c r="A12" s="104"/>
      <c r="B12" s="99">
        <v>12</v>
      </c>
      <c r="C12" s="100" t="s">
        <v>226</v>
      </c>
      <c r="D12" s="101">
        <v>168810</v>
      </c>
      <c r="E12" s="101">
        <v>178360</v>
      </c>
      <c r="F12" s="101">
        <v>146913</v>
      </c>
      <c r="G12" s="101">
        <v>150753</v>
      </c>
      <c r="H12" s="101">
        <v>100544</v>
      </c>
      <c r="I12" s="101">
        <v>135277</v>
      </c>
      <c r="J12" s="102">
        <v>880657</v>
      </c>
      <c r="K12" s="103"/>
      <c r="L12" s="104"/>
      <c r="M12" s="99">
        <v>12</v>
      </c>
      <c r="N12" s="100" t="s">
        <v>226</v>
      </c>
      <c r="O12" s="105">
        <v>1.15E-2</v>
      </c>
      <c r="P12" s="105">
        <v>3.0000000000000001E-3</v>
      </c>
      <c r="Q12" s="105">
        <v>-6.7999999999999996E-3</v>
      </c>
      <c r="R12" s="105">
        <v>5.4999999999999997E-3</v>
      </c>
      <c r="S12" s="105">
        <v>3.4299999999999997E-2</v>
      </c>
      <c r="T12" s="105">
        <v>2.9100000000000001E-2</v>
      </c>
      <c r="U12" s="106">
        <v>1924</v>
      </c>
      <c r="V12" s="106">
        <v>530</v>
      </c>
      <c r="W12" s="106">
        <v>-1010</v>
      </c>
      <c r="X12" s="106">
        <v>820</v>
      </c>
      <c r="Y12" s="106">
        <v>3336</v>
      </c>
      <c r="Z12" s="106">
        <v>3824</v>
      </c>
    </row>
    <row r="13" spans="1:46" ht="16.5" customHeight="1" x14ac:dyDescent="0.15">
      <c r="A13" s="104"/>
      <c r="B13" s="99">
        <v>13</v>
      </c>
      <c r="C13" s="100" t="s">
        <v>226</v>
      </c>
      <c r="D13" s="101">
        <v>170972</v>
      </c>
      <c r="E13" s="101">
        <v>179548</v>
      </c>
      <c r="F13" s="101">
        <v>146855</v>
      </c>
      <c r="G13" s="101">
        <v>150745</v>
      </c>
      <c r="H13" s="101">
        <v>103306</v>
      </c>
      <c r="I13" s="101">
        <v>136457</v>
      </c>
      <c r="J13" s="102">
        <v>887883</v>
      </c>
      <c r="K13" s="103"/>
      <c r="L13" s="104"/>
      <c r="M13" s="99">
        <v>13</v>
      </c>
      <c r="N13" s="100" t="s">
        <v>226</v>
      </c>
      <c r="O13" s="105">
        <v>1.2800000000000001E-2</v>
      </c>
      <c r="P13" s="105">
        <v>6.7000000000000002E-3</v>
      </c>
      <c r="Q13" s="105">
        <v>-4.0000000000000002E-4</v>
      </c>
      <c r="R13" s="105">
        <v>-1E-4</v>
      </c>
      <c r="S13" s="105">
        <v>2.75E-2</v>
      </c>
      <c r="T13" s="105">
        <v>8.6999999999999994E-3</v>
      </c>
      <c r="U13" s="106">
        <v>2162</v>
      </c>
      <c r="V13" s="106">
        <v>1188</v>
      </c>
      <c r="W13" s="106">
        <v>-58</v>
      </c>
      <c r="X13" s="106">
        <v>-8</v>
      </c>
      <c r="Y13" s="106">
        <v>2762</v>
      </c>
      <c r="Z13" s="106">
        <v>1180</v>
      </c>
    </row>
    <row r="14" spans="1:46" ht="16.5" customHeight="1" x14ac:dyDescent="0.15">
      <c r="A14" s="104"/>
      <c r="B14" s="99">
        <v>14</v>
      </c>
      <c r="C14" s="100" t="s">
        <v>226</v>
      </c>
      <c r="D14" s="101">
        <v>174178</v>
      </c>
      <c r="E14" s="101">
        <v>180537</v>
      </c>
      <c r="F14" s="101">
        <v>146154</v>
      </c>
      <c r="G14" s="101">
        <v>150865</v>
      </c>
      <c r="H14" s="101">
        <v>105831</v>
      </c>
      <c r="I14" s="101">
        <v>138271</v>
      </c>
      <c r="J14" s="102">
        <v>895836</v>
      </c>
      <c r="K14" s="103"/>
      <c r="L14" s="104"/>
      <c r="M14" s="99">
        <v>14</v>
      </c>
      <c r="N14" s="100" t="s">
        <v>226</v>
      </c>
      <c r="O14" s="105">
        <v>1.8800000000000001E-2</v>
      </c>
      <c r="P14" s="105">
        <v>5.4999999999999997E-3</v>
      </c>
      <c r="Q14" s="105">
        <v>-4.7999999999999996E-3</v>
      </c>
      <c r="R14" s="105">
        <v>8.0000000000000004E-4</v>
      </c>
      <c r="S14" s="105">
        <v>2.4400000000000002E-2</v>
      </c>
      <c r="T14" s="105">
        <v>1.3299999999999999E-2</v>
      </c>
      <c r="U14" s="106">
        <v>3206</v>
      </c>
      <c r="V14" s="106">
        <v>989</v>
      </c>
      <c r="W14" s="106">
        <v>-701</v>
      </c>
      <c r="X14" s="106">
        <v>120</v>
      </c>
      <c r="Y14" s="106">
        <v>2525</v>
      </c>
      <c r="Z14" s="106">
        <v>1814</v>
      </c>
    </row>
    <row r="15" spans="1:46" ht="16.5" customHeight="1" x14ac:dyDescent="0.15">
      <c r="A15" s="104"/>
      <c r="B15" s="99">
        <v>15</v>
      </c>
      <c r="C15" s="100" t="s">
        <v>226</v>
      </c>
      <c r="D15" s="101">
        <v>176663</v>
      </c>
      <c r="E15" s="101">
        <v>181521</v>
      </c>
      <c r="F15" s="101">
        <v>146322</v>
      </c>
      <c r="G15" s="101">
        <v>150950</v>
      </c>
      <c r="H15" s="101">
        <v>108487</v>
      </c>
      <c r="I15" s="101">
        <v>141263</v>
      </c>
      <c r="J15" s="102">
        <v>905206</v>
      </c>
      <c r="K15" s="103"/>
      <c r="L15" s="104"/>
      <c r="M15" s="99">
        <v>15</v>
      </c>
      <c r="N15" s="100" t="s">
        <v>226</v>
      </c>
      <c r="O15" s="105">
        <v>1.43E-2</v>
      </c>
      <c r="P15" s="105">
        <v>5.4999999999999997E-3</v>
      </c>
      <c r="Q15" s="105">
        <v>1.1000000000000001E-3</v>
      </c>
      <c r="R15" s="105">
        <v>5.9999999999999995E-4</v>
      </c>
      <c r="S15" s="105">
        <v>2.5100000000000001E-2</v>
      </c>
      <c r="T15" s="105">
        <v>2.1600000000000001E-2</v>
      </c>
      <c r="U15" s="106">
        <v>2485</v>
      </c>
      <c r="V15" s="106">
        <v>984</v>
      </c>
      <c r="W15" s="106">
        <v>168</v>
      </c>
      <c r="X15" s="106">
        <v>85</v>
      </c>
      <c r="Y15" s="106">
        <v>2656</v>
      </c>
      <c r="Z15" s="106">
        <v>2992</v>
      </c>
    </row>
    <row r="16" spans="1:46" ht="16.5" customHeight="1" x14ac:dyDescent="0.15">
      <c r="A16" s="104"/>
      <c r="B16" s="99">
        <v>16</v>
      </c>
      <c r="C16" s="100" t="s">
        <v>226</v>
      </c>
      <c r="D16" s="101">
        <v>179126</v>
      </c>
      <c r="E16" s="101">
        <v>181406</v>
      </c>
      <c r="F16" s="101">
        <v>147175</v>
      </c>
      <c r="G16" s="101">
        <v>150825</v>
      </c>
      <c r="H16" s="101">
        <v>110146</v>
      </c>
      <c r="I16" s="101">
        <v>144042</v>
      </c>
      <c r="J16" s="102">
        <v>912720</v>
      </c>
      <c r="K16" s="103"/>
      <c r="L16" s="104"/>
      <c r="M16" s="99">
        <v>16</v>
      </c>
      <c r="N16" s="100" t="s">
        <v>226</v>
      </c>
      <c r="O16" s="105">
        <v>1.3899999999999999E-2</v>
      </c>
      <c r="P16" s="105">
        <v>-5.9999999999999995E-4</v>
      </c>
      <c r="Q16" s="105">
        <v>5.7999999999999996E-3</v>
      </c>
      <c r="R16" s="105">
        <v>-8.0000000000000004E-4</v>
      </c>
      <c r="S16" s="105">
        <v>1.5299999999999999E-2</v>
      </c>
      <c r="T16" s="105">
        <v>1.9699999999999999E-2</v>
      </c>
      <c r="U16" s="106">
        <v>2463</v>
      </c>
      <c r="V16" s="106">
        <v>-115</v>
      </c>
      <c r="W16" s="106">
        <v>853</v>
      </c>
      <c r="X16" s="106">
        <v>-125</v>
      </c>
      <c r="Y16" s="106">
        <v>1659</v>
      </c>
      <c r="Z16" s="106">
        <v>2779</v>
      </c>
    </row>
    <row r="17" spans="1:26" ht="16.5" customHeight="1" x14ac:dyDescent="0.15">
      <c r="A17" s="104"/>
      <c r="B17" s="99">
        <v>17</v>
      </c>
      <c r="C17" s="100" t="s">
        <v>226</v>
      </c>
      <c r="D17" s="101">
        <v>180655</v>
      </c>
      <c r="E17" s="101">
        <v>180845</v>
      </c>
      <c r="F17" s="101">
        <v>147994</v>
      </c>
      <c r="G17" s="101">
        <v>150115</v>
      </c>
      <c r="H17" s="101">
        <v>112228</v>
      </c>
      <c r="I17" s="101">
        <v>145684</v>
      </c>
      <c r="J17" s="102">
        <v>917521</v>
      </c>
      <c r="K17" s="103"/>
      <c r="L17" s="104"/>
      <c r="M17" s="99">
        <v>17</v>
      </c>
      <c r="N17" s="100" t="s">
        <v>226</v>
      </c>
      <c r="O17" s="105">
        <v>8.5000000000000006E-3</v>
      </c>
      <c r="P17" s="105">
        <v>-3.0999999999999999E-3</v>
      </c>
      <c r="Q17" s="105">
        <v>5.5999999999999999E-3</v>
      </c>
      <c r="R17" s="105">
        <v>-4.7000000000000002E-3</v>
      </c>
      <c r="S17" s="105">
        <v>1.89E-2</v>
      </c>
      <c r="T17" s="105">
        <v>1.14E-2</v>
      </c>
      <c r="U17" s="106">
        <v>1529</v>
      </c>
      <c r="V17" s="106">
        <v>-561</v>
      </c>
      <c r="W17" s="106">
        <v>819</v>
      </c>
      <c r="X17" s="106">
        <v>-710</v>
      </c>
      <c r="Y17" s="106">
        <v>2082</v>
      </c>
      <c r="Z17" s="106">
        <v>1642</v>
      </c>
    </row>
    <row r="18" spans="1:26" ht="16.5" customHeight="1" x14ac:dyDescent="0.15">
      <c r="A18" s="104"/>
      <c r="B18" s="99">
        <v>18</v>
      </c>
      <c r="C18" s="100" t="s">
        <v>226</v>
      </c>
      <c r="D18" s="101">
        <v>183913</v>
      </c>
      <c r="E18" s="101">
        <v>180906</v>
      </c>
      <c r="F18" s="101">
        <v>149026</v>
      </c>
      <c r="G18" s="101">
        <v>149433</v>
      </c>
      <c r="H18" s="101">
        <v>113639</v>
      </c>
      <c r="I18" s="101">
        <v>147146</v>
      </c>
      <c r="J18" s="102">
        <v>924063</v>
      </c>
      <c r="K18" s="103"/>
      <c r="L18" s="104"/>
      <c r="M18" s="99">
        <v>18</v>
      </c>
      <c r="N18" s="100" t="s">
        <v>226</v>
      </c>
      <c r="O18" s="105">
        <v>1.7999999999999999E-2</v>
      </c>
      <c r="P18" s="105">
        <v>2.9999999999999997E-4</v>
      </c>
      <c r="Q18" s="105">
        <v>7.0000000000000001E-3</v>
      </c>
      <c r="R18" s="105">
        <v>-4.4999999999999997E-3</v>
      </c>
      <c r="S18" s="105">
        <v>1.26E-2</v>
      </c>
      <c r="T18" s="105">
        <v>0.01</v>
      </c>
      <c r="U18" s="106">
        <v>3258</v>
      </c>
      <c r="V18" s="106">
        <v>61</v>
      </c>
      <c r="W18" s="106">
        <v>1032</v>
      </c>
      <c r="X18" s="106">
        <v>-682</v>
      </c>
      <c r="Y18" s="106">
        <v>1411</v>
      </c>
      <c r="Z18" s="106">
        <v>1462</v>
      </c>
    </row>
    <row r="19" spans="1:26" ht="16.5" customHeight="1" x14ac:dyDescent="0.15">
      <c r="A19" s="104"/>
      <c r="B19" s="99">
        <v>19</v>
      </c>
      <c r="C19" s="100" t="s">
        <v>226</v>
      </c>
      <c r="D19" s="101">
        <v>186293</v>
      </c>
      <c r="E19" s="101">
        <v>180237</v>
      </c>
      <c r="F19" s="101">
        <v>150098</v>
      </c>
      <c r="G19" s="101">
        <v>149609</v>
      </c>
      <c r="H19" s="101">
        <v>115398</v>
      </c>
      <c r="I19" s="101">
        <v>147642</v>
      </c>
      <c r="J19" s="102">
        <v>929277</v>
      </c>
      <c r="K19" s="103"/>
      <c r="L19" s="104"/>
      <c r="M19" s="99">
        <v>19</v>
      </c>
      <c r="N19" s="100" t="s">
        <v>226</v>
      </c>
      <c r="O19" s="105">
        <v>1.29E-2</v>
      </c>
      <c r="P19" s="105">
        <v>-3.7000000000000002E-3</v>
      </c>
      <c r="Q19" s="105">
        <v>7.1999999999999998E-3</v>
      </c>
      <c r="R19" s="105">
        <v>1.1999999999999999E-3</v>
      </c>
      <c r="S19" s="105">
        <v>1.55E-2</v>
      </c>
      <c r="T19" s="105">
        <v>3.3999999999999998E-3</v>
      </c>
      <c r="U19" s="106">
        <v>2380</v>
      </c>
      <c r="V19" s="106">
        <v>-669</v>
      </c>
      <c r="W19" s="106">
        <v>1072</v>
      </c>
      <c r="X19" s="106">
        <v>176</v>
      </c>
      <c r="Y19" s="106">
        <v>1759</v>
      </c>
      <c r="Z19" s="106">
        <v>496</v>
      </c>
    </row>
    <row r="20" spans="1:26" ht="16.5" customHeight="1" x14ac:dyDescent="0.15">
      <c r="A20" s="104"/>
      <c r="B20" s="99">
        <v>20</v>
      </c>
      <c r="C20" s="100" t="s">
        <v>226</v>
      </c>
      <c r="D20" s="101">
        <v>189590</v>
      </c>
      <c r="E20" s="101">
        <v>179853</v>
      </c>
      <c r="F20" s="101">
        <v>151897</v>
      </c>
      <c r="G20" s="101">
        <v>149657</v>
      </c>
      <c r="H20" s="101">
        <v>117638</v>
      </c>
      <c r="I20" s="101">
        <v>149695</v>
      </c>
      <c r="J20" s="102">
        <v>938330</v>
      </c>
      <c r="K20" s="103"/>
      <c r="L20" s="104"/>
      <c r="M20" s="99">
        <v>20</v>
      </c>
      <c r="N20" s="100" t="s">
        <v>226</v>
      </c>
      <c r="O20" s="105">
        <v>1.77E-2</v>
      </c>
      <c r="P20" s="105">
        <v>-2.0999999999999999E-3</v>
      </c>
      <c r="Q20" s="105">
        <v>1.2E-2</v>
      </c>
      <c r="R20" s="105">
        <v>2.9999999999999997E-4</v>
      </c>
      <c r="S20" s="105">
        <v>1.9400000000000001E-2</v>
      </c>
      <c r="T20" s="105">
        <v>1.3899999999999999E-2</v>
      </c>
      <c r="U20" s="106">
        <v>3297</v>
      </c>
      <c r="V20" s="106">
        <v>-384</v>
      </c>
      <c r="W20" s="106">
        <v>1799</v>
      </c>
      <c r="X20" s="106">
        <v>48</v>
      </c>
      <c r="Y20" s="106">
        <v>2240</v>
      </c>
      <c r="Z20" s="106">
        <v>2053</v>
      </c>
    </row>
    <row r="21" spans="1:26" ht="16.5" customHeight="1" x14ac:dyDescent="0.15">
      <c r="A21" s="104"/>
      <c r="B21" s="99">
        <v>21</v>
      </c>
      <c r="C21" s="100" t="s">
        <v>226</v>
      </c>
      <c r="D21" s="101">
        <v>193221</v>
      </c>
      <c r="E21" s="101">
        <v>179984</v>
      </c>
      <c r="F21" s="101">
        <v>153996</v>
      </c>
      <c r="G21" s="101">
        <v>150597</v>
      </c>
      <c r="H21" s="101">
        <v>119860</v>
      </c>
      <c r="I21" s="101">
        <v>150174</v>
      </c>
      <c r="J21" s="102">
        <v>947832</v>
      </c>
      <c r="K21" s="103"/>
      <c r="L21" s="104"/>
      <c r="M21" s="99">
        <v>21</v>
      </c>
      <c r="N21" s="100" t="s">
        <v>226</v>
      </c>
      <c r="O21" s="105">
        <v>1.9199999999999998E-2</v>
      </c>
      <c r="P21" s="105">
        <v>6.9999999999999999E-4</v>
      </c>
      <c r="Q21" s="105">
        <v>1.38E-2</v>
      </c>
      <c r="R21" s="105">
        <v>6.3E-3</v>
      </c>
      <c r="S21" s="105">
        <v>1.89E-2</v>
      </c>
      <c r="T21" s="105">
        <v>3.2000000000000002E-3</v>
      </c>
      <c r="U21" s="106">
        <v>3631</v>
      </c>
      <c r="V21" s="106">
        <v>131</v>
      </c>
      <c r="W21" s="106">
        <v>2099</v>
      </c>
      <c r="X21" s="106">
        <v>940</v>
      </c>
      <c r="Y21" s="106">
        <v>2222</v>
      </c>
      <c r="Z21" s="106">
        <v>479</v>
      </c>
    </row>
    <row r="22" spans="1:26" ht="16.5" customHeight="1" x14ac:dyDescent="0.15">
      <c r="A22" s="104"/>
      <c r="B22" s="99">
        <v>22</v>
      </c>
      <c r="C22" s="100" t="s">
        <v>226</v>
      </c>
      <c r="D22" s="101">
        <v>196536</v>
      </c>
      <c r="E22" s="101">
        <v>180225</v>
      </c>
      <c r="F22" s="101">
        <v>156225</v>
      </c>
      <c r="G22" s="101">
        <v>151111</v>
      </c>
      <c r="H22" s="101">
        <v>121076</v>
      </c>
      <c r="I22" s="101">
        <v>149849</v>
      </c>
      <c r="J22" s="102">
        <v>955022</v>
      </c>
      <c r="K22" s="103"/>
      <c r="L22" s="104"/>
      <c r="M22" s="99">
        <v>22</v>
      </c>
      <c r="N22" s="100" t="s">
        <v>226</v>
      </c>
      <c r="O22" s="105">
        <v>1.72E-2</v>
      </c>
      <c r="P22" s="105">
        <v>1.2999999999999999E-3</v>
      </c>
      <c r="Q22" s="105">
        <v>1.4500000000000001E-2</v>
      </c>
      <c r="R22" s="105">
        <v>3.3999999999999998E-3</v>
      </c>
      <c r="S22" s="105">
        <v>1.01E-2</v>
      </c>
      <c r="T22" s="105">
        <v>-2.2000000000000001E-3</v>
      </c>
      <c r="U22" s="106">
        <v>3315</v>
      </c>
      <c r="V22" s="106">
        <v>241</v>
      </c>
      <c r="W22" s="106">
        <v>2229</v>
      </c>
      <c r="X22" s="106">
        <v>514</v>
      </c>
      <c r="Y22" s="106">
        <v>1216</v>
      </c>
      <c r="Z22" s="106">
        <v>-325</v>
      </c>
    </row>
    <row r="23" spans="1:26" ht="16.5" customHeight="1" x14ac:dyDescent="0.15">
      <c r="A23" s="104"/>
      <c r="B23" s="99">
        <v>23</v>
      </c>
      <c r="C23" s="100" t="s">
        <v>226</v>
      </c>
      <c r="D23" s="101">
        <v>198205</v>
      </c>
      <c r="E23" s="101">
        <v>179703</v>
      </c>
      <c r="F23" s="101">
        <v>156671</v>
      </c>
      <c r="G23" s="101">
        <v>151468</v>
      </c>
      <c r="H23" s="101">
        <v>122930</v>
      </c>
      <c r="I23" s="101">
        <v>150438</v>
      </c>
      <c r="J23" s="102">
        <v>959415</v>
      </c>
      <c r="K23" s="103"/>
      <c r="L23" s="104"/>
      <c r="M23" s="99">
        <v>23</v>
      </c>
      <c r="N23" s="100" t="s">
        <v>226</v>
      </c>
      <c r="O23" s="105">
        <v>8.5000000000000006E-3</v>
      </c>
      <c r="P23" s="105">
        <v>-2.8999999999999998E-3</v>
      </c>
      <c r="Q23" s="105">
        <v>2.8999999999999998E-3</v>
      </c>
      <c r="R23" s="105">
        <v>2.3999999999999998E-3</v>
      </c>
      <c r="S23" s="105">
        <v>1.5299999999999999E-2</v>
      </c>
      <c r="T23" s="105">
        <v>3.8999999999999998E-3</v>
      </c>
      <c r="U23" s="106">
        <v>1669</v>
      </c>
      <c r="V23" s="106">
        <v>-522</v>
      </c>
      <c r="W23" s="106">
        <v>446</v>
      </c>
      <c r="X23" s="106">
        <v>357</v>
      </c>
      <c r="Y23" s="106">
        <v>1854</v>
      </c>
      <c r="Z23" s="106">
        <v>589</v>
      </c>
    </row>
    <row r="24" spans="1:26" ht="16.5" customHeight="1" x14ac:dyDescent="0.15">
      <c r="A24" s="104"/>
      <c r="B24" s="99">
        <v>24</v>
      </c>
      <c r="C24" s="100" t="s">
        <v>226</v>
      </c>
      <c r="D24" s="101">
        <v>198581</v>
      </c>
      <c r="E24" s="101">
        <v>179015</v>
      </c>
      <c r="F24" s="101">
        <v>155896</v>
      </c>
      <c r="G24" s="101">
        <v>151430</v>
      </c>
      <c r="H24" s="101">
        <v>124067</v>
      </c>
      <c r="I24" s="101">
        <v>149529</v>
      </c>
      <c r="J24" s="102">
        <v>958518</v>
      </c>
      <c r="K24" s="103"/>
      <c r="L24" s="104"/>
      <c r="M24" s="99">
        <v>24</v>
      </c>
      <c r="N24" s="100" t="s">
        <v>226</v>
      </c>
      <c r="O24" s="105">
        <v>1.9E-3</v>
      </c>
      <c r="P24" s="105">
        <v>-3.8E-3</v>
      </c>
      <c r="Q24" s="105">
        <v>-4.8999999999999998E-3</v>
      </c>
      <c r="R24" s="105">
        <v>-2.9999999999999997E-4</v>
      </c>
      <c r="S24" s="105">
        <v>9.1999999999999998E-3</v>
      </c>
      <c r="T24" s="105">
        <v>-6.0000000000000001E-3</v>
      </c>
      <c r="U24" s="106">
        <v>376</v>
      </c>
      <c r="V24" s="106">
        <v>-688</v>
      </c>
      <c r="W24" s="106">
        <v>-775</v>
      </c>
      <c r="X24" s="106">
        <v>-38</v>
      </c>
      <c r="Y24" s="106">
        <v>1137</v>
      </c>
      <c r="Z24" s="106">
        <v>-909</v>
      </c>
    </row>
    <row r="25" spans="1:26" ht="16.5" customHeight="1" x14ac:dyDescent="0.15">
      <c r="A25" s="104"/>
      <c r="B25" s="99">
        <v>25</v>
      </c>
      <c r="C25" s="100" t="s">
        <v>226</v>
      </c>
      <c r="D25" s="101">
        <v>198982</v>
      </c>
      <c r="E25" s="101">
        <v>178541</v>
      </c>
      <c r="F25" s="101">
        <v>155396</v>
      </c>
      <c r="G25" s="101">
        <v>151028</v>
      </c>
      <c r="H25" s="101">
        <v>125169</v>
      </c>
      <c r="I25" s="101">
        <v>149045</v>
      </c>
      <c r="J25" s="102">
        <v>958161</v>
      </c>
      <c r="K25" s="103"/>
      <c r="L25" s="104"/>
      <c r="M25" s="99">
        <v>25</v>
      </c>
      <c r="N25" s="100" t="s">
        <v>226</v>
      </c>
      <c r="O25" s="105">
        <v>2E-3</v>
      </c>
      <c r="P25" s="105">
        <v>-2.5999999999999999E-3</v>
      </c>
      <c r="Q25" s="105">
        <v>-3.2000000000000002E-3</v>
      </c>
      <c r="R25" s="105">
        <v>-2.7000000000000001E-3</v>
      </c>
      <c r="S25" s="105">
        <v>8.8999999999999999E-3</v>
      </c>
      <c r="T25" s="105">
        <v>-3.2000000000000002E-3</v>
      </c>
      <c r="U25" s="106">
        <v>401</v>
      </c>
      <c r="V25" s="106">
        <v>-474</v>
      </c>
      <c r="W25" s="106">
        <v>-500</v>
      </c>
      <c r="X25" s="106">
        <v>-402</v>
      </c>
      <c r="Y25" s="106">
        <v>1102</v>
      </c>
      <c r="Z25" s="106">
        <v>-484</v>
      </c>
    </row>
    <row r="26" spans="1:26" ht="16.5" customHeight="1" x14ac:dyDescent="0.15">
      <c r="A26" s="104"/>
      <c r="B26" s="99">
        <v>26</v>
      </c>
      <c r="C26" s="100" t="s">
        <v>226</v>
      </c>
      <c r="D26" s="101">
        <v>200296</v>
      </c>
      <c r="E26" s="101">
        <v>178316</v>
      </c>
      <c r="F26" s="101">
        <v>155391</v>
      </c>
      <c r="G26" s="101">
        <v>150588</v>
      </c>
      <c r="H26" s="101">
        <v>126186</v>
      </c>
      <c r="I26" s="101">
        <v>148710</v>
      </c>
      <c r="J26" s="102">
        <v>959487</v>
      </c>
      <c r="K26" s="103"/>
      <c r="L26" s="104"/>
      <c r="M26" s="99">
        <v>26</v>
      </c>
      <c r="N26" s="100" t="s">
        <v>226</v>
      </c>
      <c r="O26" s="105">
        <v>6.6E-3</v>
      </c>
      <c r="P26" s="105">
        <v>-1.2999999999999999E-3</v>
      </c>
      <c r="Q26" s="105">
        <v>0</v>
      </c>
      <c r="R26" s="105">
        <v>-2.8999999999999998E-3</v>
      </c>
      <c r="S26" s="105">
        <v>8.0999999999999996E-3</v>
      </c>
      <c r="T26" s="105">
        <v>-2.2000000000000001E-3</v>
      </c>
      <c r="U26" s="106">
        <v>1314</v>
      </c>
      <c r="V26" s="106">
        <v>-225</v>
      </c>
      <c r="W26" s="106">
        <v>-5</v>
      </c>
      <c r="X26" s="106">
        <v>-440</v>
      </c>
      <c r="Y26" s="106">
        <v>1017</v>
      </c>
      <c r="Z26" s="106">
        <v>-335</v>
      </c>
    </row>
    <row r="27" spans="1:26" ht="16.5" customHeight="1" x14ac:dyDescent="0.15">
      <c r="A27" s="104"/>
      <c r="B27" s="99">
        <v>27</v>
      </c>
      <c r="C27" s="100" t="s">
        <v>226</v>
      </c>
      <c r="D27" s="101">
        <v>201721</v>
      </c>
      <c r="E27" s="101">
        <v>177865</v>
      </c>
      <c r="F27" s="101">
        <v>157093</v>
      </c>
      <c r="G27" s="101">
        <v>150399</v>
      </c>
      <c r="H27" s="101">
        <v>126726</v>
      </c>
      <c r="I27" s="101">
        <v>148750</v>
      </c>
      <c r="J27" s="102">
        <v>962554</v>
      </c>
      <c r="K27" s="103"/>
      <c r="L27" s="104"/>
      <c r="M27" s="99">
        <v>27</v>
      </c>
      <c r="N27" s="100" t="s">
        <v>226</v>
      </c>
      <c r="O27" s="105">
        <v>7.1000000000000004E-3</v>
      </c>
      <c r="P27" s="105">
        <v>-2.5000000000000001E-3</v>
      </c>
      <c r="Q27" s="105">
        <v>1.0999999999999999E-2</v>
      </c>
      <c r="R27" s="105">
        <v>-1.2999999999999999E-3</v>
      </c>
      <c r="S27" s="105">
        <v>4.3E-3</v>
      </c>
      <c r="T27" s="105">
        <v>2.9999999999999997E-4</v>
      </c>
      <c r="U27" s="106">
        <v>1425</v>
      </c>
      <c r="V27" s="106">
        <v>-451</v>
      </c>
      <c r="W27" s="106">
        <v>1702</v>
      </c>
      <c r="X27" s="106">
        <v>-189</v>
      </c>
      <c r="Y27" s="106">
        <v>540</v>
      </c>
      <c r="Z27" s="106">
        <v>40</v>
      </c>
    </row>
    <row r="28" spans="1:26" ht="16.5" customHeight="1" x14ac:dyDescent="0.15">
      <c r="A28" s="104"/>
      <c r="B28" s="99">
        <v>28</v>
      </c>
      <c r="C28" s="100" t="s">
        <v>226</v>
      </c>
      <c r="D28" s="101">
        <v>203224</v>
      </c>
      <c r="E28" s="101">
        <v>177426</v>
      </c>
      <c r="F28" s="101">
        <v>157884</v>
      </c>
      <c r="G28" s="101">
        <v>150432</v>
      </c>
      <c r="H28" s="101">
        <v>127429</v>
      </c>
      <c r="I28" s="101">
        <v>148435</v>
      </c>
      <c r="J28" s="102">
        <v>964830</v>
      </c>
      <c r="K28" s="103"/>
      <c r="L28" s="104"/>
      <c r="M28" s="99">
        <v>28</v>
      </c>
      <c r="N28" s="100" t="s">
        <v>226</v>
      </c>
      <c r="O28" s="105">
        <v>7.4999999999999997E-3</v>
      </c>
      <c r="P28" s="105">
        <v>-2.5000000000000001E-3</v>
      </c>
      <c r="Q28" s="105">
        <v>5.0000000000000001E-3</v>
      </c>
      <c r="R28" s="105">
        <v>2.0000000000000001E-4</v>
      </c>
      <c r="S28" s="105">
        <v>5.4999999999999997E-3</v>
      </c>
      <c r="T28" s="105">
        <v>-2.0999999999999999E-3</v>
      </c>
      <c r="U28" s="106">
        <v>1503</v>
      </c>
      <c r="V28" s="106">
        <v>-439</v>
      </c>
      <c r="W28" s="106">
        <v>791</v>
      </c>
      <c r="X28" s="106">
        <v>33</v>
      </c>
      <c r="Y28" s="106">
        <v>703</v>
      </c>
      <c r="Z28" s="106">
        <v>-315</v>
      </c>
    </row>
    <row r="29" spans="1:26" ht="18" customHeight="1" x14ac:dyDescent="0.15">
      <c r="A29" s="104"/>
      <c r="B29" s="99">
        <v>29</v>
      </c>
      <c r="C29" s="100" t="s">
        <v>226</v>
      </c>
      <c r="D29" s="101">
        <v>204937</v>
      </c>
      <c r="E29" s="101">
        <v>177028</v>
      </c>
      <c r="F29" s="101">
        <v>157611</v>
      </c>
      <c r="G29" s="101">
        <v>149993</v>
      </c>
      <c r="H29" s="101">
        <v>128205</v>
      </c>
      <c r="I29" s="101">
        <v>148380</v>
      </c>
      <c r="J29" s="102">
        <v>966154</v>
      </c>
      <c r="L29" s="104"/>
      <c r="M29" s="99">
        <v>29</v>
      </c>
      <c r="N29" s="100" t="s">
        <v>226</v>
      </c>
      <c r="O29" s="105">
        <v>8.3999999999999995E-3</v>
      </c>
      <c r="P29" s="105">
        <v>-2.2000000000000001E-3</v>
      </c>
      <c r="Q29" s="105">
        <v>-1.6999999999999999E-3</v>
      </c>
      <c r="R29" s="105">
        <v>-2.8999999999999998E-3</v>
      </c>
      <c r="S29" s="105">
        <v>6.1000000000000004E-3</v>
      </c>
      <c r="T29" s="105">
        <v>-4.0000000000000002E-4</v>
      </c>
      <c r="U29" s="106">
        <v>1713</v>
      </c>
      <c r="V29" s="106">
        <v>-398</v>
      </c>
      <c r="W29" s="106">
        <v>-273</v>
      </c>
      <c r="X29" s="106">
        <v>-439</v>
      </c>
      <c r="Y29" s="106">
        <v>776</v>
      </c>
      <c r="Z29" s="106">
        <v>-55</v>
      </c>
    </row>
    <row r="30" spans="1:26" ht="18" customHeight="1" x14ac:dyDescent="0.15">
      <c r="A30" s="104"/>
      <c r="B30" s="99">
        <v>30</v>
      </c>
      <c r="C30" s="100" t="s">
        <v>226</v>
      </c>
      <c r="D30" s="101">
        <v>206954</v>
      </c>
      <c r="E30" s="101">
        <v>176716</v>
      </c>
      <c r="F30" s="101">
        <v>157773</v>
      </c>
      <c r="G30" s="101">
        <v>149527</v>
      </c>
      <c r="H30" s="101">
        <v>128735</v>
      </c>
      <c r="I30" s="101">
        <v>148261</v>
      </c>
      <c r="J30" s="102">
        <v>967966</v>
      </c>
      <c r="L30" s="104"/>
      <c r="M30" s="99">
        <v>30</v>
      </c>
      <c r="N30" s="100" t="s">
        <v>226</v>
      </c>
      <c r="O30" s="105">
        <v>9.7999999999999997E-3</v>
      </c>
      <c r="P30" s="105">
        <v>-1.8E-3</v>
      </c>
      <c r="Q30" s="105">
        <v>1E-3</v>
      </c>
      <c r="R30" s="105">
        <v>-3.0999999999999999E-3</v>
      </c>
      <c r="S30" s="105">
        <v>4.1000000000000003E-3</v>
      </c>
      <c r="T30" s="105">
        <v>-8.0000000000000004E-4</v>
      </c>
      <c r="U30" s="106">
        <v>2017</v>
      </c>
      <c r="V30" s="106">
        <v>-312</v>
      </c>
      <c r="W30" s="106">
        <v>162</v>
      </c>
      <c r="X30" s="106">
        <v>-466</v>
      </c>
      <c r="Y30" s="106">
        <v>530</v>
      </c>
      <c r="Z30" s="106">
        <v>-119</v>
      </c>
    </row>
    <row r="31" spans="1:26" ht="18" customHeight="1" x14ac:dyDescent="0.15">
      <c r="A31" s="104"/>
      <c r="B31" s="99">
        <v>31</v>
      </c>
      <c r="C31" s="100" t="s">
        <v>226</v>
      </c>
      <c r="D31" s="101">
        <v>208093</v>
      </c>
      <c r="E31" s="101">
        <v>176946</v>
      </c>
      <c r="F31" s="101">
        <v>157791</v>
      </c>
      <c r="G31" s="101">
        <v>149441</v>
      </c>
      <c r="H31" s="101">
        <v>129214</v>
      </c>
      <c r="I31" s="101">
        <v>148970</v>
      </c>
      <c r="J31" s="102">
        <v>970455</v>
      </c>
      <c r="L31" s="104"/>
      <c r="M31" s="99">
        <v>31</v>
      </c>
      <c r="N31" s="100" t="s">
        <v>226</v>
      </c>
      <c r="O31" s="105">
        <v>5.4999999999999997E-3</v>
      </c>
      <c r="P31" s="105">
        <v>1.2999999999999999E-3</v>
      </c>
      <c r="Q31" s="105">
        <v>1E-4</v>
      </c>
      <c r="R31" s="105">
        <v>-5.9999999999999995E-4</v>
      </c>
      <c r="S31" s="105">
        <v>3.7000000000000002E-3</v>
      </c>
      <c r="T31" s="105">
        <v>4.7999999999999996E-3</v>
      </c>
      <c r="U31" s="106">
        <v>1139</v>
      </c>
      <c r="V31" s="106">
        <v>230</v>
      </c>
      <c r="W31" s="106">
        <v>18</v>
      </c>
      <c r="X31" s="106">
        <v>-86</v>
      </c>
      <c r="Y31" s="106">
        <v>479</v>
      </c>
      <c r="Z31" s="106">
        <v>709</v>
      </c>
    </row>
    <row r="32" spans="1:26" ht="16.5" x14ac:dyDescent="0.15">
      <c r="A32" s="104" t="s">
        <v>323</v>
      </c>
      <c r="B32" s="99">
        <v>2</v>
      </c>
      <c r="C32" s="100" t="s">
        <v>226</v>
      </c>
      <c r="D32" s="101">
        <v>209239</v>
      </c>
      <c r="E32" s="101">
        <v>177257</v>
      </c>
      <c r="F32" s="101">
        <v>157914</v>
      </c>
      <c r="G32" s="101">
        <v>149418</v>
      </c>
      <c r="H32" s="101">
        <v>129837</v>
      </c>
      <c r="I32" s="101">
        <v>149456</v>
      </c>
      <c r="J32" s="102">
        <v>973121</v>
      </c>
      <c r="L32" s="104" t="s">
        <v>323</v>
      </c>
      <c r="M32" s="99">
        <v>2</v>
      </c>
      <c r="N32" s="100" t="s">
        <v>226</v>
      </c>
      <c r="O32" s="105">
        <v>5.4999999999999997E-3</v>
      </c>
      <c r="P32" s="105">
        <v>1.8E-3</v>
      </c>
      <c r="Q32" s="105">
        <v>8.0000000000000004E-4</v>
      </c>
      <c r="R32" s="105">
        <v>-2.0000000000000001E-4</v>
      </c>
      <c r="S32" s="105">
        <v>4.7999999999999996E-3</v>
      </c>
      <c r="T32" s="105">
        <v>3.3E-3</v>
      </c>
      <c r="U32" s="106">
        <v>1146</v>
      </c>
      <c r="V32" s="106">
        <v>311</v>
      </c>
      <c r="W32" s="106">
        <v>123</v>
      </c>
      <c r="X32" s="106">
        <v>-23</v>
      </c>
      <c r="Y32" s="106">
        <v>623</v>
      </c>
      <c r="Z32" s="106">
        <v>486</v>
      </c>
    </row>
  </sheetData>
  <mergeCells count="3">
    <mergeCell ref="L3:N4"/>
    <mergeCell ref="O3:T3"/>
    <mergeCell ref="U3:Z3"/>
  </mergeCells>
  <phoneticPr fontId="3"/>
  <pageMargins left="0.15748031496062992" right="0.35" top="0.51" bottom="0.44" header="0.15748031496062992" footer="0.16"/>
  <pageSetup paperSize="9" scale="72" orientation="landscape" r:id="rId1"/>
  <headerFooter>
    <oddHeader>&amp;R&amp;9統計課&amp;D　　</oddHeader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2B714-C780-4A38-9B01-2D86D02D6850}">
  <sheetPr>
    <tabColor theme="4" tint="-0.249977111117893"/>
  </sheetPr>
  <dimension ref="A1:V50"/>
  <sheetViews>
    <sheetView showGridLines="0" zoomScale="80" zoomScaleNormal="80" workbookViewId="0">
      <selection activeCell="F50" sqref="F50"/>
    </sheetView>
  </sheetViews>
  <sheetFormatPr defaultRowHeight="13.5" x14ac:dyDescent="0.15"/>
  <cols>
    <col min="1" max="1" width="14.125" style="249" customWidth="1"/>
    <col min="2" max="2" width="7.125" style="247" customWidth="1"/>
    <col min="3" max="3" width="7.125" style="248" customWidth="1"/>
    <col min="4" max="4" width="7.125" style="280" customWidth="1"/>
    <col min="5" max="22" width="7.125" style="248" customWidth="1"/>
    <col min="23" max="16384" width="9" style="248"/>
  </cols>
  <sheetData>
    <row r="1" spans="1:22" ht="14.25" x14ac:dyDescent="0.15">
      <c r="A1" s="246" t="s">
        <v>52</v>
      </c>
    </row>
    <row r="2" spans="1:22" x14ac:dyDescent="0.15">
      <c r="A2" s="278"/>
      <c r="B2" s="279"/>
      <c r="C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1"/>
      <c r="S2" s="281"/>
      <c r="T2" s="281"/>
      <c r="U2" s="281"/>
      <c r="V2" s="281" t="s">
        <v>7</v>
      </c>
    </row>
    <row r="3" spans="1:22" s="250" customFormat="1" ht="15" customHeight="1" x14ac:dyDescent="0.15">
      <c r="A3" s="282"/>
      <c r="B3" s="283" t="s">
        <v>308</v>
      </c>
      <c r="C3" s="284" t="s">
        <v>309</v>
      </c>
      <c r="D3" s="284" t="s">
        <v>16</v>
      </c>
      <c r="E3" s="285" t="s">
        <v>17</v>
      </c>
      <c r="F3" s="284" t="s">
        <v>18</v>
      </c>
      <c r="G3" s="284" t="s">
        <v>19</v>
      </c>
      <c r="H3" s="284" t="s">
        <v>20</v>
      </c>
      <c r="I3" s="284" t="s">
        <v>21</v>
      </c>
      <c r="J3" s="284" t="s">
        <v>22</v>
      </c>
      <c r="K3" s="284" t="s">
        <v>23</v>
      </c>
      <c r="L3" s="284" t="s">
        <v>24</v>
      </c>
      <c r="M3" s="284" t="s">
        <v>25</v>
      </c>
      <c r="N3" s="284" t="s">
        <v>26</v>
      </c>
      <c r="O3" s="284" t="s">
        <v>27</v>
      </c>
      <c r="P3" s="284" t="s">
        <v>28</v>
      </c>
      <c r="Q3" s="284" t="s">
        <v>29</v>
      </c>
      <c r="R3" s="284" t="s">
        <v>229</v>
      </c>
      <c r="S3" s="284" t="s">
        <v>273</v>
      </c>
      <c r="T3" s="284" t="s">
        <v>289</v>
      </c>
      <c r="U3" s="284" t="s">
        <v>297</v>
      </c>
      <c r="V3" s="284" t="s">
        <v>324</v>
      </c>
    </row>
    <row r="4" spans="1:22" s="254" customFormat="1" ht="15" customHeight="1" x14ac:dyDescent="0.15">
      <c r="A4" s="127" t="s">
        <v>53</v>
      </c>
      <c r="B4" s="251">
        <v>40107</v>
      </c>
      <c r="C4" s="252">
        <v>41064</v>
      </c>
      <c r="D4" s="256">
        <v>43375</v>
      </c>
      <c r="E4" s="251">
        <v>43953</v>
      </c>
      <c r="F4" s="251">
        <v>43660</v>
      </c>
      <c r="G4" s="251">
        <v>43422</v>
      </c>
      <c r="H4" s="251">
        <v>43074</v>
      </c>
      <c r="I4" s="251">
        <v>42598</v>
      </c>
      <c r="J4" s="251">
        <v>42507</v>
      </c>
      <c r="K4" s="251">
        <v>42607</v>
      </c>
      <c r="L4" s="251">
        <v>42326</v>
      </c>
      <c r="M4" s="251">
        <v>42257</v>
      </c>
      <c r="N4" s="251">
        <v>41399</v>
      </c>
      <c r="O4" s="251">
        <v>40417</v>
      </c>
      <c r="P4" s="251">
        <v>39640</v>
      </c>
      <c r="Q4" s="251">
        <v>39052</v>
      </c>
      <c r="R4" s="253">
        <v>38393</v>
      </c>
      <c r="S4" s="253">
        <v>37438</v>
      </c>
      <c r="T4" s="253">
        <v>36416</v>
      </c>
      <c r="U4" s="253">
        <v>35489</v>
      </c>
      <c r="V4" s="256">
        <v>34492</v>
      </c>
    </row>
    <row r="5" spans="1:22" s="254" customFormat="1" ht="15" customHeight="1" x14ac:dyDescent="0.15">
      <c r="A5" s="127" t="s">
        <v>54</v>
      </c>
      <c r="B5" s="251">
        <v>46578</v>
      </c>
      <c r="C5" s="252">
        <v>40093</v>
      </c>
      <c r="D5" s="256">
        <v>41767</v>
      </c>
      <c r="E5" s="251">
        <v>42775</v>
      </c>
      <c r="F5" s="251">
        <v>43894</v>
      </c>
      <c r="G5" s="251">
        <v>44070</v>
      </c>
      <c r="H5" s="251">
        <v>44767</v>
      </c>
      <c r="I5" s="251">
        <v>44795</v>
      </c>
      <c r="J5" s="251">
        <v>45288</v>
      </c>
      <c r="K5" s="251">
        <v>45207</v>
      </c>
      <c r="L5" s="251">
        <v>44974</v>
      </c>
      <c r="M5" s="251">
        <v>44522</v>
      </c>
      <c r="N5" s="251">
        <v>43762</v>
      </c>
      <c r="O5" s="251">
        <v>43066</v>
      </c>
      <c r="P5" s="251">
        <v>42679</v>
      </c>
      <c r="Q5" s="251">
        <v>42140</v>
      </c>
      <c r="R5" s="255">
        <v>41843</v>
      </c>
      <c r="S5" s="255">
        <v>41116</v>
      </c>
      <c r="T5" s="255">
        <v>40422</v>
      </c>
      <c r="U5" s="255">
        <v>39680</v>
      </c>
      <c r="V5" s="256">
        <v>39221</v>
      </c>
    </row>
    <row r="6" spans="1:22" s="254" customFormat="1" ht="15" customHeight="1" x14ac:dyDescent="0.15">
      <c r="A6" s="127" t="s">
        <v>55</v>
      </c>
      <c r="B6" s="251">
        <v>54351</v>
      </c>
      <c r="C6" s="252">
        <v>45694</v>
      </c>
      <c r="D6" s="256">
        <v>40796</v>
      </c>
      <c r="E6" s="251">
        <v>40685</v>
      </c>
      <c r="F6" s="251">
        <v>40359</v>
      </c>
      <c r="G6" s="251">
        <v>41268</v>
      </c>
      <c r="H6" s="251">
        <v>41866</v>
      </c>
      <c r="I6" s="251">
        <v>42801</v>
      </c>
      <c r="J6" s="251">
        <v>43700</v>
      </c>
      <c r="K6" s="251">
        <v>44653</v>
      </c>
      <c r="L6" s="251">
        <v>45005</v>
      </c>
      <c r="M6" s="251">
        <v>45759</v>
      </c>
      <c r="N6" s="251">
        <v>45792</v>
      </c>
      <c r="O6" s="251">
        <v>46007</v>
      </c>
      <c r="P6" s="251">
        <v>45481</v>
      </c>
      <c r="Q6" s="251">
        <v>45119</v>
      </c>
      <c r="R6" s="255">
        <v>44478</v>
      </c>
      <c r="S6" s="255">
        <v>43879</v>
      </c>
      <c r="T6" s="255">
        <v>43358</v>
      </c>
      <c r="U6" s="255">
        <v>43135</v>
      </c>
      <c r="V6" s="256">
        <v>42430</v>
      </c>
    </row>
    <row r="7" spans="1:22" s="254" customFormat="1" ht="15" customHeight="1" x14ac:dyDescent="0.15">
      <c r="A7" s="127" t="s">
        <v>56</v>
      </c>
      <c r="B7" s="251">
        <v>72569</v>
      </c>
      <c r="C7" s="252">
        <v>54600</v>
      </c>
      <c r="D7" s="256">
        <v>46953</v>
      </c>
      <c r="E7" s="251">
        <v>45655</v>
      </c>
      <c r="F7" s="251">
        <v>44596</v>
      </c>
      <c r="G7" s="251">
        <v>43311</v>
      </c>
      <c r="H7" s="251">
        <v>42409</v>
      </c>
      <c r="I7" s="251">
        <v>42113</v>
      </c>
      <c r="J7" s="251">
        <v>41829</v>
      </c>
      <c r="K7" s="251">
        <v>41706</v>
      </c>
      <c r="L7" s="251">
        <v>42640</v>
      </c>
      <c r="M7" s="251">
        <v>42949</v>
      </c>
      <c r="N7" s="251">
        <v>43908</v>
      </c>
      <c r="O7" s="251">
        <v>44574</v>
      </c>
      <c r="P7" s="251">
        <v>45468</v>
      </c>
      <c r="Q7" s="251">
        <v>45805</v>
      </c>
      <c r="R7" s="255">
        <v>46620</v>
      </c>
      <c r="S7" s="255">
        <v>46821</v>
      </c>
      <c r="T7" s="255">
        <v>47255</v>
      </c>
      <c r="U7" s="255">
        <v>46869</v>
      </c>
      <c r="V7" s="256">
        <v>46491</v>
      </c>
    </row>
    <row r="8" spans="1:22" s="254" customFormat="1" ht="15" customHeight="1" x14ac:dyDescent="0.15">
      <c r="A8" s="127" t="s">
        <v>57</v>
      </c>
      <c r="B8" s="251">
        <v>78819</v>
      </c>
      <c r="C8" s="252">
        <v>77460</v>
      </c>
      <c r="D8" s="256">
        <v>60955</v>
      </c>
      <c r="E8" s="251">
        <v>59406</v>
      </c>
      <c r="F8" s="251">
        <v>57777</v>
      </c>
      <c r="G8" s="251">
        <v>55952</v>
      </c>
      <c r="H8" s="251">
        <v>54684</v>
      </c>
      <c r="I8" s="251">
        <v>53167</v>
      </c>
      <c r="J8" s="251">
        <v>52062</v>
      </c>
      <c r="K8" s="251">
        <v>51360</v>
      </c>
      <c r="L8" s="251">
        <v>50361</v>
      </c>
      <c r="M8" s="251">
        <v>49119</v>
      </c>
      <c r="N8" s="251">
        <v>48254</v>
      </c>
      <c r="O8" s="251">
        <v>47426</v>
      </c>
      <c r="P8" s="251">
        <v>47158</v>
      </c>
      <c r="Q8" s="251">
        <v>48286</v>
      </c>
      <c r="R8" s="255">
        <v>48845</v>
      </c>
      <c r="S8" s="255">
        <v>49941</v>
      </c>
      <c r="T8" s="255">
        <v>50955</v>
      </c>
      <c r="U8" s="255">
        <v>52469</v>
      </c>
      <c r="V8" s="256">
        <v>53663</v>
      </c>
    </row>
    <row r="9" spans="1:22" s="254" customFormat="1" ht="15" customHeight="1" x14ac:dyDescent="0.15">
      <c r="A9" s="127" t="s">
        <v>58</v>
      </c>
      <c r="B9" s="251">
        <v>61482</v>
      </c>
      <c r="C9" s="252">
        <v>79949</v>
      </c>
      <c r="D9" s="256">
        <v>78559</v>
      </c>
      <c r="E9" s="251">
        <v>75453</v>
      </c>
      <c r="F9" s="251">
        <v>71569</v>
      </c>
      <c r="G9" s="251">
        <v>67709</v>
      </c>
      <c r="H9" s="251">
        <v>64871</v>
      </c>
      <c r="I9" s="251">
        <v>62536</v>
      </c>
      <c r="J9" s="251">
        <v>61338</v>
      </c>
      <c r="K9" s="251">
        <v>60686</v>
      </c>
      <c r="L9" s="251">
        <v>59535</v>
      </c>
      <c r="M9" s="251">
        <v>58375</v>
      </c>
      <c r="N9" s="251">
        <v>55940</v>
      </c>
      <c r="O9" s="251">
        <v>53980</v>
      </c>
      <c r="P9" s="251">
        <v>52338</v>
      </c>
      <c r="Q9" s="251">
        <v>50874</v>
      </c>
      <c r="R9" s="255">
        <v>50069</v>
      </c>
      <c r="S9" s="255">
        <v>49559</v>
      </c>
      <c r="T9" s="255">
        <v>49414</v>
      </c>
      <c r="U9" s="255">
        <v>49288</v>
      </c>
      <c r="V9" s="256">
        <v>50466</v>
      </c>
    </row>
    <row r="10" spans="1:22" s="254" customFormat="1" ht="15" customHeight="1" x14ac:dyDescent="0.15">
      <c r="A10" s="127" t="s">
        <v>59</v>
      </c>
      <c r="B10" s="251">
        <v>53794</v>
      </c>
      <c r="C10" s="252">
        <v>63422</v>
      </c>
      <c r="D10" s="256">
        <v>82628</v>
      </c>
      <c r="E10" s="251">
        <v>84773</v>
      </c>
      <c r="F10" s="251">
        <v>85815</v>
      </c>
      <c r="G10" s="251">
        <v>85141</v>
      </c>
      <c r="H10" s="251">
        <v>83059</v>
      </c>
      <c r="I10" s="251">
        <v>79562</v>
      </c>
      <c r="J10" s="251">
        <v>76737</v>
      </c>
      <c r="K10" s="251">
        <v>73469</v>
      </c>
      <c r="L10" s="251">
        <v>70168</v>
      </c>
      <c r="M10" s="251">
        <v>66858</v>
      </c>
      <c r="N10" s="251">
        <v>64024</v>
      </c>
      <c r="O10" s="251">
        <v>61576</v>
      </c>
      <c r="P10" s="251">
        <v>59783</v>
      </c>
      <c r="Q10" s="251">
        <v>58124</v>
      </c>
      <c r="R10" s="255">
        <v>56773</v>
      </c>
      <c r="S10" s="255">
        <v>55186</v>
      </c>
      <c r="T10" s="255">
        <v>53969</v>
      </c>
      <c r="U10" s="255">
        <v>53006</v>
      </c>
      <c r="V10" s="256">
        <v>52151</v>
      </c>
    </row>
    <row r="11" spans="1:22" s="254" customFormat="1" ht="15" customHeight="1" x14ac:dyDescent="0.15">
      <c r="A11" s="127" t="s">
        <v>60</v>
      </c>
      <c r="B11" s="251">
        <v>56203</v>
      </c>
      <c r="C11" s="252">
        <v>53944</v>
      </c>
      <c r="D11" s="256">
        <v>65252</v>
      </c>
      <c r="E11" s="251">
        <v>69051</v>
      </c>
      <c r="F11" s="251">
        <v>73068</v>
      </c>
      <c r="G11" s="251">
        <v>75745</v>
      </c>
      <c r="H11" s="251">
        <v>79261</v>
      </c>
      <c r="I11" s="251">
        <v>83722</v>
      </c>
      <c r="J11" s="251">
        <v>85635</v>
      </c>
      <c r="K11" s="251">
        <v>86889</v>
      </c>
      <c r="L11" s="251">
        <v>87192</v>
      </c>
      <c r="M11" s="251">
        <v>85218</v>
      </c>
      <c r="N11" s="251">
        <v>81308</v>
      </c>
      <c r="O11" s="251">
        <v>77014</v>
      </c>
      <c r="P11" s="251">
        <v>72816</v>
      </c>
      <c r="Q11" s="251">
        <v>69031</v>
      </c>
      <c r="R11" s="255">
        <v>65609</v>
      </c>
      <c r="S11" s="255">
        <v>63145</v>
      </c>
      <c r="T11" s="255">
        <v>61192</v>
      </c>
      <c r="U11" s="255">
        <v>59698</v>
      </c>
      <c r="V11" s="256">
        <v>58729</v>
      </c>
    </row>
    <row r="12" spans="1:22" s="254" customFormat="1" ht="15" customHeight="1" x14ac:dyDescent="0.15">
      <c r="A12" s="127" t="s">
        <v>61</v>
      </c>
      <c r="B12" s="251">
        <v>79737</v>
      </c>
      <c r="C12" s="252">
        <v>55392</v>
      </c>
      <c r="D12" s="256">
        <v>54782</v>
      </c>
      <c r="E12" s="251">
        <v>57018</v>
      </c>
      <c r="F12" s="251">
        <v>59044</v>
      </c>
      <c r="G12" s="251">
        <v>61971</v>
      </c>
      <c r="H12" s="251">
        <v>64620</v>
      </c>
      <c r="I12" s="251">
        <v>65838</v>
      </c>
      <c r="J12" s="251">
        <v>69693</v>
      </c>
      <c r="K12" s="251">
        <v>73993</v>
      </c>
      <c r="L12" s="251">
        <v>76984</v>
      </c>
      <c r="M12" s="251">
        <v>80502</v>
      </c>
      <c r="N12" s="251">
        <v>84668</v>
      </c>
      <c r="O12" s="251">
        <v>85806</v>
      </c>
      <c r="P12" s="251">
        <v>86300</v>
      </c>
      <c r="Q12" s="251">
        <v>86220</v>
      </c>
      <c r="R12" s="255">
        <v>84016</v>
      </c>
      <c r="S12" s="255">
        <v>80626</v>
      </c>
      <c r="T12" s="255">
        <v>76986</v>
      </c>
      <c r="U12" s="255">
        <v>72922</v>
      </c>
      <c r="V12" s="256">
        <v>69120</v>
      </c>
    </row>
    <row r="13" spans="1:22" s="254" customFormat="1" ht="15" customHeight="1" x14ac:dyDescent="0.15">
      <c r="A13" s="127" t="s">
        <v>62</v>
      </c>
      <c r="B13" s="251">
        <v>70146</v>
      </c>
      <c r="C13" s="252">
        <v>77868</v>
      </c>
      <c r="D13" s="256">
        <v>55458</v>
      </c>
      <c r="E13" s="251">
        <v>53378</v>
      </c>
      <c r="F13" s="251">
        <v>52872</v>
      </c>
      <c r="G13" s="251">
        <v>52945</v>
      </c>
      <c r="H13" s="251">
        <v>53601</v>
      </c>
      <c r="I13" s="251">
        <v>54901</v>
      </c>
      <c r="J13" s="251">
        <v>56979</v>
      </c>
      <c r="K13" s="251">
        <v>59205</v>
      </c>
      <c r="L13" s="251">
        <v>62304</v>
      </c>
      <c r="M13" s="251">
        <v>64949</v>
      </c>
      <c r="N13" s="251">
        <v>66127</v>
      </c>
      <c r="O13" s="251">
        <v>69540</v>
      </c>
      <c r="P13" s="251">
        <v>73256</v>
      </c>
      <c r="Q13" s="251">
        <v>76168</v>
      </c>
      <c r="R13" s="255">
        <v>79467</v>
      </c>
      <c r="S13" s="255">
        <v>84015</v>
      </c>
      <c r="T13" s="255">
        <v>85558</v>
      </c>
      <c r="U13" s="255">
        <v>86498</v>
      </c>
      <c r="V13" s="256">
        <v>86615</v>
      </c>
    </row>
    <row r="14" spans="1:22" s="254" customFormat="1" ht="15" customHeight="1" x14ac:dyDescent="0.15">
      <c r="A14" s="127" t="s">
        <v>63</v>
      </c>
      <c r="B14" s="251">
        <v>65809</v>
      </c>
      <c r="C14" s="252">
        <v>67736</v>
      </c>
      <c r="D14" s="256">
        <v>76857</v>
      </c>
      <c r="E14" s="251">
        <v>70990</v>
      </c>
      <c r="F14" s="251">
        <v>66068</v>
      </c>
      <c r="G14" s="251">
        <v>60930</v>
      </c>
      <c r="H14" s="251">
        <v>57519</v>
      </c>
      <c r="I14" s="251">
        <v>55070</v>
      </c>
      <c r="J14" s="251">
        <v>53026</v>
      </c>
      <c r="K14" s="251">
        <v>52588</v>
      </c>
      <c r="L14" s="251">
        <v>52742</v>
      </c>
      <c r="M14" s="251">
        <v>53477</v>
      </c>
      <c r="N14" s="251">
        <v>54536</v>
      </c>
      <c r="O14" s="251">
        <v>56427</v>
      </c>
      <c r="P14" s="251">
        <v>58372</v>
      </c>
      <c r="Q14" s="251">
        <v>61222</v>
      </c>
      <c r="R14" s="255">
        <v>63897</v>
      </c>
      <c r="S14" s="255">
        <v>65331</v>
      </c>
      <c r="T14" s="255">
        <v>68907</v>
      </c>
      <c r="U14" s="255">
        <v>72803</v>
      </c>
      <c r="V14" s="256">
        <v>75727</v>
      </c>
    </row>
    <row r="15" spans="1:22" s="254" customFormat="1" ht="15" customHeight="1" x14ac:dyDescent="0.15">
      <c r="A15" s="127" t="s">
        <v>64</v>
      </c>
      <c r="B15" s="251">
        <v>51925</v>
      </c>
      <c r="C15" s="252">
        <v>63213</v>
      </c>
      <c r="D15" s="256">
        <v>66044</v>
      </c>
      <c r="E15" s="251">
        <v>69779</v>
      </c>
      <c r="F15" s="251">
        <v>70500</v>
      </c>
      <c r="G15" s="251">
        <v>73349</v>
      </c>
      <c r="H15" s="251">
        <v>76953</v>
      </c>
      <c r="I15" s="251">
        <v>75358</v>
      </c>
      <c r="J15" s="251">
        <v>69827</v>
      </c>
      <c r="K15" s="251">
        <v>65001</v>
      </c>
      <c r="L15" s="251">
        <v>60245</v>
      </c>
      <c r="M15" s="251">
        <v>56869</v>
      </c>
      <c r="N15" s="251">
        <v>54274</v>
      </c>
      <c r="O15" s="251">
        <v>52137</v>
      </c>
      <c r="P15" s="251">
        <v>51546</v>
      </c>
      <c r="Q15" s="251">
        <v>51631</v>
      </c>
      <c r="R15" s="255">
        <v>52337</v>
      </c>
      <c r="S15" s="255">
        <v>53642</v>
      </c>
      <c r="T15" s="255">
        <v>55622</v>
      </c>
      <c r="U15" s="255">
        <v>57727</v>
      </c>
      <c r="V15" s="256">
        <v>60508</v>
      </c>
    </row>
    <row r="16" spans="1:22" s="254" customFormat="1" ht="15" customHeight="1" x14ac:dyDescent="0.15">
      <c r="A16" s="127" t="s">
        <v>65</v>
      </c>
      <c r="B16" s="251">
        <v>35163</v>
      </c>
      <c r="C16" s="252">
        <v>49398</v>
      </c>
      <c r="D16" s="256">
        <v>61273</v>
      </c>
      <c r="E16" s="251">
        <v>63082</v>
      </c>
      <c r="F16" s="251">
        <v>67442</v>
      </c>
      <c r="G16" s="251">
        <v>68091</v>
      </c>
      <c r="H16" s="251">
        <v>65110</v>
      </c>
      <c r="I16" s="251">
        <v>64339</v>
      </c>
      <c r="J16" s="251">
        <v>68101</v>
      </c>
      <c r="K16" s="251">
        <v>68804</v>
      </c>
      <c r="L16" s="251">
        <v>71749</v>
      </c>
      <c r="M16" s="251">
        <v>75240</v>
      </c>
      <c r="N16" s="251">
        <v>73662</v>
      </c>
      <c r="O16" s="251">
        <v>68270</v>
      </c>
      <c r="P16" s="251">
        <v>63471</v>
      </c>
      <c r="Q16" s="251">
        <v>58769</v>
      </c>
      <c r="R16" s="255">
        <v>55333</v>
      </c>
      <c r="S16" s="255">
        <v>53006</v>
      </c>
      <c r="T16" s="255">
        <v>51066</v>
      </c>
      <c r="U16" s="255">
        <v>50587</v>
      </c>
      <c r="V16" s="256">
        <v>50625</v>
      </c>
    </row>
    <row r="17" spans="1:22" s="254" customFormat="1" ht="15" customHeight="1" x14ac:dyDescent="0.15">
      <c r="A17" s="127" t="s">
        <v>66</v>
      </c>
      <c r="B17" s="251">
        <v>24406</v>
      </c>
      <c r="C17" s="252">
        <v>32977</v>
      </c>
      <c r="D17" s="256">
        <v>47338</v>
      </c>
      <c r="E17" s="251">
        <v>50130</v>
      </c>
      <c r="F17" s="251">
        <v>51640</v>
      </c>
      <c r="G17" s="251">
        <v>53511</v>
      </c>
      <c r="H17" s="251">
        <v>55585</v>
      </c>
      <c r="I17" s="251">
        <v>58998</v>
      </c>
      <c r="J17" s="251">
        <v>60918</v>
      </c>
      <c r="K17" s="251">
        <v>65160</v>
      </c>
      <c r="L17" s="251">
        <v>65830</v>
      </c>
      <c r="M17" s="251">
        <v>62881</v>
      </c>
      <c r="N17" s="251">
        <v>61969</v>
      </c>
      <c r="O17" s="251">
        <v>65453</v>
      </c>
      <c r="P17" s="251">
        <v>66263</v>
      </c>
      <c r="Q17" s="251">
        <v>69157</v>
      </c>
      <c r="R17" s="255">
        <v>72659</v>
      </c>
      <c r="S17" s="255">
        <v>71264</v>
      </c>
      <c r="T17" s="255">
        <v>66022</v>
      </c>
      <c r="U17" s="255">
        <v>61460</v>
      </c>
      <c r="V17" s="256">
        <v>56892</v>
      </c>
    </row>
    <row r="18" spans="1:22" s="254" customFormat="1" ht="15" customHeight="1" x14ac:dyDescent="0.15">
      <c r="A18" s="127" t="s">
        <v>67</v>
      </c>
      <c r="B18" s="251">
        <v>17060</v>
      </c>
      <c r="C18" s="252">
        <v>22507</v>
      </c>
      <c r="D18" s="256">
        <v>30794</v>
      </c>
      <c r="E18" s="251">
        <v>33400</v>
      </c>
      <c r="F18" s="251">
        <v>35601</v>
      </c>
      <c r="G18" s="251">
        <v>38219</v>
      </c>
      <c r="H18" s="251">
        <v>41515</v>
      </c>
      <c r="I18" s="251">
        <v>44522</v>
      </c>
      <c r="J18" s="251">
        <v>47226</v>
      </c>
      <c r="K18" s="251">
        <v>48677</v>
      </c>
      <c r="L18" s="251">
        <v>50554</v>
      </c>
      <c r="M18" s="251">
        <v>52558</v>
      </c>
      <c r="N18" s="251">
        <v>55826</v>
      </c>
      <c r="O18" s="251">
        <v>57637</v>
      </c>
      <c r="P18" s="251">
        <v>61681</v>
      </c>
      <c r="Q18" s="251">
        <v>62191</v>
      </c>
      <c r="R18" s="255">
        <v>59319</v>
      </c>
      <c r="S18" s="255">
        <v>58702</v>
      </c>
      <c r="T18" s="255">
        <v>62102</v>
      </c>
      <c r="U18" s="255">
        <v>62957</v>
      </c>
      <c r="V18" s="256">
        <v>65765</v>
      </c>
    </row>
    <row r="19" spans="1:22" s="254" customFormat="1" ht="15" customHeight="1" x14ac:dyDescent="0.15">
      <c r="A19" s="127" t="s">
        <v>68</v>
      </c>
      <c r="B19" s="251">
        <v>12828</v>
      </c>
      <c r="C19" s="252">
        <v>15005</v>
      </c>
      <c r="D19" s="256">
        <v>20157</v>
      </c>
      <c r="E19" s="251">
        <v>21543</v>
      </c>
      <c r="F19" s="251">
        <v>23065</v>
      </c>
      <c r="G19" s="251">
        <v>24627</v>
      </c>
      <c r="H19" s="251">
        <v>25911</v>
      </c>
      <c r="I19" s="251">
        <v>27671</v>
      </c>
      <c r="J19" s="251">
        <v>30168</v>
      </c>
      <c r="K19" s="251">
        <v>32301</v>
      </c>
      <c r="L19" s="251">
        <v>34699</v>
      </c>
      <c r="M19" s="251">
        <v>37707</v>
      </c>
      <c r="N19" s="251">
        <v>40379</v>
      </c>
      <c r="O19" s="251">
        <v>42901</v>
      </c>
      <c r="P19" s="251">
        <v>44189</v>
      </c>
      <c r="Q19" s="251">
        <v>46034</v>
      </c>
      <c r="R19" s="255">
        <v>48084</v>
      </c>
      <c r="S19" s="255">
        <v>51138</v>
      </c>
      <c r="T19" s="255">
        <v>52891</v>
      </c>
      <c r="U19" s="255">
        <v>56706</v>
      </c>
      <c r="V19" s="256">
        <v>56992</v>
      </c>
    </row>
    <row r="20" spans="1:22" s="254" customFormat="1" ht="15" customHeight="1" x14ac:dyDescent="0.15">
      <c r="A20" s="127" t="s">
        <v>69</v>
      </c>
      <c r="B20" s="251">
        <v>7970</v>
      </c>
      <c r="C20" s="252">
        <v>10105</v>
      </c>
      <c r="D20" s="256">
        <v>12360</v>
      </c>
      <c r="E20" s="251">
        <v>12984</v>
      </c>
      <c r="F20" s="251">
        <v>13916</v>
      </c>
      <c r="G20" s="251">
        <v>14626</v>
      </c>
      <c r="H20" s="251">
        <v>15844</v>
      </c>
      <c r="I20" s="251">
        <v>16889</v>
      </c>
      <c r="J20" s="251">
        <v>18088</v>
      </c>
      <c r="K20" s="251">
        <v>19286</v>
      </c>
      <c r="L20" s="251">
        <v>20631</v>
      </c>
      <c r="M20" s="251">
        <v>21861</v>
      </c>
      <c r="N20" s="251">
        <v>23364</v>
      </c>
      <c r="O20" s="251">
        <v>25377</v>
      </c>
      <c r="P20" s="251">
        <v>27069</v>
      </c>
      <c r="Q20" s="251">
        <v>29362</v>
      </c>
      <c r="R20" s="255">
        <v>32008</v>
      </c>
      <c r="S20" s="255">
        <v>34504</v>
      </c>
      <c r="T20" s="255">
        <v>36799</v>
      </c>
      <c r="U20" s="255">
        <v>37986</v>
      </c>
      <c r="V20" s="256">
        <v>39668</v>
      </c>
    </row>
    <row r="21" spans="1:22" s="254" customFormat="1" ht="15" customHeight="1" x14ac:dyDescent="0.15">
      <c r="A21" s="127" t="s">
        <v>70</v>
      </c>
      <c r="B21" s="251">
        <v>3413</v>
      </c>
      <c r="C21" s="252">
        <v>5196</v>
      </c>
      <c r="D21" s="256">
        <v>7057</v>
      </c>
      <c r="E21" s="251">
        <v>7391</v>
      </c>
      <c r="F21" s="251">
        <v>7705</v>
      </c>
      <c r="G21" s="251">
        <v>8091</v>
      </c>
      <c r="H21" s="251">
        <v>8546</v>
      </c>
      <c r="I21" s="251">
        <v>9132</v>
      </c>
      <c r="J21" s="251">
        <v>9591</v>
      </c>
      <c r="K21" s="251">
        <v>10330</v>
      </c>
      <c r="L21" s="251">
        <v>10787</v>
      </c>
      <c r="M21" s="251">
        <v>11659</v>
      </c>
      <c r="N21" s="251">
        <v>12429</v>
      </c>
      <c r="O21" s="251">
        <v>13257</v>
      </c>
      <c r="P21" s="251">
        <v>14215</v>
      </c>
      <c r="Q21" s="251">
        <v>15183</v>
      </c>
      <c r="R21" s="255">
        <v>16177</v>
      </c>
      <c r="S21" s="255">
        <v>17333</v>
      </c>
      <c r="T21" s="255">
        <v>18971</v>
      </c>
      <c r="U21" s="255">
        <v>20371</v>
      </c>
      <c r="V21" s="256">
        <v>22045</v>
      </c>
    </row>
    <row r="22" spans="1:22" s="254" customFormat="1" ht="15" customHeight="1" x14ac:dyDescent="0.15">
      <c r="A22" s="127" t="s">
        <v>71</v>
      </c>
      <c r="B22" s="251">
        <v>1079</v>
      </c>
      <c r="C22" s="252">
        <v>1589</v>
      </c>
      <c r="D22" s="256">
        <v>2814</v>
      </c>
      <c r="E22" s="251">
        <v>3012</v>
      </c>
      <c r="F22" s="251">
        <v>3289</v>
      </c>
      <c r="G22" s="251">
        <v>3572</v>
      </c>
      <c r="H22" s="251">
        <v>3816</v>
      </c>
      <c r="I22" s="251">
        <v>4042</v>
      </c>
      <c r="J22" s="251">
        <v>4282</v>
      </c>
      <c r="K22" s="251">
        <v>4443</v>
      </c>
      <c r="L22" s="251">
        <v>4698</v>
      </c>
      <c r="M22" s="251">
        <v>4985</v>
      </c>
      <c r="N22" s="251">
        <v>5150</v>
      </c>
      <c r="O22" s="251">
        <v>5444</v>
      </c>
      <c r="P22" s="251">
        <v>5846</v>
      </c>
      <c r="Q22" s="251">
        <v>6158</v>
      </c>
      <c r="R22" s="255">
        <v>6716</v>
      </c>
      <c r="S22" s="255">
        <v>7169</v>
      </c>
      <c r="T22" s="255">
        <v>7615</v>
      </c>
      <c r="U22" s="255">
        <v>8171</v>
      </c>
      <c r="V22" s="256">
        <v>8776</v>
      </c>
    </row>
    <row r="23" spans="1:22" s="254" customFormat="1" ht="15" customHeight="1" x14ac:dyDescent="0.15">
      <c r="A23" s="127" t="s">
        <v>72</v>
      </c>
      <c r="B23" s="251">
        <v>161</v>
      </c>
      <c r="C23" s="252">
        <v>312</v>
      </c>
      <c r="D23" s="256">
        <v>557</v>
      </c>
      <c r="E23" s="251">
        <v>669</v>
      </c>
      <c r="F23" s="251">
        <v>752</v>
      </c>
      <c r="G23" s="251">
        <v>876</v>
      </c>
      <c r="H23" s="251">
        <v>941</v>
      </c>
      <c r="I23" s="251">
        <v>1083</v>
      </c>
      <c r="J23" s="251">
        <v>1167</v>
      </c>
      <c r="K23" s="251">
        <v>1280</v>
      </c>
      <c r="L23" s="251">
        <v>1376</v>
      </c>
      <c r="M23" s="251">
        <v>1451</v>
      </c>
      <c r="N23" s="251">
        <v>1512</v>
      </c>
      <c r="O23" s="251">
        <v>1595</v>
      </c>
      <c r="P23" s="251">
        <v>1632</v>
      </c>
      <c r="Q23" s="251">
        <v>1702</v>
      </c>
      <c r="R23" s="255">
        <v>1856</v>
      </c>
      <c r="S23" s="255">
        <v>2004</v>
      </c>
      <c r="T23" s="255">
        <v>2115</v>
      </c>
      <c r="U23" s="255">
        <v>2277</v>
      </c>
      <c r="V23" s="256">
        <v>2343</v>
      </c>
    </row>
    <row r="24" spans="1:22" s="254" customFormat="1" ht="15" customHeight="1" x14ac:dyDescent="0.15">
      <c r="A24" s="127" t="s">
        <v>73</v>
      </c>
      <c r="B24" s="251">
        <v>16</v>
      </c>
      <c r="C24" s="252">
        <v>22</v>
      </c>
      <c r="D24" s="256">
        <v>60</v>
      </c>
      <c r="E24" s="251">
        <v>79</v>
      </c>
      <c r="F24" s="251">
        <v>88</v>
      </c>
      <c r="G24" s="251">
        <v>95</v>
      </c>
      <c r="H24" s="251">
        <v>111</v>
      </c>
      <c r="I24" s="251">
        <v>140</v>
      </c>
      <c r="J24" s="251">
        <v>168</v>
      </c>
      <c r="K24" s="251">
        <v>187</v>
      </c>
      <c r="L24" s="251">
        <v>222</v>
      </c>
      <c r="M24" s="251">
        <v>219</v>
      </c>
      <c r="N24" s="251">
        <v>235</v>
      </c>
      <c r="O24" s="251">
        <v>257</v>
      </c>
      <c r="P24" s="251">
        <v>284</v>
      </c>
      <c r="Q24" s="251">
        <v>326</v>
      </c>
      <c r="R24" s="255">
        <v>331</v>
      </c>
      <c r="S24" s="255">
        <v>335</v>
      </c>
      <c r="T24" s="255">
        <v>331</v>
      </c>
      <c r="U24" s="255">
        <v>356</v>
      </c>
      <c r="V24" s="256">
        <v>402</v>
      </c>
    </row>
    <row r="25" spans="1:22" s="254" customFormat="1" ht="15" customHeight="1" x14ac:dyDescent="0.15">
      <c r="A25" s="131" t="s">
        <v>74</v>
      </c>
      <c r="B25" s="257">
        <v>833616</v>
      </c>
      <c r="C25" s="258">
        <v>857546</v>
      </c>
      <c r="D25" s="256">
        <v>895836</v>
      </c>
      <c r="E25" s="257">
        <v>905206</v>
      </c>
      <c r="F25" s="257">
        <v>912720</v>
      </c>
      <c r="G25" s="257">
        <v>917521</v>
      </c>
      <c r="H25" s="257">
        <v>924063</v>
      </c>
      <c r="I25" s="257">
        <v>929277</v>
      </c>
      <c r="J25" s="257">
        <v>938330</v>
      </c>
      <c r="K25" s="257">
        <v>947832</v>
      </c>
      <c r="L25" s="257">
        <v>955022</v>
      </c>
      <c r="M25" s="257">
        <v>959415</v>
      </c>
      <c r="N25" s="257">
        <v>958518</v>
      </c>
      <c r="O25" s="257">
        <v>958161</v>
      </c>
      <c r="P25" s="257">
        <v>959487</v>
      </c>
      <c r="Q25" s="257">
        <v>962554</v>
      </c>
      <c r="R25" s="257">
        <v>964830</v>
      </c>
      <c r="S25" s="257">
        <v>966154</v>
      </c>
      <c r="T25" s="257">
        <v>967966</v>
      </c>
      <c r="U25" s="257">
        <v>970455</v>
      </c>
      <c r="V25" s="259">
        <v>973121</v>
      </c>
    </row>
    <row r="26" spans="1:22" x14ac:dyDescent="0.15">
      <c r="A26" s="278"/>
      <c r="B26" s="279"/>
      <c r="C26" s="286"/>
      <c r="D26" s="371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1"/>
      <c r="S26" s="281"/>
      <c r="T26" s="281"/>
      <c r="U26" s="281"/>
      <c r="V26" s="287" t="s">
        <v>7</v>
      </c>
    </row>
    <row r="27" spans="1:22" s="250" customFormat="1" ht="15" customHeight="1" x14ac:dyDescent="0.15">
      <c r="A27" s="282"/>
      <c r="B27" s="283" t="s">
        <v>308</v>
      </c>
      <c r="C27" s="284" t="s">
        <v>309</v>
      </c>
      <c r="D27" s="372" t="s">
        <v>16</v>
      </c>
      <c r="E27" s="285" t="s">
        <v>17</v>
      </c>
      <c r="F27" s="284" t="s">
        <v>18</v>
      </c>
      <c r="G27" s="284" t="s">
        <v>19</v>
      </c>
      <c r="H27" s="284" t="s">
        <v>20</v>
      </c>
      <c r="I27" s="284" t="s">
        <v>21</v>
      </c>
      <c r="J27" s="284" t="s">
        <v>22</v>
      </c>
      <c r="K27" s="284" t="s">
        <v>23</v>
      </c>
      <c r="L27" s="284" t="s">
        <v>24</v>
      </c>
      <c r="M27" s="284" t="s">
        <v>25</v>
      </c>
      <c r="N27" s="284" t="s">
        <v>26</v>
      </c>
      <c r="O27" s="284" t="s">
        <v>27</v>
      </c>
      <c r="P27" s="284" t="s">
        <v>28</v>
      </c>
      <c r="Q27" s="284" t="s">
        <v>29</v>
      </c>
      <c r="R27" s="284" t="s">
        <v>229</v>
      </c>
      <c r="S27" s="284" t="s">
        <v>273</v>
      </c>
      <c r="T27" s="284" t="s">
        <v>289</v>
      </c>
      <c r="U27" s="284" t="s">
        <v>297</v>
      </c>
      <c r="V27" s="284" t="s">
        <v>324</v>
      </c>
    </row>
    <row r="28" spans="1:22" s="254" customFormat="1" ht="15" customHeight="1" x14ac:dyDescent="0.15">
      <c r="A28" s="127" t="s">
        <v>75</v>
      </c>
      <c r="B28" s="288">
        <v>141036</v>
      </c>
      <c r="C28" s="289">
        <v>126851</v>
      </c>
      <c r="D28" s="293">
        <v>125938</v>
      </c>
      <c r="E28" s="288">
        <v>127413</v>
      </c>
      <c r="F28" s="288">
        <v>127913</v>
      </c>
      <c r="G28" s="288">
        <v>128760</v>
      </c>
      <c r="H28" s="288">
        <v>129707</v>
      </c>
      <c r="I28" s="288">
        <v>130194</v>
      </c>
      <c r="J28" s="288">
        <v>131495</v>
      </c>
      <c r="K28" s="288">
        <v>132467</v>
      </c>
      <c r="L28" s="288">
        <v>132305</v>
      </c>
      <c r="M28" s="288">
        <v>132538</v>
      </c>
      <c r="N28" s="288">
        <v>130953</v>
      </c>
      <c r="O28" s="288">
        <v>129490</v>
      </c>
      <c r="P28" s="288">
        <v>127800</v>
      </c>
      <c r="Q28" s="288">
        <v>126311</v>
      </c>
      <c r="R28" s="290">
        <v>124714</v>
      </c>
      <c r="S28" s="290">
        <v>122433</v>
      </c>
      <c r="T28" s="291">
        <v>120196</v>
      </c>
      <c r="U28" s="291">
        <v>118304</v>
      </c>
      <c r="V28" s="292">
        <v>116143</v>
      </c>
    </row>
    <row r="29" spans="1:22" s="254" customFormat="1" ht="15" customHeight="1" x14ac:dyDescent="0.15">
      <c r="A29" s="127" t="s">
        <v>76</v>
      </c>
      <c r="B29" s="288">
        <v>625647</v>
      </c>
      <c r="C29" s="289">
        <v>642982</v>
      </c>
      <c r="D29" s="293">
        <v>648761</v>
      </c>
      <c r="E29" s="288">
        <v>648585</v>
      </c>
      <c r="F29" s="288">
        <v>648751</v>
      </c>
      <c r="G29" s="288">
        <v>645144</v>
      </c>
      <c r="H29" s="288">
        <v>642087</v>
      </c>
      <c r="I29" s="288">
        <v>636606</v>
      </c>
      <c r="J29" s="288">
        <v>635227</v>
      </c>
      <c r="K29" s="288">
        <v>633701</v>
      </c>
      <c r="L29" s="288">
        <v>633920</v>
      </c>
      <c r="M29" s="288">
        <v>633556</v>
      </c>
      <c r="N29" s="288">
        <v>626701</v>
      </c>
      <c r="O29" s="288">
        <v>616750</v>
      </c>
      <c r="P29" s="288">
        <v>610508</v>
      </c>
      <c r="Q29" s="288">
        <v>606130</v>
      </c>
      <c r="R29" s="290">
        <v>602966</v>
      </c>
      <c r="S29" s="290">
        <v>601272</v>
      </c>
      <c r="T29" s="290">
        <v>600924</v>
      </c>
      <c r="U29" s="290">
        <v>601867</v>
      </c>
      <c r="V29" s="293">
        <v>604095</v>
      </c>
    </row>
    <row r="30" spans="1:22" s="254" customFormat="1" ht="15" customHeight="1" x14ac:dyDescent="0.15">
      <c r="A30" s="127" t="s">
        <v>77</v>
      </c>
      <c r="B30" s="288">
        <v>66933</v>
      </c>
      <c r="C30" s="289">
        <v>87713</v>
      </c>
      <c r="D30" s="293">
        <v>121137</v>
      </c>
      <c r="E30" s="288">
        <v>129208</v>
      </c>
      <c r="F30" s="288">
        <v>136056</v>
      </c>
      <c r="G30" s="288">
        <v>143617</v>
      </c>
      <c r="H30" s="288">
        <v>152269</v>
      </c>
      <c r="I30" s="288">
        <v>162477</v>
      </c>
      <c r="J30" s="288">
        <v>171608</v>
      </c>
      <c r="K30" s="288">
        <v>181664</v>
      </c>
      <c r="L30" s="288">
        <v>188797</v>
      </c>
      <c r="M30" s="288">
        <v>193321</v>
      </c>
      <c r="N30" s="288">
        <v>200864</v>
      </c>
      <c r="O30" s="288">
        <v>211921</v>
      </c>
      <c r="P30" s="288">
        <v>221179</v>
      </c>
      <c r="Q30" s="288">
        <v>230113</v>
      </c>
      <c r="R30" s="290">
        <v>237150</v>
      </c>
      <c r="S30" s="290">
        <v>242449</v>
      </c>
      <c r="T30" s="290">
        <v>246846</v>
      </c>
      <c r="U30" s="290">
        <v>250284</v>
      </c>
      <c r="V30" s="293">
        <v>252883</v>
      </c>
    </row>
    <row r="31" spans="1:22" s="254" customFormat="1" ht="15" customHeight="1" x14ac:dyDescent="0.15">
      <c r="A31" s="127" t="s">
        <v>78</v>
      </c>
      <c r="B31" s="288">
        <v>41466</v>
      </c>
      <c r="C31" s="289">
        <v>55484</v>
      </c>
      <c r="D31" s="293">
        <v>78132</v>
      </c>
      <c r="E31" s="288">
        <v>83530</v>
      </c>
      <c r="F31" s="288">
        <v>87241</v>
      </c>
      <c r="G31" s="288">
        <v>91730</v>
      </c>
      <c r="H31" s="288">
        <v>97100</v>
      </c>
      <c r="I31" s="288">
        <v>103520</v>
      </c>
      <c r="J31" s="288">
        <v>108144</v>
      </c>
      <c r="K31" s="288">
        <v>113837</v>
      </c>
      <c r="L31" s="288">
        <v>116384</v>
      </c>
      <c r="M31" s="288">
        <v>115439</v>
      </c>
      <c r="N31" s="288">
        <v>117795</v>
      </c>
      <c r="O31" s="288">
        <v>123090</v>
      </c>
      <c r="P31" s="288">
        <v>127944</v>
      </c>
      <c r="Q31" s="288">
        <v>131348</v>
      </c>
      <c r="R31" s="290">
        <v>131978</v>
      </c>
      <c r="S31" s="290">
        <v>129966</v>
      </c>
      <c r="T31" s="290">
        <v>128124</v>
      </c>
      <c r="U31" s="290">
        <v>124417</v>
      </c>
      <c r="V31" s="293">
        <v>122657</v>
      </c>
    </row>
    <row r="32" spans="1:22" s="254" customFormat="1" ht="15" customHeight="1" x14ac:dyDescent="0.15">
      <c r="A32" s="127" t="s">
        <v>79</v>
      </c>
      <c r="B32" s="288">
        <v>25467</v>
      </c>
      <c r="C32" s="289">
        <v>32229</v>
      </c>
      <c r="D32" s="293">
        <v>43005</v>
      </c>
      <c r="E32" s="288">
        <v>45678</v>
      </c>
      <c r="F32" s="288">
        <v>48815</v>
      </c>
      <c r="G32" s="288">
        <v>51887</v>
      </c>
      <c r="H32" s="288">
        <v>55169</v>
      </c>
      <c r="I32" s="288">
        <v>58957</v>
      </c>
      <c r="J32" s="288">
        <v>63464</v>
      </c>
      <c r="K32" s="288">
        <v>67827</v>
      </c>
      <c r="L32" s="288">
        <v>72413</v>
      </c>
      <c r="M32" s="288">
        <v>77882</v>
      </c>
      <c r="N32" s="288">
        <v>83069</v>
      </c>
      <c r="O32" s="288">
        <v>88831</v>
      </c>
      <c r="P32" s="288">
        <v>93235</v>
      </c>
      <c r="Q32" s="288">
        <v>98765</v>
      </c>
      <c r="R32" s="290">
        <v>105172</v>
      </c>
      <c r="S32" s="290">
        <v>112483</v>
      </c>
      <c r="T32" s="290">
        <v>118722</v>
      </c>
      <c r="U32" s="290">
        <v>125867</v>
      </c>
      <c r="V32" s="293">
        <v>130226</v>
      </c>
    </row>
    <row r="33" spans="1:22" s="262" customFormat="1" ht="15" customHeight="1" x14ac:dyDescent="0.15">
      <c r="A33" s="260" t="s">
        <v>74</v>
      </c>
      <c r="B33" s="261">
        <v>833616</v>
      </c>
      <c r="C33" s="258">
        <v>857546</v>
      </c>
      <c r="D33" s="256">
        <v>895836</v>
      </c>
      <c r="E33" s="257">
        <v>905206</v>
      </c>
      <c r="F33" s="257">
        <v>912720</v>
      </c>
      <c r="G33" s="257">
        <v>917521</v>
      </c>
      <c r="H33" s="257">
        <v>924063</v>
      </c>
      <c r="I33" s="257">
        <v>929277</v>
      </c>
      <c r="J33" s="257">
        <v>938330</v>
      </c>
      <c r="K33" s="257">
        <v>947832</v>
      </c>
      <c r="L33" s="257">
        <v>955022</v>
      </c>
      <c r="M33" s="257">
        <v>959415</v>
      </c>
      <c r="N33" s="257">
        <v>958518</v>
      </c>
      <c r="O33" s="257">
        <v>958161</v>
      </c>
      <c r="P33" s="257">
        <v>959487</v>
      </c>
      <c r="Q33" s="257">
        <v>962554</v>
      </c>
      <c r="R33" s="257">
        <v>962555</v>
      </c>
      <c r="S33" s="257">
        <v>964830</v>
      </c>
      <c r="T33" s="257">
        <v>967966</v>
      </c>
      <c r="U33" s="257">
        <v>970455</v>
      </c>
      <c r="V33" s="259">
        <v>970456</v>
      </c>
    </row>
    <row r="34" spans="1:22" s="254" customFormat="1" ht="15" customHeight="1" x14ac:dyDescent="0.15">
      <c r="A34" s="278"/>
      <c r="B34" s="288"/>
      <c r="C34" s="294"/>
      <c r="D34" s="373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5"/>
      <c r="U34" s="295"/>
      <c r="V34" s="296"/>
    </row>
    <row r="35" spans="1:22" s="250" customFormat="1" ht="15" customHeight="1" x14ac:dyDescent="0.15">
      <c r="A35" s="282"/>
      <c r="B35" s="283" t="s">
        <v>308</v>
      </c>
      <c r="C35" s="284" t="s">
        <v>309</v>
      </c>
      <c r="D35" s="372" t="s">
        <v>16</v>
      </c>
      <c r="E35" s="285" t="s">
        <v>17</v>
      </c>
      <c r="F35" s="284" t="s">
        <v>18</v>
      </c>
      <c r="G35" s="284" t="s">
        <v>19</v>
      </c>
      <c r="H35" s="284" t="s">
        <v>20</v>
      </c>
      <c r="I35" s="284" t="s">
        <v>21</v>
      </c>
      <c r="J35" s="284" t="s">
        <v>22</v>
      </c>
      <c r="K35" s="284" t="s">
        <v>23</v>
      </c>
      <c r="L35" s="284" t="s">
        <v>24</v>
      </c>
      <c r="M35" s="284" t="s">
        <v>25</v>
      </c>
      <c r="N35" s="284" t="s">
        <v>26</v>
      </c>
      <c r="O35" s="284" t="s">
        <v>27</v>
      </c>
      <c r="P35" s="284" t="s">
        <v>28</v>
      </c>
      <c r="Q35" s="284" t="s">
        <v>29</v>
      </c>
      <c r="R35" s="284" t="s">
        <v>229</v>
      </c>
      <c r="S35" s="284" t="s">
        <v>273</v>
      </c>
      <c r="T35" s="284" t="s">
        <v>289</v>
      </c>
      <c r="U35" s="284" t="s">
        <v>297</v>
      </c>
      <c r="V35" s="284" t="s">
        <v>324</v>
      </c>
    </row>
    <row r="36" spans="1:22" s="254" customFormat="1" ht="15" customHeight="1" x14ac:dyDescent="0.15">
      <c r="A36" s="127" t="s">
        <v>75</v>
      </c>
      <c r="B36" s="107">
        <v>0.16900000000000001</v>
      </c>
      <c r="C36" s="297">
        <v>0.14799999999999999</v>
      </c>
      <c r="D36" s="264">
        <v>0.14099999999999999</v>
      </c>
      <c r="E36" s="108">
        <v>0.14099999999999999</v>
      </c>
      <c r="F36" s="108">
        <v>0.14000000000000001</v>
      </c>
      <c r="G36" s="108">
        <v>0.14000000000000001</v>
      </c>
      <c r="H36" s="108">
        <v>0.14000000000000001</v>
      </c>
      <c r="I36" s="108">
        <v>0.14000000000000001</v>
      </c>
      <c r="J36" s="108">
        <v>0.14000000000000001</v>
      </c>
      <c r="K36" s="108">
        <v>0.14000000000000001</v>
      </c>
      <c r="L36" s="108">
        <v>0.13900000000000001</v>
      </c>
      <c r="M36" s="108">
        <v>0.13800000000000001</v>
      </c>
      <c r="N36" s="108">
        <v>0.13700000000000001</v>
      </c>
      <c r="O36" s="108">
        <v>0.13500000000000001</v>
      </c>
      <c r="P36" s="108">
        <v>0.13300000000000001</v>
      </c>
      <c r="Q36" s="108">
        <v>0.13100000000000001</v>
      </c>
      <c r="R36" s="109">
        <v>0.13</v>
      </c>
      <c r="S36" s="109">
        <v>0.127</v>
      </c>
      <c r="T36" s="244">
        <v>0.124</v>
      </c>
      <c r="U36" s="244">
        <v>0.122</v>
      </c>
      <c r="V36" s="263">
        <v>0.12</v>
      </c>
    </row>
    <row r="37" spans="1:22" s="254" customFormat="1" ht="15" customHeight="1" x14ac:dyDescent="0.15">
      <c r="A37" s="127" t="s">
        <v>76</v>
      </c>
      <c r="B37" s="107">
        <v>0.751</v>
      </c>
      <c r="C37" s="297">
        <v>0.75</v>
      </c>
      <c r="D37" s="264">
        <v>0.72399999999999998</v>
      </c>
      <c r="E37" s="108">
        <v>0.71699999999999997</v>
      </c>
      <c r="F37" s="108">
        <v>0.71099999999999997</v>
      </c>
      <c r="G37" s="108">
        <v>0.70299999999999996</v>
      </c>
      <c r="H37" s="108">
        <v>0.69499999999999995</v>
      </c>
      <c r="I37" s="108">
        <v>0.68500000000000005</v>
      </c>
      <c r="J37" s="108">
        <v>0.67700000000000005</v>
      </c>
      <c r="K37" s="108">
        <v>0.66900000000000004</v>
      </c>
      <c r="L37" s="108">
        <v>0.66400000000000003</v>
      </c>
      <c r="M37" s="108">
        <v>0.66</v>
      </c>
      <c r="N37" s="108">
        <v>0.65400000000000003</v>
      </c>
      <c r="O37" s="108">
        <v>0.64400000000000002</v>
      </c>
      <c r="P37" s="108">
        <v>0.63600000000000001</v>
      </c>
      <c r="Q37" s="108">
        <v>0.63</v>
      </c>
      <c r="R37" s="109">
        <v>0.626</v>
      </c>
      <c r="S37" s="109">
        <v>0.623</v>
      </c>
      <c r="T37" s="109">
        <v>0.621</v>
      </c>
      <c r="U37" s="109">
        <v>0.62</v>
      </c>
      <c r="V37" s="264">
        <v>0.622</v>
      </c>
    </row>
    <row r="38" spans="1:22" s="254" customFormat="1" ht="15" customHeight="1" x14ac:dyDescent="0.15">
      <c r="A38" s="127" t="s">
        <v>77</v>
      </c>
      <c r="B38" s="107">
        <v>0.08</v>
      </c>
      <c r="C38" s="297">
        <v>0.10199999999999999</v>
      </c>
      <c r="D38" s="264">
        <v>0.13500000000000001</v>
      </c>
      <c r="E38" s="108">
        <v>0.14299999999999999</v>
      </c>
      <c r="F38" s="108">
        <v>0.14899999999999999</v>
      </c>
      <c r="G38" s="108">
        <v>0.157</v>
      </c>
      <c r="H38" s="108">
        <v>0.16500000000000001</v>
      </c>
      <c r="I38" s="108">
        <v>0.17499999999999999</v>
      </c>
      <c r="J38" s="108">
        <v>0.183</v>
      </c>
      <c r="K38" s="108">
        <v>0.192</v>
      </c>
      <c r="L38" s="108">
        <v>0.19800000000000001</v>
      </c>
      <c r="M38" s="108">
        <v>0.20100000000000001</v>
      </c>
      <c r="N38" s="108">
        <v>0.21</v>
      </c>
      <c r="O38" s="108">
        <v>0.221</v>
      </c>
      <c r="P38" s="108">
        <v>0.23100000000000001</v>
      </c>
      <c r="Q38" s="108">
        <v>0.23899999999999999</v>
      </c>
      <c r="R38" s="109">
        <v>0.246</v>
      </c>
      <c r="S38" s="109">
        <v>0.251</v>
      </c>
      <c r="T38" s="109">
        <v>0.255</v>
      </c>
      <c r="U38" s="109">
        <v>0.25800000000000001</v>
      </c>
      <c r="V38" s="264">
        <v>0.26100000000000001</v>
      </c>
    </row>
    <row r="39" spans="1:22" s="254" customFormat="1" ht="15" customHeight="1" x14ac:dyDescent="0.15">
      <c r="A39" s="127" t="s">
        <v>79</v>
      </c>
      <c r="B39" s="107">
        <v>3.1E-2</v>
      </c>
      <c r="C39" s="297">
        <v>3.7999999999999999E-2</v>
      </c>
      <c r="D39" s="264">
        <v>4.8000000000000001E-2</v>
      </c>
      <c r="E39" s="109">
        <v>0.05</v>
      </c>
      <c r="F39" s="109">
        <v>5.2999999999999999E-2</v>
      </c>
      <c r="G39" s="109">
        <v>5.7000000000000002E-2</v>
      </c>
      <c r="H39" s="109">
        <v>0.06</v>
      </c>
      <c r="I39" s="109">
        <v>6.3E-2</v>
      </c>
      <c r="J39" s="109">
        <v>6.8000000000000005E-2</v>
      </c>
      <c r="K39" s="109">
        <v>7.1999999999999995E-2</v>
      </c>
      <c r="L39" s="109">
        <v>7.5999999999999998E-2</v>
      </c>
      <c r="M39" s="109">
        <v>8.1000000000000003E-2</v>
      </c>
      <c r="N39" s="109">
        <v>8.6999999999999994E-2</v>
      </c>
      <c r="O39" s="109">
        <v>9.2999999999999999E-2</v>
      </c>
      <c r="P39" s="109">
        <v>9.7000000000000003E-2</v>
      </c>
      <c r="Q39" s="109">
        <v>0.10299999999999999</v>
      </c>
      <c r="R39" s="109">
        <v>0.109</v>
      </c>
      <c r="S39" s="109">
        <v>0.11700000000000001</v>
      </c>
      <c r="T39" s="109">
        <v>0.123</v>
      </c>
      <c r="U39" s="109">
        <v>0.13</v>
      </c>
      <c r="V39" s="264">
        <v>0.13400000000000001</v>
      </c>
    </row>
    <row r="40" spans="1:22" s="262" customFormat="1" ht="15" customHeight="1" x14ac:dyDescent="0.15">
      <c r="A40" s="260" t="s">
        <v>74</v>
      </c>
      <c r="B40" s="110">
        <v>1</v>
      </c>
      <c r="C40" s="298">
        <v>1</v>
      </c>
      <c r="D40" s="264">
        <v>1</v>
      </c>
      <c r="E40" s="111">
        <v>1</v>
      </c>
      <c r="F40" s="111">
        <v>1</v>
      </c>
      <c r="G40" s="111">
        <v>1</v>
      </c>
      <c r="H40" s="111">
        <v>1</v>
      </c>
      <c r="I40" s="111">
        <v>1</v>
      </c>
      <c r="J40" s="111">
        <v>1</v>
      </c>
      <c r="K40" s="111">
        <v>1</v>
      </c>
      <c r="L40" s="111">
        <v>1</v>
      </c>
      <c r="M40" s="111">
        <v>1</v>
      </c>
      <c r="N40" s="111">
        <v>1</v>
      </c>
      <c r="O40" s="111">
        <v>1</v>
      </c>
      <c r="P40" s="111">
        <v>1</v>
      </c>
      <c r="Q40" s="111">
        <v>1</v>
      </c>
      <c r="R40" s="111">
        <v>1</v>
      </c>
      <c r="S40" s="111">
        <v>1</v>
      </c>
      <c r="T40" s="111">
        <v>1</v>
      </c>
      <c r="U40" s="111">
        <v>1</v>
      </c>
      <c r="V40" s="265">
        <v>1</v>
      </c>
    </row>
    <row r="41" spans="1:22" s="254" customFormat="1" ht="15" customHeight="1" x14ac:dyDescent="0.15">
      <c r="A41" s="299"/>
      <c r="B41" s="300"/>
      <c r="C41" s="294"/>
      <c r="D41" s="373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81"/>
      <c r="S41" s="281"/>
      <c r="T41" s="281"/>
      <c r="U41" s="281"/>
      <c r="V41" s="287" t="s">
        <v>7</v>
      </c>
    </row>
    <row r="42" spans="1:22" s="250" customFormat="1" ht="15" customHeight="1" x14ac:dyDescent="0.15">
      <c r="A42" s="282"/>
      <c r="B42" s="283" t="s">
        <v>308</v>
      </c>
      <c r="C42" s="284" t="s">
        <v>309</v>
      </c>
      <c r="D42" s="372" t="s">
        <v>16</v>
      </c>
      <c r="E42" s="285" t="s">
        <v>17</v>
      </c>
      <c r="F42" s="284" t="s">
        <v>18</v>
      </c>
      <c r="G42" s="284" t="s">
        <v>19</v>
      </c>
      <c r="H42" s="284" t="s">
        <v>20</v>
      </c>
      <c r="I42" s="284" t="s">
        <v>21</v>
      </c>
      <c r="J42" s="284" t="s">
        <v>22</v>
      </c>
      <c r="K42" s="284" t="s">
        <v>23</v>
      </c>
      <c r="L42" s="284" t="s">
        <v>24</v>
      </c>
      <c r="M42" s="284" t="s">
        <v>25</v>
      </c>
      <c r="N42" s="284" t="s">
        <v>26</v>
      </c>
      <c r="O42" s="284" t="s">
        <v>27</v>
      </c>
      <c r="P42" s="284" t="s">
        <v>28</v>
      </c>
      <c r="Q42" s="284" t="s">
        <v>29</v>
      </c>
      <c r="R42" s="284" t="s">
        <v>229</v>
      </c>
      <c r="S42" s="284" t="s">
        <v>273</v>
      </c>
      <c r="T42" s="284" t="s">
        <v>289</v>
      </c>
      <c r="U42" s="284" t="s">
        <v>297</v>
      </c>
      <c r="V42" s="284" t="s">
        <v>324</v>
      </c>
    </row>
    <row r="43" spans="1:22" s="254" customFormat="1" ht="15" customHeight="1" x14ac:dyDescent="0.15">
      <c r="A43" s="127" t="s">
        <v>80</v>
      </c>
      <c r="B43" s="290">
        <v>48715</v>
      </c>
      <c r="C43" s="289">
        <v>48973</v>
      </c>
      <c r="D43" s="293">
        <v>52143</v>
      </c>
      <c r="E43" s="290">
        <v>52576</v>
      </c>
      <c r="F43" s="290">
        <v>52693</v>
      </c>
      <c r="G43" s="290">
        <v>52338</v>
      </c>
      <c r="H43" s="290">
        <v>52001</v>
      </c>
      <c r="I43" s="290">
        <v>51500</v>
      </c>
      <c r="J43" s="290">
        <v>51539</v>
      </c>
      <c r="K43" s="290">
        <v>51347</v>
      </c>
      <c r="L43" s="290">
        <v>51116</v>
      </c>
      <c r="M43" s="290">
        <v>50735</v>
      </c>
      <c r="N43" s="290">
        <v>49995</v>
      </c>
      <c r="O43" s="290">
        <v>49049</v>
      </c>
      <c r="P43" s="290">
        <v>48022</v>
      </c>
      <c r="Q43" s="290">
        <v>47192</v>
      </c>
      <c r="R43" s="290">
        <v>46491</v>
      </c>
      <c r="S43" s="290">
        <v>45398</v>
      </c>
      <c r="T43" s="291">
        <v>44203</v>
      </c>
      <c r="U43" s="291">
        <v>43187</v>
      </c>
      <c r="V43" s="292">
        <v>42081</v>
      </c>
    </row>
    <row r="44" spans="1:22" s="254" customFormat="1" ht="15" customHeight="1" x14ac:dyDescent="0.15">
      <c r="A44" s="127" t="s">
        <v>81</v>
      </c>
      <c r="B44" s="290">
        <v>58127</v>
      </c>
      <c r="C44" s="289">
        <v>49431</v>
      </c>
      <c r="D44" s="293">
        <v>48972</v>
      </c>
      <c r="E44" s="290">
        <v>50288</v>
      </c>
      <c r="F44" s="290">
        <v>51047</v>
      </c>
      <c r="G44" s="290">
        <v>52227</v>
      </c>
      <c r="H44" s="290">
        <v>53192</v>
      </c>
      <c r="I44" s="290">
        <v>53393</v>
      </c>
      <c r="J44" s="290">
        <v>54232</v>
      </c>
      <c r="K44" s="290">
        <v>54561</v>
      </c>
      <c r="L44" s="290">
        <v>54603</v>
      </c>
      <c r="M44" s="290">
        <v>54447</v>
      </c>
      <c r="N44" s="290">
        <v>53489</v>
      </c>
      <c r="O44" s="290">
        <v>52752</v>
      </c>
      <c r="P44" s="290">
        <v>52186</v>
      </c>
      <c r="Q44" s="290">
        <v>51549</v>
      </c>
      <c r="R44" s="290">
        <v>51038</v>
      </c>
      <c r="S44" s="290">
        <v>50215</v>
      </c>
      <c r="T44" s="290">
        <v>49816</v>
      </c>
      <c r="U44" s="290">
        <v>49059</v>
      </c>
      <c r="V44" s="293">
        <v>48287</v>
      </c>
    </row>
    <row r="45" spans="1:22" s="254" customFormat="1" ht="15" customHeight="1" x14ac:dyDescent="0.15">
      <c r="A45" s="131" t="s">
        <v>82</v>
      </c>
      <c r="B45" s="301">
        <v>34194</v>
      </c>
      <c r="C45" s="302">
        <v>28447</v>
      </c>
      <c r="D45" s="303">
        <v>24823</v>
      </c>
      <c r="E45" s="301">
        <v>24549</v>
      </c>
      <c r="F45" s="301">
        <v>24173</v>
      </c>
      <c r="G45" s="301">
        <v>24195</v>
      </c>
      <c r="H45" s="301">
        <v>24514</v>
      </c>
      <c r="I45" s="301">
        <v>25301</v>
      </c>
      <c r="J45" s="301">
        <v>25724</v>
      </c>
      <c r="K45" s="301">
        <v>26559</v>
      </c>
      <c r="L45" s="301">
        <v>26586</v>
      </c>
      <c r="M45" s="301">
        <v>27356</v>
      </c>
      <c r="N45" s="301">
        <v>27469</v>
      </c>
      <c r="O45" s="301">
        <v>27689</v>
      </c>
      <c r="P45" s="301">
        <v>27592</v>
      </c>
      <c r="Q45" s="301">
        <v>27570</v>
      </c>
      <c r="R45" s="301">
        <v>27185</v>
      </c>
      <c r="S45" s="301">
        <v>26820</v>
      </c>
      <c r="T45" s="301">
        <v>26177</v>
      </c>
      <c r="U45" s="301">
        <v>26058</v>
      </c>
      <c r="V45" s="303">
        <v>25775</v>
      </c>
    </row>
    <row r="46" spans="1:22" s="254" customFormat="1" ht="15" customHeight="1" x14ac:dyDescent="0.15">
      <c r="A46" s="299"/>
      <c r="B46" s="300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304"/>
      <c r="S46" s="304"/>
      <c r="T46" s="304"/>
      <c r="U46" s="304"/>
      <c r="V46" s="304" t="s">
        <v>310</v>
      </c>
    </row>
    <row r="48" spans="1:22" x14ac:dyDescent="0.15">
      <c r="D48" s="279"/>
    </row>
    <row r="50" spans="4:4" x14ac:dyDescent="0.15">
      <c r="D50" s="279"/>
    </row>
  </sheetData>
  <phoneticPr fontId="6"/>
  <conditionalFormatting sqref="A15">
    <cfRule type="expression" dxfId="17" priority="13" stopIfTrue="1">
      <formula>#REF!="×"</formula>
    </cfRule>
  </conditionalFormatting>
  <conditionalFormatting sqref="B15 A14:B14 B4 A4:A13 A25:B25">
    <cfRule type="expression" dxfId="16" priority="14" stopIfTrue="1">
      <formula>#REF!="×"</formula>
    </cfRule>
  </conditionalFormatting>
  <conditionalFormatting sqref="B16:B23 B5:B13 A16:A24">
    <cfRule type="cellIs" dxfId="15" priority="15" stopIfTrue="1" operator="equal">
      <formula>0</formula>
    </cfRule>
  </conditionalFormatting>
  <conditionalFormatting sqref="A28">
    <cfRule type="expression" dxfId="14" priority="12" stopIfTrue="1">
      <formula>#REF!="×"</formula>
    </cfRule>
  </conditionalFormatting>
  <conditionalFormatting sqref="A29">
    <cfRule type="expression" dxfId="13" priority="11" stopIfTrue="1">
      <formula>#REF!="×"</formula>
    </cfRule>
  </conditionalFormatting>
  <conditionalFormatting sqref="A30">
    <cfRule type="cellIs" dxfId="12" priority="10" stopIfTrue="1" operator="equal">
      <formula>0</formula>
    </cfRule>
  </conditionalFormatting>
  <conditionalFormatting sqref="A32">
    <cfRule type="cellIs" dxfId="11" priority="9" stopIfTrue="1" operator="equal">
      <formula>0</formula>
    </cfRule>
  </conditionalFormatting>
  <conditionalFormatting sqref="A38">
    <cfRule type="cellIs" dxfId="10" priority="6" stopIfTrue="1" operator="equal">
      <formula>0</formula>
    </cfRule>
  </conditionalFormatting>
  <conditionalFormatting sqref="A39">
    <cfRule type="cellIs" dxfId="9" priority="5" stopIfTrue="1" operator="equal">
      <formula>0</formula>
    </cfRule>
  </conditionalFormatting>
  <conditionalFormatting sqref="A36">
    <cfRule type="expression" dxfId="8" priority="8" stopIfTrue="1">
      <formula>#REF!="×"</formula>
    </cfRule>
  </conditionalFormatting>
  <conditionalFormatting sqref="A37">
    <cfRule type="expression" dxfId="7" priority="7" stopIfTrue="1">
      <formula>#REF!="×"</formula>
    </cfRule>
  </conditionalFormatting>
  <conditionalFormatting sqref="A43">
    <cfRule type="expression" dxfId="6" priority="4" stopIfTrue="1">
      <formula>#REF!="×"</formula>
    </cfRule>
  </conditionalFormatting>
  <conditionalFormatting sqref="A44">
    <cfRule type="expression" dxfId="5" priority="3" stopIfTrue="1">
      <formula>#REF!="×"</formula>
    </cfRule>
  </conditionalFormatting>
  <conditionalFormatting sqref="A45">
    <cfRule type="cellIs" dxfId="4" priority="2" stopIfTrue="1" operator="equal">
      <formula>0</formula>
    </cfRule>
  </conditionalFormatting>
  <conditionalFormatting sqref="A31">
    <cfRule type="cellIs" dxfId="3" priority="1" stopIfTrue="1" operator="equal">
      <formula>0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CAD96-6009-47C0-A61E-1E34159AD0FE}">
  <sheetPr>
    <tabColor theme="4" tint="-0.249977111117893"/>
  </sheetPr>
  <dimension ref="A1:V62"/>
  <sheetViews>
    <sheetView showGridLines="0" zoomScale="80" zoomScaleNormal="80" workbookViewId="0">
      <selection activeCell="A2" sqref="A2"/>
    </sheetView>
  </sheetViews>
  <sheetFormatPr defaultRowHeight="13.5" x14ac:dyDescent="0.15"/>
  <cols>
    <col min="1" max="1" width="8.625" style="113" customWidth="1"/>
    <col min="2" max="2" width="9.125" style="113" customWidth="1"/>
    <col min="3" max="21" width="7.625" style="114" customWidth="1"/>
    <col min="22" max="16384" width="9" style="114"/>
  </cols>
  <sheetData>
    <row r="1" spans="1:22" ht="14.25" x14ac:dyDescent="0.15">
      <c r="A1" s="112" t="s">
        <v>83</v>
      </c>
    </row>
    <row r="2" spans="1:22" x14ac:dyDescent="0.15">
      <c r="A2" s="305"/>
      <c r="B2" s="305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7"/>
      <c r="R2" s="307"/>
      <c r="S2" s="307"/>
      <c r="T2" s="307"/>
      <c r="U2" s="307"/>
      <c r="V2" s="307" t="s">
        <v>7</v>
      </c>
    </row>
    <row r="3" spans="1:22" s="115" customFormat="1" ht="16.5" customHeight="1" x14ac:dyDescent="0.15">
      <c r="A3" s="308"/>
      <c r="B3" s="308"/>
      <c r="C3" s="309" t="s">
        <v>84</v>
      </c>
      <c r="D3" s="309" t="s">
        <v>16</v>
      </c>
      <c r="E3" s="309" t="s">
        <v>17</v>
      </c>
      <c r="F3" s="309" t="s">
        <v>18</v>
      </c>
      <c r="G3" s="309" t="s">
        <v>19</v>
      </c>
      <c r="H3" s="309" t="s">
        <v>20</v>
      </c>
      <c r="I3" s="309" t="s">
        <v>21</v>
      </c>
      <c r="J3" s="309" t="s">
        <v>22</v>
      </c>
      <c r="K3" s="309" t="s">
        <v>23</v>
      </c>
      <c r="L3" s="309" t="s">
        <v>24</v>
      </c>
      <c r="M3" s="309" t="s">
        <v>25</v>
      </c>
      <c r="N3" s="309" t="s">
        <v>26</v>
      </c>
      <c r="O3" s="309" t="s">
        <v>27</v>
      </c>
      <c r="P3" s="309" t="s">
        <v>28</v>
      </c>
      <c r="Q3" s="309" t="s">
        <v>29</v>
      </c>
      <c r="R3" s="309" t="s">
        <v>311</v>
      </c>
      <c r="S3" s="309" t="s">
        <v>312</v>
      </c>
      <c r="T3" s="309" t="s">
        <v>313</v>
      </c>
      <c r="U3" s="309" t="s">
        <v>314</v>
      </c>
      <c r="V3" s="309" t="s">
        <v>324</v>
      </c>
    </row>
    <row r="4" spans="1:22" s="116" customFormat="1" ht="16.5" customHeight="1" x14ac:dyDescent="0.15">
      <c r="A4" s="351" t="s">
        <v>315</v>
      </c>
      <c r="B4" s="310" t="s">
        <v>316</v>
      </c>
      <c r="C4" s="311">
        <f>[2]平成13年!$K8</f>
        <v>125262</v>
      </c>
      <c r="D4" s="312">
        <f>[2]平成14年!$K8</f>
        <v>125938</v>
      </c>
      <c r="E4" s="312">
        <f>[2]平成15年!$K8</f>
        <v>127413</v>
      </c>
      <c r="F4" s="312">
        <f>[2]平成16年!$K8</f>
        <v>127913</v>
      </c>
      <c r="G4" s="312">
        <f>[2]平成17年!$K8</f>
        <v>128760</v>
      </c>
      <c r="H4" s="312">
        <f>[2]平成18年!$K8</f>
        <v>129707</v>
      </c>
      <c r="I4" s="312">
        <f>[2]平成19年!$K8</f>
        <v>130194</v>
      </c>
      <c r="J4" s="312">
        <f>[2]平成20年!$K8</f>
        <v>131495</v>
      </c>
      <c r="K4" s="312">
        <f>[2]平成21年!$K8</f>
        <v>132467</v>
      </c>
      <c r="L4" s="312">
        <f>[2]平成22年!$K8</f>
        <v>132305</v>
      </c>
      <c r="M4" s="312">
        <f>[2]平成23年!$K8</f>
        <v>132538</v>
      </c>
      <c r="N4" s="312">
        <f>[2]平成24年!$K8</f>
        <v>130953</v>
      </c>
      <c r="O4" s="312">
        <f>[2]平成25年!$K8</f>
        <v>129490</v>
      </c>
      <c r="P4" s="312">
        <f>[2]平成26年!$K8</f>
        <v>127800</v>
      </c>
      <c r="Q4" s="313">
        <f>[2]平成27年!$K8</f>
        <v>126311</v>
      </c>
      <c r="R4" s="312">
        <f>[2]平成28年!$K8</f>
        <v>124714</v>
      </c>
      <c r="S4" s="313">
        <f>[2]平成29年!$K8</f>
        <v>122433</v>
      </c>
      <c r="T4" s="313">
        <f>[2]平成30年!$K8</f>
        <v>120196</v>
      </c>
      <c r="U4" s="313">
        <f>'[2]平成31年（令和元年）'!$K8</f>
        <v>118304</v>
      </c>
      <c r="V4" s="314">
        <f>[2]令和2年!$K8</f>
        <v>116143</v>
      </c>
    </row>
    <row r="5" spans="1:22" s="116" customFormat="1" ht="16.5" customHeight="1" x14ac:dyDescent="0.15">
      <c r="A5" s="350"/>
      <c r="B5" s="315" t="s">
        <v>317</v>
      </c>
      <c r="C5" s="311">
        <f>[2]平成13年!$K9</f>
        <v>648978</v>
      </c>
      <c r="D5" s="312">
        <f>[2]平成14年!$K9</f>
        <v>648761</v>
      </c>
      <c r="E5" s="312">
        <f>[2]平成15年!$K9</f>
        <v>648585</v>
      </c>
      <c r="F5" s="312">
        <f>[2]平成16年!$K9</f>
        <v>648751</v>
      </c>
      <c r="G5" s="312">
        <f>[2]平成17年!$K9</f>
        <v>645144</v>
      </c>
      <c r="H5" s="312">
        <f>[2]平成18年!$K9</f>
        <v>642087</v>
      </c>
      <c r="I5" s="312">
        <f>[2]平成19年!$K9</f>
        <v>636606</v>
      </c>
      <c r="J5" s="312">
        <f>[2]平成20年!$K9</f>
        <v>635227</v>
      </c>
      <c r="K5" s="312">
        <f>[2]平成21年!$K9</f>
        <v>633701</v>
      </c>
      <c r="L5" s="312">
        <f>[2]平成22年!$K9</f>
        <v>633920</v>
      </c>
      <c r="M5" s="312">
        <f>[2]平成23年!$K9</f>
        <v>633556</v>
      </c>
      <c r="N5" s="312">
        <f>[2]平成24年!$K9</f>
        <v>626701</v>
      </c>
      <c r="O5" s="312">
        <f>[2]平成25年!$K9</f>
        <v>616750</v>
      </c>
      <c r="P5" s="312">
        <f>[2]平成26年!$K9</f>
        <v>610508</v>
      </c>
      <c r="Q5" s="312">
        <f>[2]平成27年!$K9</f>
        <v>606130</v>
      </c>
      <c r="R5" s="312">
        <f>[2]平成28年!$K9</f>
        <v>602966</v>
      </c>
      <c r="S5" s="312">
        <f>[2]平成29年!$K9</f>
        <v>601272</v>
      </c>
      <c r="T5" s="312">
        <f>[2]平成30年!$K9</f>
        <v>600924</v>
      </c>
      <c r="U5" s="312">
        <f>'[2]平成31年（令和元年）'!$K9</f>
        <v>601867</v>
      </c>
      <c r="V5" s="316">
        <f>[2]令和2年!$K9</f>
        <v>604095</v>
      </c>
    </row>
    <row r="6" spans="1:22" s="116" customFormat="1" ht="16.5" customHeight="1" x14ac:dyDescent="0.15">
      <c r="A6" s="350"/>
      <c r="B6" s="315" t="s">
        <v>318</v>
      </c>
      <c r="C6" s="311">
        <f>[2]平成13年!$K10</f>
        <v>113643</v>
      </c>
      <c r="D6" s="312">
        <f>[2]平成14年!$K10</f>
        <v>121137</v>
      </c>
      <c r="E6" s="312">
        <f>[2]平成15年!$K10</f>
        <v>129208</v>
      </c>
      <c r="F6" s="312">
        <f>[2]平成16年!$K10</f>
        <v>136056</v>
      </c>
      <c r="G6" s="312">
        <f>[2]平成17年!$K10</f>
        <v>143617</v>
      </c>
      <c r="H6" s="312">
        <f>[2]平成18年!$K10</f>
        <v>152269</v>
      </c>
      <c r="I6" s="312">
        <f>[2]平成19年!$K10</f>
        <v>162477</v>
      </c>
      <c r="J6" s="312">
        <f>[2]平成20年!$K10</f>
        <v>171608</v>
      </c>
      <c r="K6" s="312">
        <f>[2]平成21年!$K10</f>
        <v>181664</v>
      </c>
      <c r="L6" s="312">
        <f>[2]平成22年!$K10</f>
        <v>188797</v>
      </c>
      <c r="M6" s="312">
        <f>[2]平成23年!$K10</f>
        <v>193321</v>
      </c>
      <c r="N6" s="312">
        <f>[2]平成24年!$K10</f>
        <v>200864</v>
      </c>
      <c r="O6" s="312">
        <f>[2]平成25年!$K10</f>
        <v>211921</v>
      </c>
      <c r="P6" s="312">
        <f>[2]平成26年!$K10</f>
        <v>221179</v>
      </c>
      <c r="Q6" s="312">
        <f>[2]平成27年!$K10</f>
        <v>230113</v>
      </c>
      <c r="R6" s="312">
        <f>[2]平成28年!$K10</f>
        <v>237150</v>
      </c>
      <c r="S6" s="312">
        <f>[2]平成29年!$K10</f>
        <v>242449</v>
      </c>
      <c r="T6" s="312">
        <f>[2]平成30年!$K10</f>
        <v>246846</v>
      </c>
      <c r="U6" s="312">
        <f>'[2]平成31年（令和元年）'!$K10</f>
        <v>250284</v>
      </c>
      <c r="V6" s="316">
        <f>[2]令和2年!$K10</f>
        <v>252883</v>
      </c>
    </row>
    <row r="7" spans="1:22" s="116" customFormat="1" ht="16.5" customHeight="1" x14ac:dyDescent="0.15">
      <c r="A7" s="350"/>
      <c r="B7" s="317" t="s">
        <v>85</v>
      </c>
      <c r="C7" s="311">
        <f>SUM(C4:C6)</f>
        <v>887883</v>
      </c>
      <c r="D7" s="312">
        <f>SUM(D4:D6)</f>
        <v>895836</v>
      </c>
      <c r="E7" s="312">
        <f t="shared" ref="E7:V7" si="0">SUM(E4:E6)</f>
        <v>905206</v>
      </c>
      <c r="F7" s="312">
        <f t="shared" si="0"/>
        <v>912720</v>
      </c>
      <c r="G7" s="312">
        <f t="shared" si="0"/>
        <v>917521</v>
      </c>
      <c r="H7" s="312">
        <f t="shared" si="0"/>
        <v>924063</v>
      </c>
      <c r="I7" s="312">
        <f t="shared" si="0"/>
        <v>929277</v>
      </c>
      <c r="J7" s="312">
        <f t="shared" si="0"/>
        <v>938330</v>
      </c>
      <c r="K7" s="312">
        <f t="shared" si="0"/>
        <v>947832</v>
      </c>
      <c r="L7" s="312">
        <f t="shared" si="0"/>
        <v>955022</v>
      </c>
      <c r="M7" s="312">
        <f t="shared" si="0"/>
        <v>959415</v>
      </c>
      <c r="N7" s="312">
        <f t="shared" si="0"/>
        <v>958518</v>
      </c>
      <c r="O7" s="312">
        <f t="shared" si="0"/>
        <v>958161</v>
      </c>
      <c r="P7" s="312">
        <f t="shared" si="0"/>
        <v>959487</v>
      </c>
      <c r="Q7" s="318">
        <f t="shared" si="0"/>
        <v>962554</v>
      </c>
      <c r="R7" s="312">
        <f t="shared" si="0"/>
        <v>964830</v>
      </c>
      <c r="S7" s="312">
        <f t="shared" si="0"/>
        <v>966154</v>
      </c>
      <c r="T7" s="312">
        <f t="shared" si="0"/>
        <v>967966</v>
      </c>
      <c r="U7" s="312">
        <f t="shared" si="0"/>
        <v>970455</v>
      </c>
      <c r="V7" s="316">
        <f t="shared" si="0"/>
        <v>973121</v>
      </c>
    </row>
    <row r="8" spans="1:22" s="116" customFormat="1" ht="16.5" customHeight="1" x14ac:dyDescent="0.15">
      <c r="A8" s="350" t="s">
        <v>86</v>
      </c>
      <c r="B8" s="310" t="str">
        <f>B4</f>
        <v>０～１４歳</v>
      </c>
      <c r="C8" s="319">
        <f>[2]平成13年!$K15</f>
        <v>21199</v>
      </c>
      <c r="D8" s="313">
        <f>[2]平成14年!$K15</f>
        <v>21660</v>
      </c>
      <c r="E8" s="313">
        <f>[2]平成15年!$K15</f>
        <v>22118</v>
      </c>
      <c r="F8" s="313">
        <f>[2]平成16年!$K15</f>
        <v>22385</v>
      </c>
      <c r="G8" s="313">
        <f>[2]平成17年!$K15</f>
        <v>22781</v>
      </c>
      <c r="H8" s="313">
        <f>[2]平成18年!$K15</f>
        <v>23488</v>
      </c>
      <c r="I8" s="313">
        <f>[2]平成19年!$K15</f>
        <v>23945</v>
      </c>
      <c r="J8" s="313">
        <f>[2]平成20年!$K15</f>
        <v>24404</v>
      </c>
      <c r="K8" s="313">
        <f>[2]平成21年!$K15</f>
        <v>24797</v>
      </c>
      <c r="L8" s="313">
        <f>[2]平成22年!$K15</f>
        <v>25197</v>
      </c>
      <c r="M8" s="313">
        <f>[2]平成23年!$K15</f>
        <v>25560</v>
      </c>
      <c r="N8" s="313">
        <f>[2]平成24年!$K15</f>
        <v>25690</v>
      </c>
      <c r="O8" s="313">
        <f>[2]平成25年!$K15</f>
        <v>25604</v>
      </c>
      <c r="P8" s="313">
        <f>[2]平成26年!$K15</f>
        <v>25554</v>
      </c>
      <c r="Q8" s="313">
        <f>[2]平成27年!$K15</f>
        <v>25514</v>
      </c>
      <c r="R8" s="313">
        <f>[2]平成28年!$K15</f>
        <v>25278</v>
      </c>
      <c r="S8" s="313">
        <f>[2]平成29年!$K15</f>
        <v>25167</v>
      </c>
      <c r="T8" s="313">
        <f>[2]平成30年!$K15</f>
        <v>25062</v>
      </c>
      <c r="U8" s="313">
        <f>'[2]平成31年（令和元年）'!$K15</f>
        <v>24848</v>
      </c>
      <c r="V8" s="314">
        <f>[2]令和2年!$K15</f>
        <v>24476</v>
      </c>
    </row>
    <row r="9" spans="1:22" s="116" customFormat="1" ht="16.5" customHeight="1" x14ac:dyDescent="0.15">
      <c r="A9" s="350"/>
      <c r="B9" s="315" t="str">
        <f>B5</f>
        <v>１５～６４歳</v>
      </c>
      <c r="C9" s="311">
        <f>[2]平成13年!$K16</f>
        <v>122311</v>
      </c>
      <c r="D9" s="312">
        <f>[2]平成14年!$K16</f>
        <v>123811</v>
      </c>
      <c r="E9" s="312">
        <f>[2]平成15年!$K16</f>
        <v>124546</v>
      </c>
      <c r="F9" s="312">
        <f>[2]平成16年!$K16</f>
        <v>125668</v>
      </c>
      <c r="G9" s="312">
        <f>[2]平成17年!$K16</f>
        <v>125786</v>
      </c>
      <c r="H9" s="312">
        <f>[2]平成18年!$K16</f>
        <v>127127</v>
      </c>
      <c r="I9" s="312">
        <f>[2]平成19年!$K16</f>
        <v>127486</v>
      </c>
      <c r="J9" s="312">
        <f>[2]平成20年!$K16</f>
        <v>128914</v>
      </c>
      <c r="K9" s="312">
        <f>[2]平成21年!$K16</f>
        <v>130572</v>
      </c>
      <c r="L9" s="312">
        <f>[2]平成22年!$K16</f>
        <v>132600</v>
      </c>
      <c r="M9" s="312">
        <f>[2]平成23年!$K16</f>
        <v>133458</v>
      </c>
      <c r="N9" s="312">
        <f>[2]平成24年!$K16</f>
        <v>132697</v>
      </c>
      <c r="O9" s="312">
        <f>[2]平成25年!$K16</f>
        <v>131432</v>
      </c>
      <c r="P9" s="312">
        <f>[2]平成26年!$K16</f>
        <v>131473</v>
      </c>
      <c r="Q9" s="312">
        <f>[2]平成27年!$K16</f>
        <v>131577</v>
      </c>
      <c r="R9" s="312">
        <f>[2]平成28年!$K16</f>
        <v>132114</v>
      </c>
      <c r="S9" s="312">
        <f>[2]平成29年!$K16</f>
        <v>133167</v>
      </c>
      <c r="T9" s="312">
        <f>[2]平成30年!$K16</f>
        <v>134709</v>
      </c>
      <c r="U9" s="312">
        <f>'[2]平成31年（令和元年）'!$K16</f>
        <v>135732</v>
      </c>
      <c r="V9" s="316">
        <f>[2]令和2年!$K16</f>
        <v>137124</v>
      </c>
    </row>
    <row r="10" spans="1:22" s="116" customFormat="1" ht="16.5" customHeight="1" x14ac:dyDescent="0.15">
      <c r="A10" s="350"/>
      <c r="B10" s="315" t="str">
        <f>B6</f>
        <v>６５歳以上</v>
      </c>
      <c r="C10" s="311">
        <f>[2]平成13年!$K17</f>
        <v>27462</v>
      </c>
      <c r="D10" s="312">
        <f>[2]平成14年!$K17</f>
        <v>28707</v>
      </c>
      <c r="E10" s="312">
        <f>[2]平成15年!$K17</f>
        <v>29999</v>
      </c>
      <c r="F10" s="312">
        <f>[2]平成16年!$K17</f>
        <v>31073</v>
      </c>
      <c r="G10" s="312">
        <f>[2]平成17年!$K17</f>
        <v>32088</v>
      </c>
      <c r="H10" s="312">
        <f>[2]平成18年!$K17</f>
        <v>33298</v>
      </c>
      <c r="I10" s="312">
        <f>[2]平成19年!$K17</f>
        <v>34862</v>
      </c>
      <c r="J10" s="312">
        <f>[2]平成20年!$K17</f>
        <v>36272</v>
      </c>
      <c r="K10" s="312">
        <f>[2]平成21年!$K17</f>
        <v>37852</v>
      </c>
      <c r="L10" s="312">
        <f>[2]平成22年!$K17</f>
        <v>38739</v>
      </c>
      <c r="M10" s="312">
        <f>[2]平成23年!$K17</f>
        <v>39187</v>
      </c>
      <c r="N10" s="312">
        <f>[2]平成24年!$K17</f>
        <v>40194</v>
      </c>
      <c r="O10" s="312">
        <f>[2]平成25年!$K17</f>
        <v>41946</v>
      </c>
      <c r="P10" s="312">
        <f>[2]平成26年!$K17</f>
        <v>43269</v>
      </c>
      <c r="Q10" s="312">
        <f>[2]平成27年!$K17</f>
        <v>44630</v>
      </c>
      <c r="R10" s="312">
        <f>[2]平成28年!$K17</f>
        <v>45832</v>
      </c>
      <c r="S10" s="312">
        <f>[2]平成29年!$K17</f>
        <v>46603</v>
      </c>
      <c r="T10" s="312">
        <f>[2]平成30年!$K17</f>
        <v>47183</v>
      </c>
      <c r="U10" s="312">
        <f>'[2]平成31年（令和元年）'!$K17</f>
        <v>47513</v>
      </c>
      <c r="V10" s="316">
        <f>[2]令和2年!$K17</f>
        <v>47639</v>
      </c>
    </row>
    <row r="11" spans="1:22" s="116" customFormat="1" ht="16.5" customHeight="1" x14ac:dyDescent="0.15">
      <c r="A11" s="350"/>
      <c r="B11" s="317" t="s">
        <v>85</v>
      </c>
      <c r="C11" s="320">
        <f>SUM(C8:C10)</f>
        <v>170972</v>
      </c>
      <c r="D11" s="318">
        <f>SUM(D8:D10)</f>
        <v>174178</v>
      </c>
      <c r="E11" s="318">
        <f t="shared" ref="E11:V11" si="1">SUM(E8:E10)</f>
        <v>176663</v>
      </c>
      <c r="F11" s="318">
        <f t="shared" si="1"/>
        <v>179126</v>
      </c>
      <c r="G11" s="318">
        <f t="shared" si="1"/>
        <v>180655</v>
      </c>
      <c r="H11" s="318">
        <f t="shared" si="1"/>
        <v>183913</v>
      </c>
      <c r="I11" s="318">
        <f t="shared" si="1"/>
        <v>186293</v>
      </c>
      <c r="J11" s="318">
        <f t="shared" si="1"/>
        <v>189590</v>
      </c>
      <c r="K11" s="318">
        <f t="shared" si="1"/>
        <v>193221</v>
      </c>
      <c r="L11" s="318">
        <f t="shared" si="1"/>
        <v>196536</v>
      </c>
      <c r="M11" s="318">
        <f t="shared" si="1"/>
        <v>198205</v>
      </c>
      <c r="N11" s="318">
        <f t="shared" si="1"/>
        <v>198581</v>
      </c>
      <c r="O11" s="318">
        <f t="shared" si="1"/>
        <v>198982</v>
      </c>
      <c r="P11" s="318">
        <f t="shared" si="1"/>
        <v>200296</v>
      </c>
      <c r="Q11" s="318">
        <f t="shared" si="1"/>
        <v>201721</v>
      </c>
      <c r="R11" s="318">
        <f t="shared" si="1"/>
        <v>203224</v>
      </c>
      <c r="S11" s="318">
        <f t="shared" si="1"/>
        <v>204937</v>
      </c>
      <c r="T11" s="318">
        <f t="shared" si="1"/>
        <v>206954</v>
      </c>
      <c r="U11" s="318">
        <f t="shared" si="1"/>
        <v>208093</v>
      </c>
      <c r="V11" s="321">
        <f t="shared" si="1"/>
        <v>209239</v>
      </c>
    </row>
    <row r="12" spans="1:22" s="116" customFormat="1" ht="16.5" customHeight="1" x14ac:dyDescent="0.15">
      <c r="A12" s="350" t="s">
        <v>87</v>
      </c>
      <c r="B12" s="310" t="str">
        <f>B8</f>
        <v>０～１４歳</v>
      </c>
      <c r="C12" s="311">
        <f>[2]平成13年!$K22</f>
        <v>24648</v>
      </c>
      <c r="D12" s="312">
        <f>[2]平成14年!$K22</f>
        <v>24751</v>
      </c>
      <c r="E12" s="312">
        <f>[2]平成15年!$K22</f>
        <v>24989</v>
      </c>
      <c r="F12" s="312">
        <f>[2]平成16年!$K22</f>
        <v>24807</v>
      </c>
      <c r="G12" s="312">
        <f>[2]平成17年!$K22</f>
        <v>24776</v>
      </c>
      <c r="H12" s="312">
        <f>[2]平成18年!$K22</f>
        <v>24719</v>
      </c>
      <c r="I12" s="312">
        <f>[2]平成19年!$K22</f>
        <v>24312</v>
      </c>
      <c r="J12" s="312">
        <f>[2]平成20年!$K22</f>
        <v>24108</v>
      </c>
      <c r="K12" s="312">
        <f>[2]平成21年!$K22</f>
        <v>23813</v>
      </c>
      <c r="L12" s="312">
        <f>[2]平成22年!$K22</f>
        <v>23487</v>
      </c>
      <c r="M12" s="312">
        <f>[2]平成23年!$K22</f>
        <v>23179</v>
      </c>
      <c r="N12" s="312">
        <f>[2]平成24年!$K22</f>
        <v>22763</v>
      </c>
      <c r="O12" s="312">
        <f>[2]平成25年!$K22</f>
        <v>22412</v>
      </c>
      <c r="P12" s="312">
        <f>[2]平成26年!$K22</f>
        <v>21871</v>
      </c>
      <c r="Q12" s="312">
        <f>[2]平成27年!$K22</f>
        <v>21434</v>
      </c>
      <c r="R12" s="312">
        <f>[2]平成28年!$K22</f>
        <v>21117</v>
      </c>
      <c r="S12" s="312">
        <f>[2]平成29年!$K22</f>
        <v>20551</v>
      </c>
      <c r="T12" s="312">
        <f>[2]平成30年!$K22</f>
        <v>20093</v>
      </c>
      <c r="U12" s="312">
        <f>'[2]平成31年（令和元年）'!$K22</f>
        <v>19750</v>
      </c>
      <c r="V12" s="316">
        <f>[2]令和2年!$K22</f>
        <v>19348</v>
      </c>
    </row>
    <row r="13" spans="1:22" s="116" customFormat="1" ht="16.5" customHeight="1" x14ac:dyDescent="0.15">
      <c r="A13" s="350"/>
      <c r="B13" s="315" t="str">
        <f>B9</f>
        <v>１５～６４歳</v>
      </c>
      <c r="C13" s="311">
        <f>[2]平成13年!$K23</f>
        <v>132523</v>
      </c>
      <c r="D13" s="312">
        <f>[2]平成14年!$K23</f>
        <v>131820</v>
      </c>
      <c r="E13" s="312">
        <f>[2]平成15年!$K23</f>
        <v>130915</v>
      </c>
      <c r="F13" s="312">
        <f>[2]平成16年!$K23</f>
        <v>129594</v>
      </c>
      <c r="G13" s="312">
        <f>[2]平成17年!$K23</f>
        <v>127545</v>
      </c>
      <c r="H13" s="312">
        <f>[2]平成18年!$K23</f>
        <v>125746</v>
      </c>
      <c r="I13" s="312">
        <f>[2]平成19年!$K23</f>
        <v>123484</v>
      </c>
      <c r="J13" s="312">
        <f>[2]平成20年!$K23</f>
        <v>121437</v>
      </c>
      <c r="K13" s="312">
        <f>[2]平成21年!$K23</f>
        <v>119907</v>
      </c>
      <c r="L13" s="312">
        <f>[2]平成22年!$K23</f>
        <v>119163</v>
      </c>
      <c r="M13" s="312">
        <f>[2]平成23年!$K23</f>
        <v>118134</v>
      </c>
      <c r="N13" s="312">
        <f>[2]平成24年!$K23</f>
        <v>116421</v>
      </c>
      <c r="O13" s="312">
        <f>[2]平成25年!$K23</f>
        <v>114242</v>
      </c>
      <c r="P13" s="312">
        <f>[2]平成26年!$K23</f>
        <v>112744</v>
      </c>
      <c r="Q13" s="312">
        <f>[2]平成27年!$K23</f>
        <v>111115</v>
      </c>
      <c r="R13" s="312">
        <f>[2]平成28年!$K23</f>
        <v>109773</v>
      </c>
      <c r="S13" s="312">
        <f>[2]平成29年!$K23</f>
        <v>109041</v>
      </c>
      <c r="T13" s="312">
        <f>[2]平成30年!$K23</f>
        <v>108491</v>
      </c>
      <c r="U13" s="312">
        <f>'[2]平成31年（令和元年）'!$K23</f>
        <v>108583</v>
      </c>
      <c r="V13" s="316">
        <f>[2]令和2年!$K23</f>
        <v>108868</v>
      </c>
    </row>
    <row r="14" spans="1:22" s="116" customFormat="1" ht="16.5" customHeight="1" x14ac:dyDescent="0.15">
      <c r="A14" s="350"/>
      <c r="B14" s="315" t="str">
        <f>B10</f>
        <v>６５歳以上</v>
      </c>
      <c r="C14" s="311">
        <f>[2]平成13年!$K24</f>
        <v>22377</v>
      </c>
      <c r="D14" s="312">
        <f>[2]平成14年!$K24</f>
        <v>23966</v>
      </c>
      <c r="E14" s="312">
        <f>[2]平成15年!$K24</f>
        <v>25617</v>
      </c>
      <c r="F14" s="312">
        <f>[2]平成16年!$K24</f>
        <v>27005</v>
      </c>
      <c r="G14" s="312">
        <f>[2]平成17年!$K24</f>
        <v>28524</v>
      </c>
      <c r="H14" s="312">
        <f>[2]平成18年!$K24</f>
        <v>30441</v>
      </c>
      <c r="I14" s="312">
        <f>[2]平成19年!$K24</f>
        <v>32441</v>
      </c>
      <c r="J14" s="312">
        <f>[2]平成20年!$K24</f>
        <v>34308</v>
      </c>
      <c r="K14" s="312">
        <f>[2]平成21年!$K24</f>
        <v>36264</v>
      </c>
      <c r="L14" s="312">
        <f>[2]平成22年!$K24</f>
        <v>37575</v>
      </c>
      <c r="M14" s="312">
        <f>[2]平成23年!$K24</f>
        <v>38390</v>
      </c>
      <c r="N14" s="312">
        <f>[2]平成24年!$K24</f>
        <v>39831</v>
      </c>
      <c r="O14" s="312">
        <f>[2]平成25年!$K24</f>
        <v>41887</v>
      </c>
      <c r="P14" s="312">
        <f>[2]平成26年!$K24</f>
        <v>43701</v>
      </c>
      <c r="Q14" s="312">
        <f>[2]平成27年!$K24</f>
        <v>45316</v>
      </c>
      <c r="R14" s="312">
        <f>[2]平成28年!$K24</f>
        <v>46536</v>
      </c>
      <c r="S14" s="312">
        <f>[2]平成29年!$K24</f>
        <v>47436</v>
      </c>
      <c r="T14" s="312">
        <f>[2]平成30年!$K24</f>
        <v>48132</v>
      </c>
      <c r="U14" s="312">
        <f>'[2]平成31年（令和元年）'!$K24</f>
        <v>48613</v>
      </c>
      <c r="V14" s="316">
        <f>[2]令和2年!$K24</f>
        <v>49041</v>
      </c>
    </row>
    <row r="15" spans="1:22" s="116" customFormat="1" ht="16.5" customHeight="1" x14ac:dyDescent="0.15">
      <c r="A15" s="350"/>
      <c r="B15" s="317" t="s">
        <v>85</v>
      </c>
      <c r="C15" s="320">
        <f>SUM(C12:C14)</f>
        <v>179548</v>
      </c>
      <c r="D15" s="318">
        <f>SUM(D12:D14)</f>
        <v>180537</v>
      </c>
      <c r="E15" s="318">
        <f t="shared" ref="E15:V15" si="2">SUM(E12:E14)</f>
        <v>181521</v>
      </c>
      <c r="F15" s="318">
        <f t="shared" si="2"/>
        <v>181406</v>
      </c>
      <c r="G15" s="318">
        <f t="shared" si="2"/>
        <v>180845</v>
      </c>
      <c r="H15" s="318">
        <f t="shared" si="2"/>
        <v>180906</v>
      </c>
      <c r="I15" s="318">
        <f t="shared" si="2"/>
        <v>180237</v>
      </c>
      <c r="J15" s="318">
        <f t="shared" si="2"/>
        <v>179853</v>
      </c>
      <c r="K15" s="318">
        <f t="shared" si="2"/>
        <v>179984</v>
      </c>
      <c r="L15" s="318">
        <f t="shared" si="2"/>
        <v>180225</v>
      </c>
      <c r="M15" s="318">
        <f t="shared" si="2"/>
        <v>179703</v>
      </c>
      <c r="N15" s="318">
        <f t="shared" si="2"/>
        <v>179015</v>
      </c>
      <c r="O15" s="318">
        <f t="shared" si="2"/>
        <v>178541</v>
      </c>
      <c r="P15" s="318">
        <f t="shared" si="2"/>
        <v>178316</v>
      </c>
      <c r="Q15" s="318">
        <f t="shared" si="2"/>
        <v>177865</v>
      </c>
      <c r="R15" s="318">
        <f t="shared" si="2"/>
        <v>177426</v>
      </c>
      <c r="S15" s="318">
        <f t="shared" si="2"/>
        <v>177028</v>
      </c>
      <c r="T15" s="318">
        <f t="shared" si="2"/>
        <v>176716</v>
      </c>
      <c r="U15" s="318">
        <f t="shared" si="2"/>
        <v>176946</v>
      </c>
      <c r="V15" s="321">
        <f t="shared" si="2"/>
        <v>177257</v>
      </c>
    </row>
    <row r="16" spans="1:22" s="116" customFormat="1" ht="16.5" customHeight="1" x14ac:dyDescent="0.15">
      <c r="A16" s="350" t="s">
        <v>88</v>
      </c>
      <c r="B16" s="310" t="str">
        <f>B12</f>
        <v>０～１４歳</v>
      </c>
      <c r="C16" s="311">
        <f>[2]平成13年!$K29</f>
        <v>19726</v>
      </c>
      <c r="D16" s="312">
        <f>[2]平成14年!$K29</f>
        <v>19227</v>
      </c>
      <c r="E16" s="312">
        <f>[2]平成15年!$K29</f>
        <v>19074</v>
      </c>
      <c r="F16" s="312">
        <f>[2]平成16年!$K29</f>
        <v>19106</v>
      </c>
      <c r="G16" s="312">
        <f>[2]平成17年!$K29</f>
        <v>19209</v>
      </c>
      <c r="H16" s="312">
        <f>[2]平成18年!$K29</f>
        <v>19457</v>
      </c>
      <c r="I16" s="312">
        <f>[2]平成19年!$K29</f>
        <v>19700</v>
      </c>
      <c r="J16" s="312">
        <f>[2]平成20年!$K29</f>
        <v>20204</v>
      </c>
      <c r="K16" s="312">
        <f>[2]平成21年!$K29</f>
        <v>20738</v>
      </c>
      <c r="L16" s="312">
        <f>[2]平成22年!$K29</f>
        <v>21094</v>
      </c>
      <c r="M16" s="312">
        <f>[2]平成23年!$K29</f>
        <v>21286</v>
      </c>
      <c r="N16" s="312">
        <f>[2]平成24年!$K29</f>
        <v>21094</v>
      </c>
      <c r="O16" s="312">
        <f>[2]平成25年!$K29</f>
        <v>20793</v>
      </c>
      <c r="P16" s="312">
        <f>[2]平成26年!$K29</f>
        <v>20628</v>
      </c>
      <c r="Q16" s="312">
        <f>[2]平成27年!$K29</f>
        <v>20726</v>
      </c>
      <c r="R16" s="312">
        <f>[2]平成28年!$K29</f>
        <v>20694</v>
      </c>
      <c r="S16" s="312">
        <f>[2]平成29年!$K29</f>
        <v>20340</v>
      </c>
      <c r="T16" s="312">
        <f>[2]平成30年!$K29</f>
        <v>19999</v>
      </c>
      <c r="U16" s="312">
        <f>'[2]平成31年（令和元年）'!$K29</f>
        <v>19596</v>
      </c>
      <c r="V16" s="316">
        <f>[2]令和2年!$K29</f>
        <v>19185</v>
      </c>
    </row>
    <row r="17" spans="1:22" s="116" customFormat="1" ht="16.5" customHeight="1" x14ac:dyDescent="0.15">
      <c r="A17" s="350"/>
      <c r="B17" s="315" t="str">
        <f>B13</f>
        <v>１５～６４歳</v>
      </c>
      <c r="C17" s="311">
        <f>[2]平成13年!$K30</f>
        <v>107794</v>
      </c>
      <c r="D17" s="312">
        <f>[2]平成14年!$K30</f>
        <v>106450</v>
      </c>
      <c r="E17" s="312">
        <f>[2]平成15年!$K30</f>
        <v>105549</v>
      </c>
      <c r="F17" s="312">
        <f>[2]平成16年!$K30</f>
        <v>105477</v>
      </c>
      <c r="G17" s="312">
        <f>[2]平成17年!$K30</f>
        <v>105098</v>
      </c>
      <c r="H17" s="312">
        <f>[2]平成18年!$K30</f>
        <v>104714</v>
      </c>
      <c r="I17" s="312">
        <f>[2]平成19年!$K30</f>
        <v>104002</v>
      </c>
      <c r="J17" s="312">
        <f>[2]平成20年!$K30</f>
        <v>103946</v>
      </c>
      <c r="K17" s="312">
        <f>[2]平成21年!$K30</f>
        <v>103942</v>
      </c>
      <c r="L17" s="312">
        <f>[2]平成22年!$K30</f>
        <v>104557</v>
      </c>
      <c r="M17" s="312">
        <f>[2]平成23年!$K30</f>
        <v>104127</v>
      </c>
      <c r="N17" s="312">
        <f>[2]平成24年!$K30</f>
        <v>102427</v>
      </c>
      <c r="O17" s="312">
        <f>[2]平成25年!$K30</f>
        <v>100280</v>
      </c>
      <c r="P17" s="312">
        <f>[2]平成26年!$K30</f>
        <v>98789</v>
      </c>
      <c r="Q17" s="312">
        <f>[2]平成27年!$K30</f>
        <v>98778</v>
      </c>
      <c r="R17" s="312">
        <f>[2]平成28年!$K30</f>
        <v>98426</v>
      </c>
      <c r="S17" s="312">
        <f>[2]平成29年!$K30</f>
        <v>97616</v>
      </c>
      <c r="T17" s="312">
        <f>[2]平成30年!$K30</f>
        <v>97226</v>
      </c>
      <c r="U17" s="312">
        <f>'[2]平成31年（令和元年）'!$K30</f>
        <v>96853</v>
      </c>
      <c r="V17" s="316">
        <f>[2]令和2年!$K30</f>
        <v>96816</v>
      </c>
    </row>
    <row r="18" spans="1:22" s="116" customFormat="1" ht="16.5" customHeight="1" x14ac:dyDescent="0.15">
      <c r="A18" s="350"/>
      <c r="B18" s="315" t="str">
        <f>B14</f>
        <v>６５歳以上</v>
      </c>
      <c r="C18" s="311">
        <f>[2]平成13年!$K31</f>
        <v>19335</v>
      </c>
      <c r="D18" s="312">
        <f>[2]平成14年!$K31</f>
        <v>20477</v>
      </c>
      <c r="E18" s="312">
        <f>[2]平成15年!$K31</f>
        <v>21699</v>
      </c>
      <c r="F18" s="312">
        <f>[2]平成16年!$K31</f>
        <v>22592</v>
      </c>
      <c r="G18" s="312">
        <f>[2]平成17年!$K31</f>
        <v>23687</v>
      </c>
      <c r="H18" s="312">
        <f>[2]平成18年!$K31</f>
        <v>24855</v>
      </c>
      <c r="I18" s="312">
        <f>[2]平成19年!$K31</f>
        <v>26396</v>
      </c>
      <c r="J18" s="312">
        <f>[2]平成20年!$K31</f>
        <v>27747</v>
      </c>
      <c r="K18" s="312">
        <f>[2]平成21年!$K31</f>
        <v>29316</v>
      </c>
      <c r="L18" s="312">
        <f>[2]平成22年!$K31</f>
        <v>30574</v>
      </c>
      <c r="M18" s="312">
        <f>[2]平成23年!$K31</f>
        <v>31258</v>
      </c>
      <c r="N18" s="312">
        <f>[2]平成24年!$K31</f>
        <v>32375</v>
      </c>
      <c r="O18" s="312">
        <f>[2]平成25年!$K31</f>
        <v>34323</v>
      </c>
      <c r="P18" s="312">
        <f>[2]平成26年!$K31</f>
        <v>35974</v>
      </c>
      <c r="Q18" s="312">
        <f>[2]平成27年!$K31</f>
        <v>37589</v>
      </c>
      <c r="R18" s="312">
        <f>[2]平成28年!$K31</f>
        <v>38764</v>
      </c>
      <c r="S18" s="312">
        <f>[2]平成29年!$K31</f>
        <v>39655</v>
      </c>
      <c r="T18" s="312">
        <f>[2]平成30年!$K31</f>
        <v>40548</v>
      </c>
      <c r="U18" s="312">
        <f>'[2]平成31年（令和元年）'!$K31</f>
        <v>41342</v>
      </c>
      <c r="V18" s="316">
        <f>[2]令和2年!$K31</f>
        <v>41913</v>
      </c>
    </row>
    <row r="19" spans="1:22" s="116" customFormat="1" ht="16.5" customHeight="1" x14ac:dyDescent="0.15">
      <c r="A19" s="350"/>
      <c r="B19" s="317" t="s">
        <v>85</v>
      </c>
      <c r="C19" s="320">
        <f>SUM(C16:C18)</f>
        <v>146855</v>
      </c>
      <c r="D19" s="318">
        <f>SUM(D16:D18)</f>
        <v>146154</v>
      </c>
      <c r="E19" s="318">
        <f t="shared" ref="E19:V19" si="3">SUM(E16:E18)</f>
        <v>146322</v>
      </c>
      <c r="F19" s="318">
        <f t="shared" si="3"/>
        <v>147175</v>
      </c>
      <c r="G19" s="318">
        <f t="shared" si="3"/>
        <v>147994</v>
      </c>
      <c r="H19" s="318">
        <f t="shared" si="3"/>
        <v>149026</v>
      </c>
      <c r="I19" s="318">
        <f t="shared" si="3"/>
        <v>150098</v>
      </c>
      <c r="J19" s="318">
        <f t="shared" si="3"/>
        <v>151897</v>
      </c>
      <c r="K19" s="318">
        <f t="shared" si="3"/>
        <v>153996</v>
      </c>
      <c r="L19" s="318">
        <f t="shared" si="3"/>
        <v>156225</v>
      </c>
      <c r="M19" s="318">
        <f t="shared" si="3"/>
        <v>156671</v>
      </c>
      <c r="N19" s="318">
        <f t="shared" si="3"/>
        <v>155896</v>
      </c>
      <c r="O19" s="318">
        <f t="shared" si="3"/>
        <v>155396</v>
      </c>
      <c r="P19" s="318">
        <f t="shared" si="3"/>
        <v>155391</v>
      </c>
      <c r="Q19" s="318">
        <f t="shared" si="3"/>
        <v>157093</v>
      </c>
      <c r="R19" s="318">
        <f t="shared" si="3"/>
        <v>157884</v>
      </c>
      <c r="S19" s="318">
        <f t="shared" si="3"/>
        <v>157611</v>
      </c>
      <c r="T19" s="318">
        <f t="shared" si="3"/>
        <v>157773</v>
      </c>
      <c r="U19" s="318">
        <f t="shared" si="3"/>
        <v>157791</v>
      </c>
      <c r="V19" s="321">
        <f t="shared" si="3"/>
        <v>157914</v>
      </c>
    </row>
    <row r="20" spans="1:22" s="116" customFormat="1" ht="16.5" customHeight="1" x14ac:dyDescent="0.15">
      <c r="A20" s="350" t="s">
        <v>89</v>
      </c>
      <c r="B20" s="310" t="str">
        <f>B16</f>
        <v>０～１４歳</v>
      </c>
      <c r="C20" s="311">
        <f>[2]平成13年!$K36</f>
        <v>20595</v>
      </c>
      <c r="D20" s="312">
        <f>[2]平成14年!$K36</f>
        <v>20560</v>
      </c>
      <c r="E20" s="312">
        <f>[2]平成15年!$K36</f>
        <v>20548</v>
      </c>
      <c r="F20" s="312">
        <f>[2]平成16年!$K36</f>
        <v>20380</v>
      </c>
      <c r="G20" s="312">
        <f>[2]平成17年!$K36</f>
        <v>20167</v>
      </c>
      <c r="H20" s="312">
        <f>[2]平成18年!$K36</f>
        <v>19878</v>
      </c>
      <c r="I20" s="312">
        <f>[2]平成19年!$K36</f>
        <v>19745</v>
      </c>
      <c r="J20" s="312">
        <f>[2]平成20年!$K36</f>
        <v>19549</v>
      </c>
      <c r="K20" s="312">
        <f>[2]平成21年!$K36</f>
        <v>19564</v>
      </c>
      <c r="L20" s="312">
        <f>[2]平成22年!$K36</f>
        <v>19312</v>
      </c>
      <c r="M20" s="312">
        <f>[2]平成23年!$K36</f>
        <v>19203</v>
      </c>
      <c r="N20" s="312">
        <f>[2]平成24年!$K36</f>
        <v>18878</v>
      </c>
      <c r="O20" s="312">
        <f>[2]平成25年!$K36</f>
        <v>18557</v>
      </c>
      <c r="P20" s="312">
        <f>[2]平成26年!$K36</f>
        <v>18251</v>
      </c>
      <c r="Q20" s="312">
        <f>[2]平成27年!$K36</f>
        <v>17966</v>
      </c>
      <c r="R20" s="312">
        <f>[2]平成28年!$K36</f>
        <v>17720</v>
      </c>
      <c r="S20" s="312">
        <f>[2]平成29年!$K36</f>
        <v>17265</v>
      </c>
      <c r="T20" s="312">
        <f>[2]平成30年!$K36</f>
        <v>16927</v>
      </c>
      <c r="U20" s="312">
        <f>'[2]平成31年（令和元年）'!$K36</f>
        <v>16552</v>
      </c>
      <c r="V20" s="316">
        <f>[2]令和2年!$K36</f>
        <v>16242</v>
      </c>
    </row>
    <row r="21" spans="1:22" s="116" customFormat="1" ht="16.5" customHeight="1" x14ac:dyDescent="0.15">
      <c r="A21" s="350"/>
      <c r="B21" s="315" t="str">
        <f>B17</f>
        <v>１５～６４歳</v>
      </c>
      <c r="C21" s="311">
        <f>[2]平成13年!$K37</f>
        <v>108319</v>
      </c>
      <c r="D21" s="312">
        <f>[2]平成14年!$K37</f>
        <v>107109</v>
      </c>
      <c r="E21" s="312">
        <f>[2]平成15年!$K37</f>
        <v>105642</v>
      </c>
      <c r="F21" s="312">
        <f>[2]平成16年!$K37</f>
        <v>104400</v>
      </c>
      <c r="G21" s="312">
        <f>[2]平成17年!$K37</f>
        <v>102419</v>
      </c>
      <c r="H21" s="312">
        <f>[2]平成18年!$K37</f>
        <v>100367</v>
      </c>
      <c r="I21" s="312">
        <f>[2]平成19年!$K37</f>
        <v>98693</v>
      </c>
      <c r="J21" s="312">
        <f>[2]平成20年!$K37</f>
        <v>97198</v>
      </c>
      <c r="K21" s="312">
        <f>[2]平成21年!$K37</f>
        <v>96203</v>
      </c>
      <c r="L21" s="312">
        <f>[2]平成22年!$K37</f>
        <v>95666</v>
      </c>
      <c r="M21" s="312">
        <f>[2]平成23年!$K37</f>
        <v>95289</v>
      </c>
      <c r="N21" s="312">
        <f>[2]平成24年!$K37</f>
        <v>94236</v>
      </c>
      <c r="O21" s="312">
        <f>[2]平成25年!$K37</f>
        <v>92326</v>
      </c>
      <c r="P21" s="312">
        <f>[2]平成26年!$K37</f>
        <v>90884</v>
      </c>
      <c r="Q21" s="312">
        <f>[2]平成27年!$K37</f>
        <v>89587</v>
      </c>
      <c r="R21" s="312">
        <f>[2]平成28年!$K37</f>
        <v>88737</v>
      </c>
      <c r="S21" s="312">
        <f>[2]平成29年!$K37</f>
        <v>88045</v>
      </c>
      <c r="T21" s="312">
        <f>[2]平成30年!$K37</f>
        <v>87486</v>
      </c>
      <c r="U21" s="312">
        <f>'[2]平成31年（令和元年）'!$K37</f>
        <v>87296</v>
      </c>
      <c r="V21" s="316">
        <f>[2]令和2年!$K37</f>
        <v>87350</v>
      </c>
    </row>
    <row r="22" spans="1:22" s="116" customFormat="1" ht="16.5" customHeight="1" x14ac:dyDescent="0.15">
      <c r="A22" s="350"/>
      <c r="B22" s="315" t="str">
        <f>B18</f>
        <v>６５歳以上</v>
      </c>
      <c r="C22" s="311">
        <f>[2]平成13年!$K38</f>
        <v>21831</v>
      </c>
      <c r="D22" s="312">
        <f>[2]平成14年!$K38</f>
        <v>23196</v>
      </c>
      <c r="E22" s="312">
        <f>[2]平成15年!$K38</f>
        <v>24760</v>
      </c>
      <c r="F22" s="312">
        <f>[2]平成16年!$K38</f>
        <v>26045</v>
      </c>
      <c r="G22" s="312">
        <f>[2]平成17年!$K38</f>
        <v>27529</v>
      </c>
      <c r="H22" s="312">
        <f>[2]平成18年!$K38</f>
        <v>29188</v>
      </c>
      <c r="I22" s="312">
        <f>[2]平成19年!$K38</f>
        <v>31171</v>
      </c>
      <c r="J22" s="312">
        <f>[2]平成20年!$K38</f>
        <v>32910</v>
      </c>
      <c r="K22" s="312">
        <f>[2]平成21年!$K38</f>
        <v>34830</v>
      </c>
      <c r="L22" s="312">
        <f>[2]平成22年!$K38</f>
        <v>36133</v>
      </c>
      <c r="M22" s="312">
        <f>[2]平成23年!$K38</f>
        <v>36976</v>
      </c>
      <c r="N22" s="312">
        <f>[2]平成24年!$K38</f>
        <v>38316</v>
      </c>
      <c r="O22" s="312">
        <f>[2]平成25年!$K38</f>
        <v>40145</v>
      </c>
      <c r="P22" s="312">
        <f>[2]平成26年!$K38</f>
        <v>41453</v>
      </c>
      <c r="Q22" s="312">
        <f>[2]平成27年!$K38</f>
        <v>42846</v>
      </c>
      <c r="R22" s="312">
        <f>[2]平成28年!$K38</f>
        <v>43975</v>
      </c>
      <c r="S22" s="312">
        <f>[2]平成29年!$K38</f>
        <v>44683</v>
      </c>
      <c r="T22" s="312">
        <f>[2]平成30年!$K38</f>
        <v>45114</v>
      </c>
      <c r="U22" s="312">
        <f>'[2]平成31年（令和元年）'!$K38</f>
        <v>45593</v>
      </c>
      <c r="V22" s="316">
        <f>[2]令和2年!$K38</f>
        <v>45826</v>
      </c>
    </row>
    <row r="23" spans="1:22" s="116" customFormat="1" ht="16.5" customHeight="1" x14ac:dyDescent="0.15">
      <c r="A23" s="350"/>
      <c r="B23" s="317" t="s">
        <v>85</v>
      </c>
      <c r="C23" s="320">
        <f>SUM(C20:C22)</f>
        <v>150745</v>
      </c>
      <c r="D23" s="318">
        <f>SUM(D20:D22)</f>
        <v>150865</v>
      </c>
      <c r="E23" s="318">
        <f t="shared" ref="E23:V23" si="4">SUM(E20:E22)</f>
        <v>150950</v>
      </c>
      <c r="F23" s="318">
        <f t="shared" si="4"/>
        <v>150825</v>
      </c>
      <c r="G23" s="318">
        <f t="shared" si="4"/>
        <v>150115</v>
      </c>
      <c r="H23" s="318">
        <f t="shared" si="4"/>
        <v>149433</v>
      </c>
      <c r="I23" s="318">
        <f t="shared" si="4"/>
        <v>149609</v>
      </c>
      <c r="J23" s="318">
        <f t="shared" si="4"/>
        <v>149657</v>
      </c>
      <c r="K23" s="318">
        <f t="shared" si="4"/>
        <v>150597</v>
      </c>
      <c r="L23" s="318">
        <f t="shared" si="4"/>
        <v>151111</v>
      </c>
      <c r="M23" s="318">
        <f t="shared" si="4"/>
        <v>151468</v>
      </c>
      <c r="N23" s="318">
        <f t="shared" si="4"/>
        <v>151430</v>
      </c>
      <c r="O23" s="318">
        <f t="shared" si="4"/>
        <v>151028</v>
      </c>
      <c r="P23" s="318">
        <f t="shared" si="4"/>
        <v>150588</v>
      </c>
      <c r="Q23" s="318">
        <f t="shared" si="4"/>
        <v>150399</v>
      </c>
      <c r="R23" s="318">
        <f t="shared" si="4"/>
        <v>150432</v>
      </c>
      <c r="S23" s="318">
        <f t="shared" si="4"/>
        <v>149993</v>
      </c>
      <c r="T23" s="318">
        <f t="shared" si="4"/>
        <v>149527</v>
      </c>
      <c r="U23" s="318">
        <f t="shared" si="4"/>
        <v>149441</v>
      </c>
      <c r="V23" s="321">
        <f t="shared" si="4"/>
        <v>149418</v>
      </c>
    </row>
    <row r="24" spans="1:22" s="116" customFormat="1" ht="16.5" customHeight="1" x14ac:dyDescent="0.15">
      <c r="A24" s="350" t="s">
        <v>90</v>
      </c>
      <c r="B24" s="310" t="str">
        <f>B20</f>
        <v>０～１４歳</v>
      </c>
      <c r="C24" s="311">
        <f>[2]平成13年!$K43</f>
        <v>19637</v>
      </c>
      <c r="D24" s="312">
        <f>[2]平成14年!$K43</f>
        <v>19953</v>
      </c>
      <c r="E24" s="312">
        <f>[2]平成15年!$K43</f>
        <v>20261</v>
      </c>
      <c r="F24" s="312">
        <f>[2]平成16年!$K43</f>
        <v>20264</v>
      </c>
      <c r="G24" s="312">
        <f>[2]平成17年!$K43</f>
        <v>20318</v>
      </c>
      <c r="H24" s="312">
        <f>[2]平成18年!$K43</f>
        <v>20169</v>
      </c>
      <c r="I24" s="312">
        <f>[2]平成19年!$K43</f>
        <v>20233</v>
      </c>
      <c r="J24" s="312">
        <f>[2]平成20年!$K43</f>
        <v>20408</v>
      </c>
      <c r="K24" s="312">
        <f>[2]平成21年!$K43</f>
        <v>20628</v>
      </c>
      <c r="L24" s="312">
        <f>[2]平成22年!$K43</f>
        <v>20493</v>
      </c>
      <c r="M24" s="312">
        <f>[2]平成23年!$K43</f>
        <v>20529</v>
      </c>
      <c r="N24" s="312">
        <f>[2]平成24年!$K43</f>
        <v>20291</v>
      </c>
      <c r="O24" s="312">
        <f>[2]平成25年!$K43</f>
        <v>20365</v>
      </c>
      <c r="P24" s="312">
        <f>[2]平成26年!$K43</f>
        <v>20256</v>
      </c>
      <c r="Q24" s="312">
        <f>[2]平成27年!$K43</f>
        <v>19891</v>
      </c>
      <c r="R24" s="312">
        <f>[2]平成28年!$K43</f>
        <v>19627</v>
      </c>
      <c r="S24" s="312">
        <f>[2]平成29年!$K43</f>
        <v>19391</v>
      </c>
      <c r="T24" s="312">
        <f>[2]平成30年!$K43</f>
        <v>19001</v>
      </c>
      <c r="U24" s="312">
        <f>'[2]平成31年（令和元年）'!$K43</f>
        <v>18704</v>
      </c>
      <c r="V24" s="316">
        <f>[2]令和2年!$K43</f>
        <v>18500</v>
      </c>
    </row>
    <row r="25" spans="1:22" s="116" customFormat="1" ht="16.5" customHeight="1" x14ac:dyDescent="0.15">
      <c r="A25" s="350"/>
      <c r="B25" s="315" t="str">
        <f>B21</f>
        <v>１５～６４歳</v>
      </c>
      <c r="C25" s="311">
        <f>[2]平成13年!$K44</f>
        <v>72804</v>
      </c>
      <c r="D25" s="312">
        <f>[2]平成14年!$K44</f>
        <v>74233</v>
      </c>
      <c r="E25" s="312">
        <f>[2]平成15年!$K44</f>
        <v>75711</v>
      </c>
      <c r="F25" s="312">
        <f>[2]平成16年!$K44</f>
        <v>76582</v>
      </c>
      <c r="G25" s="312">
        <f>[2]平成17年!$K44</f>
        <v>77721</v>
      </c>
      <c r="H25" s="312">
        <f>[2]平成18年!$K44</f>
        <v>78342</v>
      </c>
      <c r="I25" s="312">
        <f>[2]平成19年!$K44</f>
        <v>78823</v>
      </c>
      <c r="J25" s="312">
        <f>[2]平成20年!$K44</f>
        <v>79939</v>
      </c>
      <c r="K25" s="312">
        <f>[2]平成21年!$K44</f>
        <v>80744</v>
      </c>
      <c r="L25" s="312">
        <f>[2]平成22年!$K44</f>
        <v>81202</v>
      </c>
      <c r="M25" s="312">
        <f>[2]平成23年!$K44</f>
        <v>82347</v>
      </c>
      <c r="N25" s="312">
        <f>[2]平成24年!$K44</f>
        <v>82681</v>
      </c>
      <c r="O25" s="312">
        <f>[2]平成25年!$K44</f>
        <v>82357</v>
      </c>
      <c r="P25" s="312">
        <f>[2]平成26年!$K44</f>
        <v>82203</v>
      </c>
      <c r="Q25" s="312">
        <f>[2]平成27年!$K44</f>
        <v>81873</v>
      </c>
      <c r="R25" s="312">
        <f>[2]平成28年!$K44</f>
        <v>81809</v>
      </c>
      <c r="S25" s="312">
        <f>[2]平成29年!$K44</f>
        <v>81884</v>
      </c>
      <c r="T25" s="312">
        <f>[2]平成30年!$K44</f>
        <v>81926</v>
      </c>
      <c r="U25" s="312">
        <f>'[2]平成31年（令和元年）'!$K44</f>
        <v>81939</v>
      </c>
      <c r="V25" s="316">
        <f>[2]令和2年!$K44</f>
        <v>82111</v>
      </c>
    </row>
    <row r="26" spans="1:22" s="116" customFormat="1" ht="16.5" customHeight="1" x14ac:dyDescent="0.15">
      <c r="A26" s="350"/>
      <c r="B26" s="315" t="str">
        <f>B22</f>
        <v>６５歳以上</v>
      </c>
      <c r="C26" s="311">
        <f>[2]平成13年!$K45</f>
        <v>10865</v>
      </c>
      <c r="D26" s="312">
        <f>[2]平成14年!$K45</f>
        <v>11645</v>
      </c>
      <c r="E26" s="312">
        <f>[2]平成15年!$K45</f>
        <v>12515</v>
      </c>
      <c r="F26" s="312">
        <f>[2]平成16年!$K45</f>
        <v>13300</v>
      </c>
      <c r="G26" s="312">
        <f>[2]平成17年!$K45</f>
        <v>14189</v>
      </c>
      <c r="H26" s="312">
        <f>[2]平成18年!$K45</f>
        <v>15128</v>
      </c>
      <c r="I26" s="312">
        <f>[2]平成19年!$K45</f>
        <v>16342</v>
      </c>
      <c r="J26" s="312">
        <f>[2]平成20年!$K45</f>
        <v>17291</v>
      </c>
      <c r="K26" s="312">
        <f>[2]平成21年!$K45</f>
        <v>18488</v>
      </c>
      <c r="L26" s="312">
        <f>[2]平成22年!$K45</f>
        <v>19381</v>
      </c>
      <c r="M26" s="312">
        <f>[2]平成23年!$K45</f>
        <v>20054</v>
      </c>
      <c r="N26" s="312">
        <f>[2]平成24年!$K45</f>
        <v>21095</v>
      </c>
      <c r="O26" s="312">
        <f>[2]平成25年!$K45</f>
        <v>22447</v>
      </c>
      <c r="P26" s="312">
        <f>[2]平成26年!$K45</f>
        <v>23727</v>
      </c>
      <c r="Q26" s="312">
        <f>[2]平成27年!$K45</f>
        <v>24962</v>
      </c>
      <c r="R26" s="312">
        <f>[2]平成28年!$K45</f>
        <v>25993</v>
      </c>
      <c r="S26" s="312">
        <f>[2]平成29年!$K45</f>
        <v>26930</v>
      </c>
      <c r="T26" s="312">
        <f>[2]平成30年!$K45</f>
        <v>27808</v>
      </c>
      <c r="U26" s="312">
        <f>'[2]平成31年（令和元年）'!$K45</f>
        <v>28571</v>
      </c>
      <c r="V26" s="316">
        <f>[2]令和2年!$K45</f>
        <v>29226</v>
      </c>
    </row>
    <row r="27" spans="1:22" s="116" customFormat="1" ht="16.5" customHeight="1" x14ac:dyDescent="0.15">
      <c r="A27" s="350"/>
      <c r="B27" s="317" t="s">
        <v>85</v>
      </c>
      <c r="C27" s="320">
        <f>SUM(C24:C26)</f>
        <v>103306</v>
      </c>
      <c r="D27" s="318">
        <f>SUM(D24:D26)</f>
        <v>105831</v>
      </c>
      <c r="E27" s="318">
        <f t="shared" ref="E27:V27" si="5">SUM(E24:E26)</f>
        <v>108487</v>
      </c>
      <c r="F27" s="318">
        <f t="shared" si="5"/>
        <v>110146</v>
      </c>
      <c r="G27" s="318">
        <f t="shared" si="5"/>
        <v>112228</v>
      </c>
      <c r="H27" s="318">
        <f t="shared" si="5"/>
        <v>113639</v>
      </c>
      <c r="I27" s="318">
        <f t="shared" si="5"/>
        <v>115398</v>
      </c>
      <c r="J27" s="318">
        <f t="shared" si="5"/>
        <v>117638</v>
      </c>
      <c r="K27" s="318">
        <f t="shared" si="5"/>
        <v>119860</v>
      </c>
      <c r="L27" s="318">
        <f t="shared" si="5"/>
        <v>121076</v>
      </c>
      <c r="M27" s="318">
        <f t="shared" si="5"/>
        <v>122930</v>
      </c>
      <c r="N27" s="318">
        <f t="shared" si="5"/>
        <v>124067</v>
      </c>
      <c r="O27" s="318">
        <f t="shared" si="5"/>
        <v>125169</v>
      </c>
      <c r="P27" s="318">
        <f t="shared" si="5"/>
        <v>126186</v>
      </c>
      <c r="Q27" s="318">
        <f t="shared" si="5"/>
        <v>126726</v>
      </c>
      <c r="R27" s="318">
        <f t="shared" si="5"/>
        <v>127429</v>
      </c>
      <c r="S27" s="318">
        <f t="shared" si="5"/>
        <v>128205</v>
      </c>
      <c r="T27" s="318">
        <f t="shared" si="5"/>
        <v>128735</v>
      </c>
      <c r="U27" s="318">
        <f t="shared" si="5"/>
        <v>129214</v>
      </c>
      <c r="V27" s="321">
        <f t="shared" si="5"/>
        <v>129837</v>
      </c>
    </row>
    <row r="28" spans="1:22" s="116" customFormat="1" ht="16.5" customHeight="1" x14ac:dyDescent="0.15">
      <c r="A28" s="350" t="s">
        <v>91</v>
      </c>
      <c r="B28" s="310" t="str">
        <f>B24</f>
        <v>０～１４歳</v>
      </c>
      <c r="C28" s="311">
        <f>[2]平成13年!$K50</f>
        <v>19457</v>
      </c>
      <c r="D28" s="312">
        <f>[2]平成14年!$K50</f>
        <v>19787</v>
      </c>
      <c r="E28" s="312">
        <f>[2]平成15年!$K50</f>
        <v>20423</v>
      </c>
      <c r="F28" s="312">
        <f>[2]平成16年!$K50</f>
        <v>20971</v>
      </c>
      <c r="G28" s="312">
        <f>[2]平成17年!$K50</f>
        <v>21509</v>
      </c>
      <c r="H28" s="312">
        <f>[2]平成18年!$K50</f>
        <v>21996</v>
      </c>
      <c r="I28" s="312">
        <f>[2]平成19年!$K50</f>
        <v>22259</v>
      </c>
      <c r="J28" s="312">
        <f>[2]平成20年!$K50</f>
        <v>22822</v>
      </c>
      <c r="K28" s="312">
        <f>[2]平成21年!$K50</f>
        <v>22927</v>
      </c>
      <c r="L28" s="312">
        <f>[2]平成22年!$K50</f>
        <v>22722</v>
      </c>
      <c r="M28" s="312">
        <f>[2]平成23年!$K50</f>
        <v>22781</v>
      </c>
      <c r="N28" s="312">
        <f>[2]平成24年!$K50</f>
        <v>22237</v>
      </c>
      <c r="O28" s="312">
        <f>[2]平成25年!$K50</f>
        <v>21759</v>
      </c>
      <c r="P28" s="312">
        <f>[2]平成26年!$K50</f>
        <v>21240</v>
      </c>
      <c r="Q28" s="312">
        <f>[2]平成27年!$K50</f>
        <v>20780</v>
      </c>
      <c r="R28" s="312">
        <f>[2]平成28年!$K50</f>
        <v>20278</v>
      </c>
      <c r="S28" s="312">
        <f>[2]平成29年!$K50</f>
        <v>19719</v>
      </c>
      <c r="T28" s="312">
        <f>[2]平成30年!$K50</f>
        <v>19114</v>
      </c>
      <c r="U28" s="312">
        <f>'[2]平成31年（令和元年）'!$K50</f>
        <v>18854</v>
      </c>
      <c r="V28" s="316">
        <f>[2]令和2年!$K50</f>
        <v>18392</v>
      </c>
    </row>
    <row r="29" spans="1:22" s="116" customFormat="1" ht="16.5" customHeight="1" x14ac:dyDescent="0.15">
      <c r="A29" s="350"/>
      <c r="B29" s="315" t="str">
        <f>B25</f>
        <v>１５～６４歳</v>
      </c>
      <c r="C29" s="311">
        <f>[2]平成13年!$K51</f>
        <v>105227</v>
      </c>
      <c r="D29" s="312">
        <f>[2]平成14年!$K51</f>
        <v>105338</v>
      </c>
      <c r="E29" s="312">
        <f>[2]平成15年!$K51</f>
        <v>106222</v>
      </c>
      <c r="F29" s="312">
        <f>[2]平成16年!$K51</f>
        <v>107030</v>
      </c>
      <c r="G29" s="312">
        <f>[2]平成17年!$K51</f>
        <v>106575</v>
      </c>
      <c r="H29" s="312">
        <f>[2]平成18年!$K51</f>
        <v>105791</v>
      </c>
      <c r="I29" s="312">
        <f>[2]平成19年!$K51</f>
        <v>104118</v>
      </c>
      <c r="J29" s="312">
        <f>[2]平成20年!$K51</f>
        <v>103793</v>
      </c>
      <c r="K29" s="312">
        <f>[2]平成21年!$K51</f>
        <v>102333</v>
      </c>
      <c r="L29" s="312">
        <f>[2]平成22年!$K51</f>
        <v>100732</v>
      </c>
      <c r="M29" s="312">
        <f>[2]平成23年!$K51</f>
        <v>100201</v>
      </c>
      <c r="N29" s="312">
        <f>[2]平成24年!$K51</f>
        <v>98239</v>
      </c>
      <c r="O29" s="312">
        <f>[2]平成25年!$K51</f>
        <v>96113</v>
      </c>
      <c r="P29" s="312">
        <f>[2]平成26年!$K51</f>
        <v>94415</v>
      </c>
      <c r="Q29" s="312">
        <f>[2]平成27年!$K51</f>
        <v>93200</v>
      </c>
      <c r="R29" s="312">
        <f>[2]平成28年!$K51</f>
        <v>92107</v>
      </c>
      <c r="S29" s="312">
        <f>[2]平成29年!$K51</f>
        <v>91519</v>
      </c>
      <c r="T29" s="312">
        <f>[2]平成30年!$K51</f>
        <v>91086</v>
      </c>
      <c r="U29" s="312">
        <f>'[2]平成31年（令和元年）'!$K51</f>
        <v>91464</v>
      </c>
      <c r="V29" s="316">
        <f>[2]令和2年!$K51</f>
        <v>91826</v>
      </c>
    </row>
    <row r="30" spans="1:22" s="116" customFormat="1" ht="16.5" customHeight="1" x14ac:dyDescent="0.15">
      <c r="A30" s="350"/>
      <c r="B30" s="315" t="str">
        <f>B26</f>
        <v>６５歳以上</v>
      </c>
      <c r="C30" s="311">
        <f>[2]平成13年!$K52</f>
        <v>11773</v>
      </c>
      <c r="D30" s="312">
        <f>[2]平成14年!$K52</f>
        <v>13146</v>
      </c>
      <c r="E30" s="312">
        <f>[2]平成15年!$K52</f>
        <v>14618</v>
      </c>
      <c r="F30" s="312">
        <f>[2]平成16年!$K52</f>
        <v>16041</v>
      </c>
      <c r="G30" s="312">
        <f>[2]平成17年!$K52</f>
        <v>17600</v>
      </c>
      <c r="H30" s="312">
        <f>[2]平成18年!$K52</f>
        <v>19359</v>
      </c>
      <c r="I30" s="312">
        <f>[2]平成19年!$K52</f>
        <v>21265</v>
      </c>
      <c r="J30" s="312">
        <f>[2]平成20年!$K52</f>
        <v>23080</v>
      </c>
      <c r="K30" s="312">
        <f>[2]平成21年!$K52</f>
        <v>24914</v>
      </c>
      <c r="L30" s="312">
        <f>[2]平成22年!$K52</f>
        <v>26395</v>
      </c>
      <c r="M30" s="312">
        <f>[2]平成23年!$K52</f>
        <v>27456</v>
      </c>
      <c r="N30" s="312">
        <f>[2]平成24年!$K52</f>
        <v>29053</v>
      </c>
      <c r="O30" s="312">
        <f>[2]平成25年!$K52</f>
        <v>31173</v>
      </c>
      <c r="P30" s="312">
        <f>[2]平成26年!$K52</f>
        <v>33055</v>
      </c>
      <c r="Q30" s="312">
        <f>[2]平成27年!$K52</f>
        <v>34770</v>
      </c>
      <c r="R30" s="312">
        <f>[2]平成28年!$K52</f>
        <v>36050</v>
      </c>
      <c r="S30" s="312">
        <f>[2]平成29年!$K52</f>
        <v>37142</v>
      </c>
      <c r="T30" s="312">
        <f>[2]平成30年!$K52</f>
        <v>38061</v>
      </c>
      <c r="U30" s="312">
        <f>'[2]平成31年（令和元年）'!$K52</f>
        <v>38652</v>
      </c>
      <c r="V30" s="316">
        <f>[2]令和2年!$K52</f>
        <v>39238</v>
      </c>
    </row>
    <row r="31" spans="1:22" s="116" customFormat="1" ht="16.5" customHeight="1" x14ac:dyDescent="0.15">
      <c r="A31" s="350"/>
      <c r="B31" s="317" t="s">
        <v>85</v>
      </c>
      <c r="C31" s="320">
        <f>SUM(C28:C30)</f>
        <v>136457</v>
      </c>
      <c r="D31" s="318">
        <f>SUM(D28:D30)</f>
        <v>138271</v>
      </c>
      <c r="E31" s="318">
        <f t="shared" ref="E31:V31" si="6">SUM(E28:E30)</f>
        <v>141263</v>
      </c>
      <c r="F31" s="318">
        <f t="shared" si="6"/>
        <v>144042</v>
      </c>
      <c r="G31" s="318">
        <f t="shared" si="6"/>
        <v>145684</v>
      </c>
      <c r="H31" s="318">
        <f t="shared" si="6"/>
        <v>147146</v>
      </c>
      <c r="I31" s="318">
        <f t="shared" si="6"/>
        <v>147642</v>
      </c>
      <c r="J31" s="318">
        <f t="shared" si="6"/>
        <v>149695</v>
      </c>
      <c r="K31" s="318">
        <f t="shared" si="6"/>
        <v>150174</v>
      </c>
      <c r="L31" s="318">
        <f t="shared" si="6"/>
        <v>149849</v>
      </c>
      <c r="M31" s="318">
        <f t="shared" si="6"/>
        <v>150438</v>
      </c>
      <c r="N31" s="318">
        <f t="shared" si="6"/>
        <v>149529</v>
      </c>
      <c r="O31" s="318">
        <f t="shared" si="6"/>
        <v>149045</v>
      </c>
      <c r="P31" s="318">
        <f t="shared" si="6"/>
        <v>148710</v>
      </c>
      <c r="Q31" s="318">
        <f t="shared" si="6"/>
        <v>148750</v>
      </c>
      <c r="R31" s="318">
        <f t="shared" si="6"/>
        <v>148435</v>
      </c>
      <c r="S31" s="318">
        <f t="shared" si="6"/>
        <v>148380</v>
      </c>
      <c r="T31" s="318">
        <f t="shared" si="6"/>
        <v>148261</v>
      </c>
      <c r="U31" s="318">
        <f t="shared" si="6"/>
        <v>148970</v>
      </c>
      <c r="V31" s="321">
        <f t="shared" si="6"/>
        <v>149456</v>
      </c>
    </row>
    <row r="32" spans="1:22" s="116" customFormat="1" x14ac:dyDescent="0.15">
      <c r="A32" s="322"/>
      <c r="B32" s="322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07"/>
      <c r="R32" s="307"/>
      <c r="S32" s="307"/>
      <c r="T32" s="307"/>
      <c r="U32" s="307"/>
      <c r="V32" s="307" t="s">
        <v>30</v>
      </c>
    </row>
    <row r="33" spans="1:22" s="116" customFormat="1" x14ac:dyDescent="0.15">
      <c r="A33" s="322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07"/>
      <c r="R33" s="307"/>
      <c r="S33" s="307"/>
      <c r="T33" s="307"/>
      <c r="U33" s="307"/>
      <c r="V33" s="307"/>
    </row>
    <row r="34" spans="1:22" s="116" customFormat="1" ht="16.5" customHeight="1" x14ac:dyDescent="0.15">
      <c r="A34" s="324"/>
      <c r="B34" s="324"/>
      <c r="C34" s="309" t="s">
        <v>84</v>
      </c>
      <c r="D34" s="309" t="s">
        <v>16</v>
      </c>
      <c r="E34" s="309" t="s">
        <v>17</v>
      </c>
      <c r="F34" s="309" t="s">
        <v>18</v>
      </c>
      <c r="G34" s="309" t="s">
        <v>19</v>
      </c>
      <c r="H34" s="309" t="s">
        <v>20</v>
      </c>
      <c r="I34" s="309" t="s">
        <v>21</v>
      </c>
      <c r="J34" s="309" t="s">
        <v>22</v>
      </c>
      <c r="K34" s="309" t="s">
        <v>23</v>
      </c>
      <c r="L34" s="309" t="s">
        <v>24</v>
      </c>
      <c r="M34" s="309" t="s">
        <v>25</v>
      </c>
      <c r="N34" s="309" t="s">
        <v>26</v>
      </c>
      <c r="O34" s="309" t="s">
        <v>27</v>
      </c>
      <c r="P34" s="309" t="s">
        <v>28</v>
      </c>
      <c r="Q34" s="309" t="s">
        <v>29</v>
      </c>
      <c r="R34" s="309" t="s">
        <v>311</v>
      </c>
      <c r="S34" s="309" t="s">
        <v>312</v>
      </c>
      <c r="T34" s="309" t="s">
        <v>313</v>
      </c>
      <c r="U34" s="309" t="s">
        <v>314</v>
      </c>
      <c r="V34" s="309" t="s">
        <v>324</v>
      </c>
    </row>
    <row r="35" spans="1:22" s="116" customFormat="1" ht="16.5" customHeight="1" x14ac:dyDescent="0.15">
      <c r="A35" s="351" t="s">
        <v>315</v>
      </c>
      <c r="B35" s="310" t="s">
        <v>316</v>
      </c>
      <c r="C35" s="266">
        <f>C4/C$7</f>
        <v>0.14107939897486493</v>
      </c>
      <c r="D35" s="245">
        <f t="shared" ref="D35:V37" si="7">D4/D$7</f>
        <v>0.14058153501310508</v>
      </c>
      <c r="E35" s="245">
        <f t="shared" si="7"/>
        <v>0.14075580586076539</v>
      </c>
      <c r="F35" s="245">
        <f t="shared" si="7"/>
        <v>0.14014484179156805</v>
      </c>
      <c r="G35" s="245">
        <f t="shared" si="7"/>
        <v>0.14033466263987418</v>
      </c>
      <c r="H35" s="245">
        <f t="shared" si="7"/>
        <v>0.1403659707184467</v>
      </c>
      <c r="I35" s="245">
        <f t="shared" si="7"/>
        <v>0.14010246675641386</v>
      </c>
      <c r="J35" s="245">
        <f t="shared" si="7"/>
        <v>0.1401372651412616</v>
      </c>
      <c r="K35" s="245">
        <f t="shared" si="7"/>
        <v>0.13975788958380811</v>
      </c>
      <c r="L35" s="245">
        <f t="shared" si="7"/>
        <v>0.13853607560872944</v>
      </c>
      <c r="M35" s="245">
        <f t="shared" si="7"/>
        <v>0.13814459853139674</v>
      </c>
      <c r="N35" s="245">
        <f t="shared" si="7"/>
        <v>0.13662028256120387</v>
      </c>
      <c r="O35" s="245">
        <f t="shared" si="7"/>
        <v>0.13514430247108786</v>
      </c>
      <c r="P35" s="245">
        <f t="shared" si="7"/>
        <v>0.13319617670692777</v>
      </c>
      <c r="Q35" s="245">
        <f t="shared" si="7"/>
        <v>0.13122484556710584</v>
      </c>
      <c r="R35" s="245">
        <f t="shared" si="7"/>
        <v>0.1292600769047397</v>
      </c>
      <c r="S35" s="245">
        <f t="shared" si="7"/>
        <v>0.12672203396145956</v>
      </c>
      <c r="T35" s="245">
        <f t="shared" si="7"/>
        <v>0.12417378296345119</v>
      </c>
      <c r="U35" s="245">
        <f t="shared" si="7"/>
        <v>0.12190570402543137</v>
      </c>
      <c r="V35" s="239">
        <f t="shared" si="7"/>
        <v>0.11935103651036202</v>
      </c>
    </row>
    <row r="36" spans="1:22" s="116" customFormat="1" ht="16.5" customHeight="1" x14ac:dyDescent="0.15">
      <c r="A36" s="350"/>
      <c r="B36" s="315" t="s">
        <v>317</v>
      </c>
      <c r="C36" s="117">
        <f>C5/C$7</f>
        <v>0.73092738570284599</v>
      </c>
      <c r="D36" s="118">
        <f t="shared" si="7"/>
        <v>0.72419616983465729</v>
      </c>
      <c r="E36" s="118">
        <f t="shared" si="7"/>
        <v>0.71650541423720127</v>
      </c>
      <c r="F36" s="118">
        <f t="shared" si="7"/>
        <v>0.71078863178192653</v>
      </c>
      <c r="G36" s="118">
        <f t="shared" si="7"/>
        <v>0.70313812980847301</v>
      </c>
      <c r="H36" s="118">
        <f t="shared" si="7"/>
        <v>0.69485197437837032</v>
      </c>
      <c r="I36" s="118">
        <f t="shared" si="7"/>
        <v>0.68505515578239862</v>
      </c>
      <c r="J36" s="118">
        <f t="shared" si="7"/>
        <v>0.67697611714428829</v>
      </c>
      <c r="K36" s="118">
        <f t="shared" si="7"/>
        <v>0.66857945289882592</v>
      </c>
      <c r="L36" s="118">
        <f t="shared" si="7"/>
        <v>0.66377528475783809</v>
      </c>
      <c r="M36" s="118">
        <f t="shared" si="7"/>
        <v>0.66035657145239546</v>
      </c>
      <c r="N36" s="118">
        <f t="shared" si="7"/>
        <v>0.65382288073880723</v>
      </c>
      <c r="O36" s="118">
        <f t="shared" si="7"/>
        <v>0.64368096802103192</v>
      </c>
      <c r="P36" s="118">
        <f t="shared" si="7"/>
        <v>0.63628584858367021</v>
      </c>
      <c r="Q36" s="118">
        <f t="shared" si="7"/>
        <v>0.62971012535400617</v>
      </c>
      <c r="R36" s="118">
        <f t="shared" si="7"/>
        <v>0.62494532715607931</v>
      </c>
      <c r="S36" s="118">
        <f t="shared" si="7"/>
        <v>0.62233556969178827</v>
      </c>
      <c r="T36" s="118">
        <f t="shared" si="7"/>
        <v>0.6208110615455501</v>
      </c>
      <c r="U36" s="118">
        <f t="shared" si="7"/>
        <v>0.62019052918476381</v>
      </c>
      <c r="V36" s="119">
        <f t="shared" si="7"/>
        <v>0.62078097173938285</v>
      </c>
    </row>
    <row r="37" spans="1:22" s="116" customFormat="1" ht="16.5" customHeight="1" x14ac:dyDescent="0.15">
      <c r="A37" s="350"/>
      <c r="B37" s="315" t="s">
        <v>318</v>
      </c>
      <c r="C37" s="117">
        <f>C6/C$7</f>
        <v>0.12799321532228908</v>
      </c>
      <c r="D37" s="118">
        <f t="shared" si="7"/>
        <v>0.13522229515223769</v>
      </c>
      <c r="E37" s="118">
        <f t="shared" si="7"/>
        <v>0.14273877990203335</v>
      </c>
      <c r="F37" s="118">
        <f t="shared" si="7"/>
        <v>0.14906652642650539</v>
      </c>
      <c r="G37" s="118">
        <f t="shared" si="7"/>
        <v>0.15652720755165278</v>
      </c>
      <c r="H37" s="118">
        <f t="shared" si="7"/>
        <v>0.16478205490318301</v>
      </c>
      <c r="I37" s="118">
        <f t="shared" si="7"/>
        <v>0.17484237746118758</v>
      </c>
      <c r="J37" s="118">
        <f t="shared" si="7"/>
        <v>0.18288661771445014</v>
      </c>
      <c r="K37" s="118">
        <f t="shared" si="7"/>
        <v>0.19166265751736594</v>
      </c>
      <c r="L37" s="118">
        <f t="shared" si="7"/>
        <v>0.19768863963343253</v>
      </c>
      <c r="M37" s="118">
        <f t="shared" si="7"/>
        <v>0.2014988300162078</v>
      </c>
      <c r="N37" s="118">
        <f t="shared" si="7"/>
        <v>0.20955683669998895</v>
      </c>
      <c r="O37" s="118">
        <f t="shared" si="7"/>
        <v>0.2211747295078802</v>
      </c>
      <c r="P37" s="118">
        <f t="shared" si="7"/>
        <v>0.230517974709402</v>
      </c>
      <c r="Q37" s="118">
        <f t="shared" si="7"/>
        <v>0.23906502907888805</v>
      </c>
      <c r="R37" s="118">
        <f t="shared" si="7"/>
        <v>0.24579459593918099</v>
      </c>
      <c r="S37" s="118">
        <f t="shared" si="7"/>
        <v>0.25094239634675219</v>
      </c>
      <c r="T37" s="118">
        <f t="shared" si="7"/>
        <v>0.25501515549099862</v>
      </c>
      <c r="U37" s="118">
        <f t="shared" si="7"/>
        <v>0.25790376678980476</v>
      </c>
      <c r="V37" s="119">
        <f t="shared" si="7"/>
        <v>0.2598679917502551</v>
      </c>
    </row>
    <row r="38" spans="1:22" s="116" customFormat="1" ht="16.5" customHeight="1" x14ac:dyDescent="0.15">
      <c r="A38" s="350"/>
      <c r="B38" s="317" t="s">
        <v>85</v>
      </c>
      <c r="C38" s="120">
        <f>SUM(C35:C37)</f>
        <v>1</v>
      </c>
      <c r="D38" s="121">
        <f t="shared" ref="D38:V38" si="8">SUM(D35:D37)</f>
        <v>1</v>
      </c>
      <c r="E38" s="121">
        <f t="shared" si="8"/>
        <v>1</v>
      </c>
      <c r="F38" s="121">
        <f t="shared" si="8"/>
        <v>1</v>
      </c>
      <c r="G38" s="121">
        <f t="shared" si="8"/>
        <v>1</v>
      </c>
      <c r="H38" s="121">
        <f t="shared" si="8"/>
        <v>1</v>
      </c>
      <c r="I38" s="121">
        <f t="shared" si="8"/>
        <v>1</v>
      </c>
      <c r="J38" s="121">
        <f t="shared" si="8"/>
        <v>1</v>
      </c>
      <c r="K38" s="121">
        <f t="shared" si="8"/>
        <v>1</v>
      </c>
      <c r="L38" s="121">
        <f t="shared" si="8"/>
        <v>1</v>
      </c>
      <c r="M38" s="121">
        <f t="shared" si="8"/>
        <v>1</v>
      </c>
      <c r="N38" s="121">
        <f t="shared" si="8"/>
        <v>1</v>
      </c>
      <c r="O38" s="121">
        <f t="shared" si="8"/>
        <v>1</v>
      </c>
      <c r="P38" s="121">
        <f t="shared" si="8"/>
        <v>1</v>
      </c>
      <c r="Q38" s="121">
        <f t="shared" si="8"/>
        <v>1</v>
      </c>
      <c r="R38" s="121">
        <f t="shared" si="8"/>
        <v>1</v>
      </c>
      <c r="S38" s="121">
        <f t="shared" si="8"/>
        <v>1</v>
      </c>
      <c r="T38" s="121">
        <f t="shared" si="8"/>
        <v>0.99999999999999989</v>
      </c>
      <c r="U38" s="121">
        <f t="shared" si="8"/>
        <v>0.99999999999999989</v>
      </c>
      <c r="V38" s="122">
        <f t="shared" si="8"/>
        <v>1</v>
      </c>
    </row>
    <row r="39" spans="1:22" s="116" customFormat="1" ht="16.5" customHeight="1" x14ac:dyDescent="0.15">
      <c r="A39" s="350" t="s">
        <v>86</v>
      </c>
      <c r="B39" s="310" t="str">
        <f>B35</f>
        <v>０～１４歳</v>
      </c>
      <c r="C39" s="117">
        <f>ROUND(C8/C$11,3)</f>
        <v>0.124</v>
      </c>
      <c r="D39" s="118">
        <f t="shared" ref="D39:V41" si="9">ROUND(D8/D$11,3)</f>
        <v>0.124</v>
      </c>
      <c r="E39" s="118">
        <f t="shared" si="9"/>
        <v>0.125</v>
      </c>
      <c r="F39" s="118">
        <f t="shared" si="9"/>
        <v>0.125</v>
      </c>
      <c r="G39" s="118">
        <f t="shared" si="9"/>
        <v>0.126</v>
      </c>
      <c r="H39" s="118">
        <f t="shared" si="9"/>
        <v>0.128</v>
      </c>
      <c r="I39" s="118">
        <f t="shared" si="9"/>
        <v>0.129</v>
      </c>
      <c r="J39" s="118">
        <f t="shared" si="9"/>
        <v>0.129</v>
      </c>
      <c r="K39" s="118">
        <f t="shared" si="9"/>
        <v>0.128</v>
      </c>
      <c r="L39" s="118">
        <f t="shared" si="9"/>
        <v>0.128</v>
      </c>
      <c r="M39" s="118">
        <f t="shared" si="9"/>
        <v>0.129</v>
      </c>
      <c r="N39" s="118">
        <f t="shared" si="9"/>
        <v>0.129</v>
      </c>
      <c r="O39" s="118">
        <f t="shared" si="9"/>
        <v>0.129</v>
      </c>
      <c r="P39" s="118">
        <f t="shared" si="9"/>
        <v>0.128</v>
      </c>
      <c r="Q39" s="118">
        <f t="shared" si="9"/>
        <v>0.126</v>
      </c>
      <c r="R39" s="118">
        <f t="shared" si="9"/>
        <v>0.124</v>
      </c>
      <c r="S39" s="118">
        <f t="shared" si="9"/>
        <v>0.123</v>
      </c>
      <c r="T39" s="118">
        <f t="shared" si="9"/>
        <v>0.121</v>
      </c>
      <c r="U39" s="118">
        <f t="shared" si="9"/>
        <v>0.11899999999999999</v>
      </c>
      <c r="V39" s="119">
        <f t="shared" si="9"/>
        <v>0.11700000000000001</v>
      </c>
    </row>
    <row r="40" spans="1:22" s="116" customFormat="1" ht="16.5" customHeight="1" x14ac:dyDescent="0.15">
      <c r="A40" s="350"/>
      <c r="B40" s="315" t="str">
        <f>B36</f>
        <v>１５～６４歳</v>
      </c>
      <c r="C40" s="117">
        <f t="shared" ref="C40:Q41" si="10">ROUND(C9/C$11,3)</f>
        <v>0.71499999999999997</v>
      </c>
      <c r="D40" s="118">
        <f t="shared" si="10"/>
        <v>0.71099999999999997</v>
      </c>
      <c r="E40" s="118">
        <f t="shared" si="10"/>
        <v>0.70499999999999996</v>
      </c>
      <c r="F40" s="118">
        <f t="shared" si="10"/>
        <v>0.70199999999999996</v>
      </c>
      <c r="G40" s="118">
        <f t="shared" si="10"/>
        <v>0.69599999999999995</v>
      </c>
      <c r="H40" s="118">
        <f t="shared" si="10"/>
        <v>0.69099999999999995</v>
      </c>
      <c r="I40" s="118">
        <f t="shared" si="10"/>
        <v>0.68400000000000005</v>
      </c>
      <c r="J40" s="118">
        <f t="shared" si="10"/>
        <v>0.68</v>
      </c>
      <c r="K40" s="118">
        <f t="shared" si="10"/>
        <v>0.67600000000000005</v>
      </c>
      <c r="L40" s="118">
        <f t="shared" si="10"/>
        <v>0.67500000000000004</v>
      </c>
      <c r="M40" s="118">
        <f t="shared" si="10"/>
        <v>0.67300000000000004</v>
      </c>
      <c r="N40" s="118">
        <f t="shared" si="10"/>
        <v>0.66800000000000004</v>
      </c>
      <c r="O40" s="118">
        <f t="shared" si="10"/>
        <v>0.66100000000000003</v>
      </c>
      <c r="P40" s="118">
        <f t="shared" si="10"/>
        <v>0.65600000000000003</v>
      </c>
      <c r="Q40" s="118">
        <f t="shared" si="10"/>
        <v>0.65200000000000002</v>
      </c>
      <c r="R40" s="118">
        <f t="shared" si="9"/>
        <v>0.65</v>
      </c>
      <c r="S40" s="118">
        <f t="shared" si="9"/>
        <v>0.65</v>
      </c>
      <c r="T40" s="118">
        <f t="shared" si="9"/>
        <v>0.65100000000000002</v>
      </c>
      <c r="U40" s="118">
        <f t="shared" si="9"/>
        <v>0.65200000000000002</v>
      </c>
      <c r="V40" s="119">
        <f t="shared" si="9"/>
        <v>0.65500000000000003</v>
      </c>
    </row>
    <row r="41" spans="1:22" s="116" customFormat="1" ht="16.5" customHeight="1" x14ac:dyDescent="0.15">
      <c r="A41" s="350"/>
      <c r="B41" s="315" t="str">
        <f>B37</f>
        <v>６５歳以上</v>
      </c>
      <c r="C41" s="117">
        <f t="shared" si="10"/>
        <v>0.161</v>
      </c>
      <c r="D41" s="118">
        <f t="shared" si="10"/>
        <v>0.16500000000000001</v>
      </c>
      <c r="E41" s="118">
        <f t="shared" si="10"/>
        <v>0.17</v>
      </c>
      <c r="F41" s="118">
        <f t="shared" si="10"/>
        <v>0.17299999999999999</v>
      </c>
      <c r="G41" s="118">
        <f t="shared" si="10"/>
        <v>0.17799999999999999</v>
      </c>
      <c r="H41" s="118">
        <f t="shared" si="10"/>
        <v>0.18099999999999999</v>
      </c>
      <c r="I41" s="118">
        <f t="shared" si="10"/>
        <v>0.187</v>
      </c>
      <c r="J41" s="118">
        <f t="shared" si="10"/>
        <v>0.191</v>
      </c>
      <c r="K41" s="118">
        <f t="shared" si="10"/>
        <v>0.19600000000000001</v>
      </c>
      <c r="L41" s="118">
        <f t="shared" si="10"/>
        <v>0.19700000000000001</v>
      </c>
      <c r="M41" s="118">
        <f t="shared" si="10"/>
        <v>0.19800000000000001</v>
      </c>
      <c r="N41" s="118">
        <f t="shared" si="10"/>
        <v>0.20200000000000001</v>
      </c>
      <c r="O41" s="118">
        <f t="shared" si="10"/>
        <v>0.21099999999999999</v>
      </c>
      <c r="P41" s="118">
        <f t="shared" si="10"/>
        <v>0.216</v>
      </c>
      <c r="Q41" s="118">
        <f t="shared" si="10"/>
        <v>0.221</v>
      </c>
      <c r="R41" s="118">
        <f t="shared" si="9"/>
        <v>0.22600000000000001</v>
      </c>
      <c r="S41" s="118">
        <f t="shared" si="9"/>
        <v>0.22700000000000001</v>
      </c>
      <c r="T41" s="118">
        <f t="shared" si="9"/>
        <v>0.22800000000000001</v>
      </c>
      <c r="U41" s="118">
        <f t="shared" si="9"/>
        <v>0.22800000000000001</v>
      </c>
      <c r="V41" s="119">
        <f t="shared" si="9"/>
        <v>0.22800000000000001</v>
      </c>
    </row>
    <row r="42" spans="1:22" s="116" customFormat="1" ht="16.5" customHeight="1" x14ac:dyDescent="0.15">
      <c r="A42" s="350"/>
      <c r="B42" s="317" t="s">
        <v>85</v>
      </c>
      <c r="C42" s="120">
        <f>SUM(C39:C41)</f>
        <v>1</v>
      </c>
      <c r="D42" s="121">
        <f t="shared" ref="D42:V42" si="11">SUM(D39:D41)</f>
        <v>1</v>
      </c>
      <c r="E42" s="121">
        <f t="shared" si="11"/>
        <v>1</v>
      </c>
      <c r="F42" s="121">
        <f t="shared" si="11"/>
        <v>1</v>
      </c>
      <c r="G42" s="121">
        <f t="shared" si="11"/>
        <v>1</v>
      </c>
      <c r="H42" s="121">
        <f t="shared" si="11"/>
        <v>1</v>
      </c>
      <c r="I42" s="121">
        <f t="shared" si="11"/>
        <v>1</v>
      </c>
      <c r="J42" s="121">
        <f t="shared" si="11"/>
        <v>1</v>
      </c>
      <c r="K42" s="121">
        <f t="shared" si="11"/>
        <v>1</v>
      </c>
      <c r="L42" s="121">
        <f t="shared" si="11"/>
        <v>1</v>
      </c>
      <c r="M42" s="121">
        <f t="shared" si="11"/>
        <v>1</v>
      </c>
      <c r="N42" s="121">
        <f t="shared" si="11"/>
        <v>0.99900000000000011</v>
      </c>
      <c r="O42" s="121">
        <f t="shared" si="11"/>
        <v>1.0010000000000001</v>
      </c>
      <c r="P42" s="121">
        <f t="shared" si="11"/>
        <v>1</v>
      </c>
      <c r="Q42" s="121">
        <f t="shared" si="11"/>
        <v>0.999</v>
      </c>
      <c r="R42" s="121">
        <f t="shared" si="11"/>
        <v>1</v>
      </c>
      <c r="S42" s="121">
        <f t="shared" si="11"/>
        <v>1</v>
      </c>
      <c r="T42" s="121">
        <f t="shared" si="11"/>
        <v>1</v>
      </c>
      <c r="U42" s="121">
        <f t="shared" si="11"/>
        <v>0.999</v>
      </c>
      <c r="V42" s="122">
        <f t="shared" si="11"/>
        <v>1</v>
      </c>
    </row>
    <row r="43" spans="1:22" s="116" customFormat="1" ht="16.5" customHeight="1" x14ac:dyDescent="0.15">
      <c r="A43" s="350" t="s">
        <v>87</v>
      </c>
      <c r="B43" s="310" t="str">
        <f>B39</f>
        <v>０～１４歳</v>
      </c>
      <c r="C43" s="117">
        <f>ROUND(C12/C$15,3)</f>
        <v>0.13700000000000001</v>
      </c>
      <c r="D43" s="118">
        <f t="shared" ref="D43:V45" si="12">ROUND(D12/D$15,3)</f>
        <v>0.13700000000000001</v>
      </c>
      <c r="E43" s="118">
        <f t="shared" si="12"/>
        <v>0.13800000000000001</v>
      </c>
      <c r="F43" s="118">
        <f t="shared" si="12"/>
        <v>0.13700000000000001</v>
      </c>
      <c r="G43" s="118">
        <f t="shared" si="12"/>
        <v>0.13700000000000001</v>
      </c>
      <c r="H43" s="118">
        <f t="shared" si="12"/>
        <v>0.13700000000000001</v>
      </c>
      <c r="I43" s="118">
        <f t="shared" si="12"/>
        <v>0.13500000000000001</v>
      </c>
      <c r="J43" s="118">
        <f t="shared" si="12"/>
        <v>0.13400000000000001</v>
      </c>
      <c r="K43" s="118">
        <f t="shared" si="12"/>
        <v>0.13200000000000001</v>
      </c>
      <c r="L43" s="118">
        <f t="shared" si="12"/>
        <v>0.13</v>
      </c>
      <c r="M43" s="118">
        <f t="shared" si="12"/>
        <v>0.129</v>
      </c>
      <c r="N43" s="118">
        <f t="shared" si="12"/>
        <v>0.127</v>
      </c>
      <c r="O43" s="118">
        <f t="shared" si="12"/>
        <v>0.126</v>
      </c>
      <c r="P43" s="118">
        <f t="shared" si="12"/>
        <v>0.123</v>
      </c>
      <c r="Q43" s="118">
        <f t="shared" si="12"/>
        <v>0.121</v>
      </c>
      <c r="R43" s="118">
        <f t="shared" si="12"/>
        <v>0.11899999999999999</v>
      </c>
      <c r="S43" s="118">
        <f t="shared" si="12"/>
        <v>0.11600000000000001</v>
      </c>
      <c r="T43" s="118">
        <f t="shared" si="12"/>
        <v>0.114</v>
      </c>
      <c r="U43" s="245">
        <f t="shared" si="12"/>
        <v>0.112</v>
      </c>
      <c r="V43" s="239">
        <f t="shared" si="12"/>
        <v>0.109</v>
      </c>
    </row>
    <row r="44" spans="1:22" s="116" customFormat="1" ht="16.5" customHeight="1" x14ac:dyDescent="0.15">
      <c r="A44" s="350"/>
      <c r="B44" s="315" t="str">
        <f>B40</f>
        <v>１５～６４歳</v>
      </c>
      <c r="C44" s="117">
        <f t="shared" ref="C44:Q45" si="13">ROUND(C13/C$15,3)</f>
        <v>0.73799999999999999</v>
      </c>
      <c r="D44" s="118">
        <f t="shared" si="13"/>
        <v>0.73</v>
      </c>
      <c r="E44" s="118">
        <f t="shared" si="13"/>
        <v>0.72099999999999997</v>
      </c>
      <c r="F44" s="118">
        <f t="shared" si="13"/>
        <v>0.71399999999999997</v>
      </c>
      <c r="G44" s="118">
        <f t="shared" si="13"/>
        <v>0.70499999999999996</v>
      </c>
      <c r="H44" s="118">
        <f t="shared" si="13"/>
        <v>0.69499999999999995</v>
      </c>
      <c r="I44" s="118">
        <f t="shared" si="13"/>
        <v>0.68500000000000005</v>
      </c>
      <c r="J44" s="118">
        <f t="shared" si="13"/>
        <v>0.67500000000000004</v>
      </c>
      <c r="K44" s="118">
        <f t="shared" si="13"/>
        <v>0.66600000000000004</v>
      </c>
      <c r="L44" s="118">
        <f t="shared" si="13"/>
        <v>0.66100000000000003</v>
      </c>
      <c r="M44" s="118">
        <f t="shared" si="13"/>
        <v>0.65700000000000003</v>
      </c>
      <c r="N44" s="118">
        <f t="shared" si="13"/>
        <v>0.65</v>
      </c>
      <c r="O44" s="118">
        <f t="shared" si="13"/>
        <v>0.64</v>
      </c>
      <c r="P44" s="118">
        <f t="shared" si="13"/>
        <v>0.63200000000000001</v>
      </c>
      <c r="Q44" s="118">
        <f t="shared" si="13"/>
        <v>0.625</v>
      </c>
      <c r="R44" s="118">
        <f t="shared" si="12"/>
        <v>0.61899999999999999</v>
      </c>
      <c r="S44" s="118">
        <f t="shared" si="12"/>
        <v>0.61599999999999999</v>
      </c>
      <c r="T44" s="118">
        <f t="shared" si="12"/>
        <v>0.61399999999999999</v>
      </c>
      <c r="U44" s="118">
        <f t="shared" si="12"/>
        <v>0.61399999999999999</v>
      </c>
      <c r="V44" s="119">
        <f t="shared" si="12"/>
        <v>0.61399999999999999</v>
      </c>
    </row>
    <row r="45" spans="1:22" s="116" customFormat="1" ht="16.5" customHeight="1" x14ac:dyDescent="0.15">
      <c r="A45" s="350"/>
      <c r="B45" s="315" t="str">
        <f>B41</f>
        <v>６５歳以上</v>
      </c>
      <c r="C45" s="117">
        <f t="shared" si="13"/>
        <v>0.125</v>
      </c>
      <c r="D45" s="118">
        <f t="shared" si="13"/>
        <v>0.13300000000000001</v>
      </c>
      <c r="E45" s="118">
        <f t="shared" si="13"/>
        <v>0.14099999999999999</v>
      </c>
      <c r="F45" s="118">
        <f t="shared" si="13"/>
        <v>0.14899999999999999</v>
      </c>
      <c r="G45" s="118">
        <f t="shared" si="13"/>
        <v>0.158</v>
      </c>
      <c r="H45" s="118">
        <f t="shared" si="13"/>
        <v>0.16800000000000001</v>
      </c>
      <c r="I45" s="118">
        <f t="shared" si="13"/>
        <v>0.18</v>
      </c>
      <c r="J45" s="118">
        <f t="shared" si="13"/>
        <v>0.191</v>
      </c>
      <c r="K45" s="118">
        <f t="shared" si="13"/>
        <v>0.20100000000000001</v>
      </c>
      <c r="L45" s="118">
        <f t="shared" si="13"/>
        <v>0.20799999999999999</v>
      </c>
      <c r="M45" s="118">
        <f t="shared" si="13"/>
        <v>0.214</v>
      </c>
      <c r="N45" s="118">
        <f t="shared" si="13"/>
        <v>0.223</v>
      </c>
      <c r="O45" s="118">
        <f t="shared" si="13"/>
        <v>0.23499999999999999</v>
      </c>
      <c r="P45" s="118">
        <f t="shared" si="13"/>
        <v>0.245</v>
      </c>
      <c r="Q45" s="118">
        <f t="shared" si="13"/>
        <v>0.255</v>
      </c>
      <c r="R45" s="118">
        <f t="shared" si="12"/>
        <v>0.26200000000000001</v>
      </c>
      <c r="S45" s="118">
        <f t="shared" si="12"/>
        <v>0.26800000000000002</v>
      </c>
      <c r="T45" s="118">
        <f t="shared" si="12"/>
        <v>0.27200000000000002</v>
      </c>
      <c r="U45" s="118">
        <f t="shared" si="12"/>
        <v>0.27500000000000002</v>
      </c>
      <c r="V45" s="119">
        <f t="shared" si="12"/>
        <v>0.27700000000000002</v>
      </c>
    </row>
    <row r="46" spans="1:22" s="116" customFormat="1" ht="16.5" customHeight="1" x14ac:dyDescent="0.15">
      <c r="A46" s="350"/>
      <c r="B46" s="317" t="s">
        <v>85</v>
      </c>
      <c r="C46" s="120">
        <f>SUM(C43:C45)</f>
        <v>1</v>
      </c>
      <c r="D46" s="121">
        <f t="shared" ref="D46:V46" si="14">SUM(D43:D45)</f>
        <v>1</v>
      </c>
      <c r="E46" s="121">
        <f t="shared" si="14"/>
        <v>1</v>
      </c>
      <c r="F46" s="121">
        <f t="shared" si="14"/>
        <v>1</v>
      </c>
      <c r="G46" s="121">
        <f t="shared" si="14"/>
        <v>1</v>
      </c>
      <c r="H46" s="121">
        <f t="shared" si="14"/>
        <v>1</v>
      </c>
      <c r="I46" s="121">
        <f t="shared" si="14"/>
        <v>1</v>
      </c>
      <c r="J46" s="121">
        <f t="shared" si="14"/>
        <v>1</v>
      </c>
      <c r="K46" s="121">
        <f t="shared" si="14"/>
        <v>0.99900000000000011</v>
      </c>
      <c r="L46" s="121">
        <f t="shared" si="14"/>
        <v>0.999</v>
      </c>
      <c r="M46" s="121">
        <f t="shared" si="14"/>
        <v>1</v>
      </c>
      <c r="N46" s="121">
        <f t="shared" si="14"/>
        <v>1</v>
      </c>
      <c r="O46" s="121">
        <f t="shared" si="14"/>
        <v>1.0009999999999999</v>
      </c>
      <c r="P46" s="121">
        <f t="shared" si="14"/>
        <v>1</v>
      </c>
      <c r="Q46" s="121">
        <f t="shared" si="14"/>
        <v>1.0009999999999999</v>
      </c>
      <c r="R46" s="121">
        <f t="shared" si="14"/>
        <v>1</v>
      </c>
      <c r="S46" s="121">
        <f t="shared" si="14"/>
        <v>1</v>
      </c>
      <c r="T46" s="121">
        <f t="shared" si="14"/>
        <v>1</v>
      </c>
      <c r="U46" s="121">
        <f t="shared" si="14"/>
        <v>1.0009999999999999</v>
      </c>
      <c r="V46" s="122">
        <f t="shared" si="14"/>
        <v>1</v>
      </c>
    </row>
    <row r="47" spans="1:22" s="116" customFormat="1" ht="16.5" customHeight="1" x14ac:dyDescent="0.15">
      <c r="A47" s="350" t="s">
        <v>88</v>
      </c>
      <c r="B47" s="310" t="str">
        <f>B43</f>
        <v>０～１４歳</v>
      </c>
      <c r="C47" s="117">
        <f>ROUND(C16/C$19,3)</f>
        <v>0.13400000000000001</v>
      </c>
      <c r="D47" s="118">
        <f t="shared" ref="D47:V49" si="15">ROUND(D16/D$19,3)</f>
        <v>0.13200000000000001</v>
      </c>
      <c r="E47" s="118">
        <f t="shared" si="15"/>
        <v>0.13</v>
      </c>
      <c r="F47" s="118">
        <f t="shared" si="15"/>
        <v>0.13</v>
      </c>
      <c r="G47" s="118">
        <f t="shared" si="15"/>
        <v>0.13</v>
      </c>
      <c r="H47" s="118">
        <f t="shared" si="15"/>
        <v>0.13100000000000001</v>
      </c>
      <c r="I47" s="118">
        <f t="shared" si="15"/>
        <v>0.13100000000000001</v>
      </c>
      <c r="J47" s="118">
        <f t="shared" si="15"/>
        <v>0.13300000000000001</v>
      </c>
      <c r="K47" s="118">
        <f t="shared" si="15"/>
        <v>0.13500000000000001</v>
      </c>
      <c r="L47" s="118">
        <f t="shared" si="15"/>
        <v>0.13500000000000001</v>
      </c>
      <c r="M47" s="118">
        <f t="shared" si="15"/>
        <v>0.13600000000000001</v>
      </c>
      <c r="N47" s="118">
        <f t="shared" si="15"/>
        <v>0.13500000000000001</v>
      </c>
      <c r="O47" s="118">
        <f t="shared" si="15"/>
        <v>0.13400000000000001</v>
      </c>
      <c r="P47" s="118">
        <f t="shared" si="15"/>
        <v>0.13300000000000001</v>
      </c>
      <c r="Q47" s="118">
        <f t="shared" si="15"/>
        <v>0.13200000000000001</v>
      </c>
      <c r="R47" s="118">
        <f t="shared" si="15"/>
        <v>0.13100000000000001</v>
      </c>
      <c r="S47" s="118">
        <f t="shared" si="15"/>
        <v>0.129</v>
      </c>
      <c r="T47" s="118">
        <f t="shared" si="15"/>
        <v>0.127</v>
      </c>
      <c r="U47" s="118">
        <f t="shared" si="15"/>
        <v>0.124</v>
      </c>
      <c r="V47" s="119">
        <f t="shared" si="15"/>
        <v>0.121</v>
      </c>
    </row>
    <row r="48" spans="1:22" s="116" customFormat="1" ht="16.5" customHeight="1" x14ac:dyDescent="0.15">
      <c r="A48" s="350"/>
      <c r="B48" s="315" t="str">
        <f>B44</f>
        <v>１５～６４歳</v>
      </c>
      <c r="C48" s="117">
        <f t="shared" ref="C48:Q49" si="16">ROUND(C17/C$19,3)</f>
        <v>0.73399999999999999</v>
      </c>
      <c r="D48" s="118">
        <f t="shared" si="16"/>
        <v>0.72799999999999998</v>
      </c>
      <c r="E48" s="118">
        <f t="shared" si="16"/>
        <v>0.72099999999999997</v>
      </c>
      <c r="F48" s="118">
        <f t="shared" si="16"/>
        <v>0.71699999999999997</v>
      </c>
      <c r="G48" s="118">
        <f t="shared" si="16"/>
        <v>0.71</v>
      </c>
      <c r="H48" s="118">
        <f t="shared" si="16"/>
        <v>0.70299999999999996</v>
      </c>
      <c r="I48" s="118">
        <f t="shared" si="16"/>
        <v>0.69299999999999995</v>
      </c>
      <c r="J48" s="118">
        <f t="shared" si="16"/>
        <v>0.68400000000000005</v>
      </c>
      <c r="K48" s="118">
        <f t="shared" si="16"/>
        <v>0.67500000000000004</v>
      </c>
      <c r="L48" s="118">
        <f t="shared" si="16"/>
        <v>0.66900000000000004</v>
      </c>
      <c r="M48" s="118">
        <f t="shared" si="16"/>
        <v>0.66500000000000004</v>
      </c>
      <c r="N48" s="118">
        <f t="shared" si="16"/>
        <v>0.65700000000000003</v>
      </c>
      <c r="O48" s="118">
        <f t="shared" si="16"/>
        <v>0.64500000000000002</v>
      </c>
      <c r="P48" s="118">
        <f t="shared" si="16"/>
        <v>0.63600000000000001</v>
      </c>
      <c r="Q48" s="118">
        <f t="shared" si="16"/>
        <v>0.629</v>
      </c>
      <c r="R48" s="118">
        <f t="shared" si="15"/>
        <v>0.623</v>
      </c>
      <c r="S48" s="118">
        <f t="shared" si="15"/>
        <v>0.61899999999999999</v>
      </c>
      <c r="T48" s="118">
        <f t="shared" si="15"/>
        <v>0.61599999999999999</v>
      </c>
      <c r="U48" s="118">
        <f t="shared" si="15"/>
        <v>0.61399999999999999</v>
      </c>
      <c r="V48" s="119">
        <f t="shared" si="15"/>
        <v>0.61299999999999999</v>
      </c>
    </row>
    <row r="49" spans="1:22" s="116" customFormat="1" ht="16.5" customHeight="1" x14ac:dyDescent="0.15">
      <c r="A49" s="350"/>
      <c r="B49" s="315" t="str">
        <f>B45</f>
        <v>６５歳以上</v>
      </c>
      <c r="C49" s="117">
        <f t="shared" si="16"/>
        <v>0.13200000000000001</v>
      </c>
      <c r="D49" s="118">
        <f t="shared" si="16"/>
        <v>0.14000000000000001</v>
      </c>
      <c r="E49" s="118">
        <f t="shared" si="16"/>
        <v>0.14799999999999999</v>
      </c>
      <c r="F49" s="118">
        <f t="shared" si="16"/>
        <v>0.154</v>
      </c>
      <c r="G49" s="118">
        <f t="shared" si="16"/>
        <v>0.16</v>
      </c>
      <c r="H49" s="118">
        <f t="shared" si="16"/>
        <v>0.16700000000000001</v>
      </c>
      <c r="I49" s="118">
        <f t="shared" si="16"/>
        <v>0.17599999999999999</v>
      </c>
      <c r="J49" s="118">
        <f t="shared" si="16"/>
        <v>0.183</v>
      </c>
      <c r="K49" s="118">
        <f t="shared" si="16"/>
        <v>0.19</v>
      </c>
      <c r="L49" s="118">
        <f t="shared" si="16"/>
        <v>0.19600000000000001</v>
      </c>
      <c r="M49" s="118">
        <f t="shared" si="16"/>
        <v>0.2</v>
      </c>
      <c r="N49" s="118">
        <f t="shared" si="16"/>
        <v>0.20799999999999999</v>
      </c>
      <c r="O49" s="118">
        <f t="shared" si="16"/>
        <v>0.221</v>
      </c>
      <c r="P49" s="118">
        <f t="shared" si="16"/>
        <v>0.23200000000000001</v>
      </c>
      <c r="Q49" s="118">
        <f t="shared" si="16"/>
        <v>0.23899999999999999</v>
      </c>
      <c r="R49" s="118">
        <f t="shared" si="15"/>
        <v>0.246</v>
      </c>
      <c r="S49" s="118">
        <f t="shared" si="15"/>
        <v>0.252</v>
      </c>
      <c r="T49" s="118">
        <f t="shared" si="15"/>
        <v>0.25700000000000001</v>
      </c>
      <c r="U49" s="118">
        <f t="shared" si="15"/>
        <v>0.26200000000000001</v>
      </c>
      <c r="V49" s="119">
        <f t="shared" si="15"/>
        <v>0.26500000000000001</v>
      </c>
    </row>
    <row r="50" spans="1:22" s="116" customFormat="1" ht="16.5" customHeight="1" x14ac:dyDescent="0.15">
      <c r="A50" s="350"/>
      <c r="B50" s="317" t="s">
        <v>85</v>
      </c>
      <c r="C50" s="120">
        <f>SUM(C47:C49)</f>
        <v>1</v>
      </c>
      <c r="D50" s="121">
        <f t="shared" ref="D50:V50" si="17">SUM(D47:D49)</f>
        <v>1</v>
      </c>
      <c r="E50" s="121">
        <f t="shared" si="17"/>
        <v>0.999</v>
      </c>
      <c r="F50" s="121">
        <f t="shared" si="17"/>
        <v>1.0009999999999999</v>
      </c>
      <c r="G50" s="121">
        <f t="shared" si="17"/>
        <v>1</v>
      </c>
      <c r="H50" s="121">
        <f t="shared" si="17"/>
        <v>1.0009999999999999</v>
      </c>
      <c r="I50" s="121">
        <f t="shared" si="17"/>
        <v>1</v>
      </c>
      <c r="J50" s="121">
        <f t="shared" si="17"/>
        <v>1</v>
      </c>
      <c r="K50" s="121">
        <f t="shared" si="17"/>
        <v>1</v>
      </c>
      <c r="L50" s="121">
        <f t="shared" si="17"/>
        <v>1</v>
      </c>
      <c r="M50" s="121">
        <f t="shared" si="17"/>
        <v>1.0010000000000001</v>
      </c>
      <c r="N50" s="121">
        <f t="shared" si="17"/>
        <v>1</v>
      </c>
      <c r="O50" s="121">
        <f t="shared" si="17"/>
        <v>1</v>
      </c>
      <c r="P50" s="121">
        <f t="shared" si="17"/>
        <v>1.0010000000000001</v>
      </c>
      <c r="Q50" s="121">
        <f t="shared" si="17"/>
        <v>1</v>
      </c>
      <c r="R50" s="121">
        <f t="shared" si="17"/>
        <v>1</v>
      </c>
      <c r="S50" s="121">
        <f t="shared" si="17"/>
        <v>1</v>
      </c>
      <c r="T50" s="121">
        <f t="shared" si="17"/>
        <v>1</v>
      </c>
      <c r="U50" s="121">
        <f t="shared" si="17"/>
        <v>1</v>
      </c>
      <c r="V50" s="122">
        <f t="shared" si="17"/>
        <v>0.999</v>
      </c>
    </row>
    <row r="51" spans="1:22" s="116" customFormat="1" ht="16.5" customHeight="1" x14ac:dyDescent="0.15">
      <c r="A51" s="350" t="s">
        <v>89</v>
      </c>
      <c r="B51" s="310" t="str">
        <f>B47</f>
        <v>０～１４歳</v>
      </c>
      <c r="C51" s="117">
        <f>ROUND(C20/C$23,3)</f>
        <v>0.13700000000000001</v>
      </c>
      <c r="D51" s="118">
        <f t="shared" ref="D51:V53" si="18">ROUND(D20/D$23,3)</f>
        <v>0.13600000000000001</v>
      </c>
      <c r="E51" s="118">
        <f t="shared" si="18"/>
        <v>0.13600000000000001</v>
      </c>
      <c r="F51" s="118">
        <f t="shared" si="18"/>
        <v>0.13500000000000001</v>
      </c>
      <c r="G51" s="118">
        <f t="shared" si="18"/>
        <v>0.13400000000000001</v>
      </c>
      <c r="H51" s="118">
        <f t="shared" si="18"/>
        <v>0.13300000000000001</v>
      </c>
      <c r="I51" s="118">
        <f t="shared" si="18"/>
        <v>0.13200000000000001</v>
      </c>
      <c r="J51" s="118">
        <f t="shared" si="18"/>
        <v>0.13100000000000001</v>
      </c>
      <c r="K51" s="118">
        <f t="shared" si="18"/>
        <v>0.13</v>
      </c>
      <c r="L51" s="118">
        <f t="shared" si="18"/>
        <v>0.128</v>
      </c>
      <c r="M51" s="118">
        <f t="shared" si="18"/>
        <v>0.127</v>
      </c>
      <c r="N51" s="118">
        <f t="shared" si="18"/>
        <v>0.125</v>
      </c>
      <c r="O51" s="118">
        <f t="shared" si="18"/>
        <v>0.123</v>
      </c>
      <c r="P51" s="118">
        <f t="shared" si="18"/>
        <v>0.121</v>
      </c>
      <c r="Q51" s="118">
        <f t="shared" si="18"/>
        <v>0.11899999999999999</v>
      </c>
      <c r="R51" s="118">
        <f t="shared" si="18"/>
        <v>0.11799999999999999</v>
      </c>
      <c r="S51" s="118">
        <f t="shared" si="18"/>
        <v>0.115</v>
      </c>
      <c r="T51" s="118">
        <f t="shared" si="18"/>
        <v>0.113</v>
      </c>
      <c r="U51" s="118">
        <f t="shared" si="18"/>
        <v>0.111</v>
      </c>
      <c r="V51" s="119">
        <f t="shared" si="18"/>
        <v>0.109</v>
      </c>
    </row>
    <row r="52" spans="1:22" s="116" customFormat="1" ht="16.5" customHeight="1" x14ac:dyDescent="0.15">
      <c r="A52" s="350"/>
      <c r="B52" s="315" t="str">
        <f>B48</f>
        <v>１５～６４歳</v>
      </c>
      <c r="C52" s="117">
        <f t="shared" ref="C52:Q53" si="19">ROUND(C21/C$23,3)</f>
        <v>0.71899999999999997</v>
      </c>
      <c r="D52" s="118">
        <f t="shared" si="19"/>
        <v>0.71</v>
      </c>
      <c r="E52" s="118">
        <f t="shared" si="19"/>
        <v>0.7</v>
      </c>
      <c r="F52" s="118">
        <f t="shared" si="19"/>
        <v>0.69199999999999995</v>
      </c>
      <c r="G52" s="118">
        <f t="shared" si="19"/>
        <v>0.68200000000000005</v>
      </c>
      <c r="H52" s="118">
        <f t="shared" si="19"/>
        <v>0.67200000000000004</v>
      </c>
      <c r="I52" s="118">
        <f t="shared" si="19"/>
        <v>0.66</v>
      </c>
      <c r="J52" s="118">
        <f t="shared" si="19"/>
        <v>0.64900000000000002</v>
      </c>
      <c r="K52" s="118">
        <f t="shared" si="19"/>
        <v>0.63900000000000001</v>
      </c>
      <c r="L52" s="118">
        <f t="shared" si="19"/>
        <v>0.63300000000000001</v>
      </c>
      <c r="M52" s="118">
        <f t="shared" si="19"/>
        <v>0.629</v>
      </c>
      <c r="N52" s="118">
        <f t="shared" si="19"/>
        <v>0.622</v>
      </c>
      <c r="O52" s="118">
        <f t="shared" si="19"/>
        <v>0.61099999999999999</v>
      </c>
      <c r="P52" s="118">
        <f t="shared" si="19"/>
        <v>0.60399999999999998</v>
      </c>
      <c r="Q52" s="118">
        <f t="shared" si="19"/>
        <v>0.59599999999999997</v>
      </c>
      <c r="R52" s="118">
        <f t="shared" si="18"/>
        <v>0.59</v>
      </c>
      <c r="S52" s="118">
        <f t="shared" si="18"/>
        <v>0.58699999999999997</v>
      </c>
      <c r="T52" s="118">
        <f t="shared" si="18"/>
        <v>0.58499999999999996</v>
      </c>
      <c r="U52" s="118">
        <f t="shared" si="18"/>
        <v>0.58399999999999996</v>
      </c>
      <c r="V52" s="119">
        <f t="shared" si="18"/>
        <v>0.58499999999999996</v>
      </c>
    </row>
    <row r="53" spans="1:22" s="116" customFormat="1" ht="16.5" customHeight="1" x14ac:dyDescent="0.15">
      <c r="A53" s="350"/>
      <c r="B53" s="315" t="str">
        <f>B49</f>
        <v>６５歳以上</v>
      </c>
      <c r="C53" s="117">
        <f t="shared" si="19"/>
        <v>0.14499999999999999</v>
      </c>
      <c r="D53" s="118">
        <f t="shared" si="19"/>
        <v>0.154</v>
      </c>
      <c r="E53" s="118">
        <f t="shared" si="19"/>
        <v>0.16400000000000001</v>
      </c>
      <c r="F53" s="118">
        <f t="shared" si="19"/>
        <v>0.17299999999999999</v>
      </c>
      <c r="G53" s="118">
        <f t="shared" si="19"/>
        <v>0.183</v>
      </c>
      <c r="H53" s="118">
        <f t="shared" si="19"/>
        <v>0.19500000000000001</v>
      </c>
      <c r="I53" s="118">
        <f t="shared" si="19"/>
        <v>0.20799999999999999</v>
      </c>
      <c r="J53" s="118">
        <f t="shared" si="19"/>
        <v>0.22</v>
      </c>
      <c r="K53" s="118">
        <f t="shared" si="19"/>
        <v>0.23100000000000001</v>
      </c>
      <c r="L53" s="118">
        <f t="shared" si="19"/>
        <v>0.23899999999999999</v>
      </c>
      <c r="M53" s="118">
        <f t="shared" si="19"/>
        <v>0.24399999999999999</v>
      </c>
      <c r="N53" s="118">
        <f t="shared" si="19"/>
        <v>0.253</v>
      </c>
      <c r="O53" s="118">
        <f t="shared" si="19"/>
        <v>0.26600000000000001</v>
      </c>
      <c r="P53" s="118">
        <f t="shared" si="19"/>
        <v>0.27500000000000002</v>
      </c>
      <c r="Q53" s="118">
        <f t="shared" si="19"/>
        <v>0.28499999999999998</v>
      </c>
      <c r="R53" s="118">
        <f t="shared" si="18"/>
        <v>0.29199999999999998</v>
      </c>
      <c r="S53" s="118">
        <f t="shared" si="18"/>
        <v>0.29799999999999999</v>
      </c>
      <c r="T53" s="118">
        <f t="shared" si="18"/>
        <v>0.30199999999999999</v>
      </c>
      <c r="U53" s="118">
        <f t="shared" si="18"/>
        <v>0.30499999999999999</v>
      </c>
      <c r="V53" s="119">
        <f t="shared" si="18"/>
        <v>0.307</v>
      </c>
    </row>
    <row r="54" spans="1:22" s="116" customFormat="1" ht="16.5" customHeight="1" x14ac:dyDescent="0.15">
      <c r="A54" s="350"/>
      <c r="B54" s="317" t="s">
        <v>85</v>
      </c>
      <c r="C54" s="120">
        <f>SUM(C51:C53)</f>
        <v>1.0009999999999999</v>
      </c>
      <c r="D54" s="121">
        <f t="shared" ref="D54:V54" si="20">SUM(D51:D53)</f>
        <v>1</v>
      </c>
      <c r="E54" s="121">
        <f t="shared" si="20"/>
        <v>1</v>
      </c>
      <c r="F54" s="121">
        <f t="shared" si="20"/>
        <v>1</v>
      </c>
      <c r="G54" s="121">
        <f t="shared" si="20"/>
        <v>0.99900000000000011</v>
      </c>
      <c r="H54" s="121">
        <f t="shared" si="20"/>
        <v>1</v>
      </c>
      <c r="I54" s="121">
        <f t="shared" si="20"/>
        <v>1</v>
      </c>
      <c r="J54" s="121">
        <f t="shared" si="20"/>
        <v>1</v>
      </c>
      <c r="K54" s="121">
        <f t="shared" si="20"/>
        <v>1</v>
      </c>
      <c r="L54" s="121">
        <f t="shared" si="20"/>
        <v>1</v>
      </c>
      <c r="M54" s="121">
        <f t="shared" si="20"/>
        <v>1</v>
      </c>
      <c r="N54" s="121">
        <f t="shared" si="20"/>
        <v>1</v>
      </c>
      <c r="O54" s="121">
        <f t="shared" si="20"/>
        <v>1</v>
      </c>
      <c r="P54" s="121">
        <f t="shared" si="20"/>
        <v>1</v>
      </c>
      <c r="Q54" s="121">
        <f t="shared" si="20"/>
        <v>1</v>
      </c>
      <c r="R54" s="121">
        <f t="shared" si="20"/>
        <v>1</v>
      </c>
      <c r="S54" s="121">
        <f t="shared" si="20"/>
        <v>1</v>
      </c>
      <c r="T54" s="121">
        <f t="shared" si="20"/>
        <v>1</v>
      </c>
      <c r="U54" s="121">
        <f t="shared" si="20"/>
        <v>1</v>
      </c>
      <c r="V54" s="122">
        <f t="shared" si="20"/>
        <v>1.0009999999999999</v>
      </c>
    </row>
    <row r="55" spans="1:22" s="116" customFormat="1" ht="16.5" customHeight="1" x14ac:dyDescent="0.15">
      <c r="A55" s="350" t="s">
        <v>90</v>
      </c>
      <c r="B55" s="310" t="str">
        <f>B51</f>
        <v>０～１４歳</v>
      </c>
      <c r="C55" s="117">
        <f>ROUND(C24/C$27,3)</f>
        <v>0.19</v>
      </c>
      <c r="D55" s="118">
        <f t="shared" ref="D55:V57" si="21">ROUND(D24/D$27,3)</f>
        <v>0.189</v>
      </c>
      <c r="E55" s="118">
        <f t="shared" si="21"/>
        <v>0.187</v>
      </c>
      <c r="F55" s="118">
        <f t="shared" si="21"/>
        <v>0.184</v>
      </c>
      <c r="G55" s="118">
        <f t="shared" si="21"/>
        <v>0.18099999999999999</v>
      </c>
      <c r="H55" s="118">
        <f t="shared" si="21"/>
        <v>0.17699999999999999</v>
      </c>
      <c r="I55" s="118">
        <f t="shared" si="21"/>
        <v>0.17499999999999999</v>
      </c>
      <c r="J55" s="118">
        <f t="shared" si="21"/>
        <v>0.17299999999999999</v>
      </c>
      <c r="K55" s="118">
        <f t="shared" si="21"/>
        <v>0.17199999999999999</v>
      </c>
      <c r="L55" s="118">
        <f t="shared" si="21"/>
        <v>0.16900000000000001</v>
      </c>
      <c r="M55" s="118">
        <f t="shared" si="21"/>
        <v>0.16700000000000001</v>
      </c>
      <c r="N55" s="118">
        <f t="shared" si="21"/>
        <v>0.16400000000000001</v>
      </c>
      <c r="O55" s="118">
        <f t="shared" si="21"/>
        <v>0.16300000000000001</v>
      </c>
      <c r="P55" s="118">
        <f t="shared" si="21"/>
        <v>0.161</v>
      </c>
      <c r="Q55" s="118">
        <f t="shared" si="21"/>
        <v>0.157</v>
      </c>
      <c r="R55" s="118">
        <f t="shared" si="21"/>
        <v>0.154</v>
      </c>
      <c r="S55" s="118">
        <f t="shared" si="21"/>
        <v>0.151</v>
      </c>
      <c r="T55" s="118">
        <f t="shared" si="21"/>
        <v>0.14799999999999999</v>
      </c>
      <c r="U55" s="118">
        <f t="shared" si="21"/>
        <v>0.14499999999999999</v>
      </c>
      <c r="V55" s="119">
        <f t="shared" si="21"/>
        <v>0.14199999999999999</v>
      </c>
    </row>
    <row r="56" spans="1:22" s="116" customFormat="1" ht="16.5" customHeight="1" x14ac:dyDescent="0.15">
      <c r="A56" s="350"/>
      <c r="B56" s="315" t="str">
        <f>B52</f>
        <v>１５～６４歳</v>
      </c>
      <c r="C56" s="117">
        <f t="shared" ref="C56:Q57" si="22">ROUND(C25/C$27,3)</f>
        <v>0.70499999999999996</v>
      </c>
      <c r="D56" s="118">
        <f t="shared" si="22"/>
        <v>0.70099999999999996</v>
      </c>
      <c r="E56" s="118">
        <f t="shared" si="22"/>
        <v>0.69799999999999995</v>
      </c>
      <c r="F56" s="118">
        <f t="shared" si="22"/>
        <v>0.69499999999999995</v>
      </c>
      <c r="G56" s="118">
        <f t="shared" si="22"/>
        <v>0.69299999999999995</v>
      </c>
      <c r="H56" s="118">
        <f t="shared" si="22"/>
        <v>0.68899999999999995</v>
      </c>
      <c r="I56" s="118">
        <f t="shared" si="22"/>
        <v>0.68300000000000005</v>
      </c>
      <c r="J56" s="118">
        <f t="shared" si="22"/>
        <v>0.68</v>
      </c>
      <c r="K56" s="118">
        <f t="shared" si="22"/>
        <v>0.67400000000000004</v>
      </c>
      <c r="L56" s="118">
        <f t="shared" si="22"/>
        <v>0.67100000000000004</v>
      </c>
      <c r="M56" s="118">
        <f t="shared" si="22"/>
        <v>0.67</v>
      </c>
      <c r="N56" s="118">
        <f t="shared" si="22"/>
        <v>0.66600000000000004</v>
      </c>
      <c r="O56" s="118">
        <f t="shared" si="22"/>
        <v>0.65800000000000003</v>
      </c>
      <c r="P56" s="118">
        <f t="shared" si="22"/>
        <v>0.65100000000000002</v>
      </c>
      <c r="Q56" s="118">
        <f t="shared" si="22"/>
        <v>0.64600000000000002</v>
      </c>
      <c r="R56" s="118">
        <f t="shared" si="21"/>
        <v>0.64200000000000002</v>
      </c>
      <c r="S56" s="118">
        <f t="shared" si="21"/>
        <v>0.63900000000000001</v>
      </c>
      <c r="T56" s="118">
        <f t="shared" si="21"/>
        <v>0.63600000000000001</v>
      </c>
      <c r="U56" s="118">
        <f t="shared" si="21"/>
        <v>0.63400000000000001</v>
      </c>
      <c r="V56" s="119">
        <f t="shared" si="21"/>
        <v>0.63200000000000001</v>
      </c>
    </row>
    <row r="57" spans="1:22" s="116" customFormat="1" ht="16.5" customHeight="1" x14ac:dyDescent="0.15">
      <c r="A57" s="350"/>
      <c r="B57" s="315" t="str">
        <f>B53</f>
        <v>６５歳以上</v>
      </c>
      <c r="C57" s="117">
        <f t="shared" si="22"/>
        <v>0.105</v>
      </c>
      <c r="D57" s="118">
        <f t="shared" si="22"/>
        <v>0.11</v>
      </c>
      <c r="E57" s="118">
        <f t="shared" si="22"/>
        <v>0.115</v>
      </c>
      <c r="F57" s="118">
        <f t="shared" si="22"/>
        <v>0.121</v>
      </c>
      <c r="G57" s="118">
        <f t="shared" si="22"/>
        <v>0.126</v>
      </c>
      <c r="H57" s="118">
        <f t="shared" si="22"/>
        <v>0.13300000000000001</v>
      </c>
      <c r="I57" s="118">
        <f t="shared" si="22"/>
        <v>0.14199999999999999</v>
      </c>
      <c r="J57" s="118">
        <f t="shared" si="22"/>
        <v>0.14699999999999999</v>
      </c>
      <c r="K57" s="118">
        <f t="shared" si="22"/>
        <v>0.154</v>
      </c>
      <c r="L57" s="118">
        <f t="shared" si="22"/>
        <v>0.16</v>
      </c>
      <c r="M57" s="118">
        <f t="shared" si="22"/>
        <v>0.16300000000000001</v>
      </c>
      <c r="N57" s="118">
        <f t="shared" si="22"/>
        <v>0.17</v>
      </c>
      <c r="O57" s="118">
        <f t="shared" si="22"/>
        <v>0.17899999999999999</v>
      </c>
      <c r="P57" s="118">
        <f t="shared" si="22"/>
        <v>0.188</v>
      </c>
      <c r="Q57" s="118">
        <f t="shared" si="22"/>
        <v>0.19700000000000001</v>
      </c>
      <c r="R57" s="118">
        <f t="shared" si="21"/>
        <v>0.20399999999999999</v>
      </c>
      <c r="S57" s="118">
        <f t="shared" si="21"/>
        <v>0.21</v>
      </c>
      <c r="T57" s="118">
        <f t="shared" si="21"/>
        <v>0.216</v>
      </c>
      <c r="U57" s="118">
        <f t="shared" si="21"/>
        <v>0.221</v>
      </c>
      <c r="V57" s="119">
        <f t="shared" si="21"/>
        <v>0.22500000000000001</v>
      </c>
    </row>
    <row r="58" spans="1:22" s="116" customFormat="1" ht="16.5" customHeight="1" x14ac:dyDescent="0.15">
      <c r="A58" s="350"/>
      <c r="B58" s="317" t="s">
        <v>85</v>
      </c>
      <c r="C58" s="123">
        <f>SUM(C55:C57)</f>
        <v>1</v>
      </c>
      <c r="D58" s="121">
        <f t="shared" ref="D58:V58" si="23">SUM(D55:D57)</f>
        <v>0.99999999999999989</v>
      </c>
      <c r="E58" s="121">
        <f t="shared" si="23"/>
        <v>1</v>
      </c>
      <c r="F58" s="121">
        <f t="shared" si="23"/>
        <v>1</v>
      </c>
      <c r="G58" s="121">
        <f t="shared" si="23"/>
        <v>0.99999999999999989</v>
      </c>
      <c r="H58" s="121">
        <f t="shared" si="23"/>
        <v>0.99899999999999989</v>
      </c>
      <c r="I58" s="121">
        <f t="shared" si="23"/>
        <v>1</v>
      </c>
      <c r="J58" s="121">
        <f t="shared" si="23"/>
        <v>1</v>
      </c>
      <c r="K58" s="121">
        <f t="shared" si="23"/>
        <v>1</v>
      </c>
      <c r="L58" s="121">
        <f t="shared" si="23"/>
        <v>1</v>
      </c>
      <c r="M58" s="121">
        <f t="shared" si="23"/>
        <v>1</v>
      </c>
      <c r="N58" s="121">
        <f t="shared" si="23"/>
        <v>1</v>
      </c>
      <c r="O58" s="121">
        <f t="shared" si="23"/>
        <v>1</v>
      </c>
      <c r="P58" s="121">
        <f t="shared" si="23"/>
        <v>1</v>
      </c>
      <c r="Q58" s="121">
        <f t="shared" si="23"/>
        <v>1</v>
      </c>
      <c r="R58" s="121">
        <f t="shared" si="23"/>
        <v>1</v>
      </c>
      <c r="S58" s="121">
        <f t="shared" si="23"/>
        <v>1</v>
      </c>
      <c r="T58" s="121">
        <f t="shared" si="23"/>
        <v>1</v>
      </c>
      <c r="U58" s="121">
        <f t="shared" si="23"/>
        <v>1</v>
      </c>
      <c r="V58" s="122">
        <f t="shared" si="23"/>
        <v>0.999</v>
      </c>
    </row>
    <row r="59" spans="1:22" s="116" customFormat="1" ht="16.5" customHeight="1" x14ac:dyDescent="0.15">
      <c r="A59" s="350" t="s">
        <v>91</v>
      </c>
      <c r="B59" s="310" t="str">
        <f>B55</f>
        <v>０～１４歳</v>
      </c>
      <c r="C59" s="117">
        <f>ROUND(C28/C$31,3)</f>
        <v>0.14299999999999999</v>
      </c>
      <c r="D59" s="118">
        <f t="shared" ref="D59:V61" si="24">ROUND(D28/D$31,3)</f>
        <v>0.14299999999999999</v>
      </c>
      <c r="E59" s="118">
        <f t="shared" si="24"/>
        <v>0.14499999999999999</v>
      </c>
      <c r="F59" s="118">
        <f t="shared" si="24"/>
        <v>0.14599999999999999</v>
      </c>
      <c r="G59" s="118">
        <f t="shared" si="24"/>
        <v>0.14799999999999999</v>
      </c>
      <c r="H59" s="118">
        <f t="shared" si="24"/>
        <v>0.14899999999999999</v>
      </c>
      <c r="I59" s="118">
        <f t="shared" si="24"/>
        <v>0.151</v>
      </c>
      <c r="J59" s="118">
        <f t="shared" si="24"/>
        <v>0.152</v>
      </c>
      <c r="K59" s="118">
        <f t="shared" si="24"/>
        <v>0.153</v>
      </c>
      <c r="L59" s="118">
        <f t="shared" si="24"/>
        <v>0.152</v>
      </c>
      <c r="M59" s="118">
        <f t="shared" si="24"/>
        <v>0.151</v>
      </c>
      <c r="N59" s="118">
        <f t="shared" si="24"/>
        <v>0.14899999999999999</v>
      </c>
      <c r="O59" s="118">
        <f t="shared" si="24"/>
        <v>0.14599999999999999</v>
      </c>
      <c r="P59" s="118">
        <f t="shared" si="24"/>
        <v>0.14299999999999999</v>
      </c>
      <c r="Q59" s="118">
        <f t="shared" si="24"/>
        <v>0.14000000000000001</v>
      </c>
      <c r="R59" s="118">
        <f t="shared" si="24"/>
        <v>0.13700000000000001</v>
      </c>
      <c r="S59" s="118">
        <f t="shared" si="24"/>
        <v>0.13300000000000001</v>
      </c>
      <c r="T59" s="118">
        <f t="shared" si="24"/>
        <v>0.129</v>
      </c>
      <c r="U59" s="118">
        <f t="shared" si="24"/>
        <v>0.127</v>
      </c>
      <c r="V59" s="119">
        <f t="shared" si="24"/>
        <v>0.123</v>
      </c>
    </row>
    <row r="60" spans="1:22" s="116" customFormat="1" ht="16.5" customHeight="1" x14ac:dyDescent="0.15">
      <c r="A60" s="350"/>
      <c r="B60" s="315" t="str">
        <f>B56</f>
        <v>１５～６４歳</v>
      </c>
      <c r="C60" s="117">
        <f t="shared" ref="C60:Q61" si="25">ROUND(C29/C$31,3)</f>
        <v>0.77100000000000002</v>
      </c>
      <c r="D60" s="118">
        <f t="shared" si="25"/>
        <v>0.76200000000000001</v>
      </c>
      <c r="E60" s="118">
        <f t="shared" si="25"/>
        <v>0.752</v>
      </c>
      <c r="F60" s="118">
        <f t="shared" si="25"/>
        <v>0.74299999999999999</v>
      </c>
      <c r="G60" s="118">
        <f t="shared" si="25"/>
        <v>0.73199999999999998</v>
      </c>
      <c r="H60" s="118">
        <f t="shared" si="25"/>
        <v>0.71899999999999997</v>
      </c>
      <c r="I60" s="118">
        <f t="shared" si="25"/>
        <v>0.70499999999999996</v>
      </c>
      <c r="J60" s="118">
        <f t="shared" si="25"/>
        <v>0.69299999999999995</v>
      </c>
      <c r="K60" s="118">
        <f t="shared" si="25"/>
        <v>0.68100000000000005</v>
      </c>
      <c r="L60" s="118">
        <f t="shared" si="25"/>
        <v>0.67200000000000004</v>
      </c>
      <c r="M60" s="118">
        <f t="shared" si="25"/>
        <v>0.66600000000000004</v>
      </c>
      <c r="N60" s="118">
        <f t="shared" si="25"/>
        <v>0.65700000000000003</v>
      </c>
      <c r="O60" s="118">
        <f t="shared" si="25"/>
        <v>0.64500000000000002</v>
      </c>
      <c r="P60" s="118">
        <f t="shared" si="25"/>
        <v>0.63500000000000001</v>
      </c>
      <c r="Q60" s="118">
        <f t="shared" si="25"/>
        <v>0.627</v>
      </c>
      <c r="R60" s="118">
        <f t="shared" si="24"/>
        <v>0.621</v>
      </c>
      <c r="S60" s="118">
        <f t="shared" si="24"/>
        <v>0.61699999999999999</v>
      </c>
      <c r="T60" s="118">
        <f t="shared" si="24"/>
        <v>0.61399999999999999</v>
      </c>
      <c r="U60" s="118">
        <f t="shared" si="24"/>
        <v>0.61399999999999999</v>
      </c>
      <c r="V60" s="119">
        <f t="shared" si="24"/>
        <v>0.61399999999999999</v>
      </c>
    </row>
    <row r="61" spans="1:22" s="116" customFormat="1" ht="16.5" customHeight="1" x14ac:dyDescent="0.15">
      <c r="A61" s="350"/>
      <c r="B61" s="315" t="str">
        <f>B57</f>
        <v>６５歳以上</v>
      </c>
      <c r="C61" s="117">
        <f t="shared" si="25"/>
        <v>8.5999999999999993E-2</v>
      </c>
      <c r="D61" s="118">
        <f t="shared" si="25"/>
        <v>9.5000000000000001E-2</v>
      </c>
      <c r="E61" s="118">
        <f t="shared" si="25"/>
        <v>0.10299999999999999</v>
      </c>
      <c r="F61" s="118">
        <f t="shared" si="25"/>
        <v>0.111</v>
      </c>
      <c r="G61" s="118">
        <f t="shared" si="25"/>
        <v>0.121</v>
      </c>
      <c r="H61" s="118">
        <f t="shared" si="25"/>
        <v>0.13200000000000001</v>
      </c>
      <c r="I61" s="118">
        <f t="shared" si="25"/>
        <v>0.14399999999999999</v>
      </c>
      <c r="J61" s="118">
        <f t="shared" si="25"/>
        <v>0.154</v>
      </c>
      <c r="K61" s="118">
        <f t="shared" si="25"/>
        <v>0.16600000000000001</v>
      </c>
      <c r="L61" s="118">
        <f t="shared" si="25"/>
        <v>0.17599999999999999</v>
      </c>
      <c r="M61" s="118">
        <f t="shared" si="25"/>
        <v>0.183</v>
      </c>
      <c r="N61" s="118">
        <f t="shared" si="25"/>
        <v>0.19400000000000001</v>
      </c>
      <c r="O61" s="118">
        <f t="shared" si="25"/>
        <v>0.20899999999999999</v>
      </c>
      <c r="P61" s="118">
        <f t="shared" si="25"/>
        <v>0.222</v>
      </c>
      <c r="Q61" s="118">
        <f t="shared" si="25"/>
        <v>0.23400000000000001</v>
      </c>
      <c r="R61" s="118">
        <f t="shared" si="24"/>
        <v>0.24299999999999999</v>
      </c>
      <c r="S61" s="118">
        <f t="shared" si="24"/>
        <v>0.25</v>
      </c>
      <c r="T61" s="118">
        <f t="shared" si="24"/>
        <v>0.25700000000000001</v>
      </c>
      <c r="U61" s="118">
        <f t="shared" si="24"/>
        <v>0.25900000000000001</v>
      </c>
      <c r="V61" s="119">
        <f t="shared" si="24"/>
        <v>0.26300000000000001</v>
      </c>
    </row>
    <row r="62" spans="1:22" s="116" customFormat="1" ht="16.5" customHeight="1" x14ac:dyDescent="0.15">
      <c r="A62" s="350"/>
      <c r="B62" s="317" t="s">
        <v>85</v>
      </c>
      <c r="C62" s="120">
        <f>SUM(C59:C61)</f>
        <v>1</v>
      </c>
      <c r="D62" s="121">
        <f t="shared" ref="D62:V62" si="26">SUM(D59:D61)</f>
        <v>1</v>
      </c>
      <c r="E62" s="121">
        <f t="shared" si="26"/>
        <v>1</v>
      </c>
      <c r="F62" s="121">
        <f t="shared" si="26"/>
        <v>1</v>
      </c>
      <c r="G62" s="121">
        <f t="shared" si="26"/>
        <v>1.0009999999999999</v>
      </c>
      <c r="H62" s="121">
        <f t="shared" si="26"/>
        <v>1</v>
      </c>
      <c r="I62" s="121">
        <f t="shared" si="26"/>
        <v>1</v>
      </c>
      <c r="J62" s="121">
        <f t="shared" si="26"/>
        <v>0.999</v>
      </c>
      <c r="K62" s="121">
        <f t="shared" si="26"/>
        <v>1</v>
      </c>
      <c r="L62" s="121">
        <f t="shared" si="26"/>
        <v>1</v>
      </c>
      <c r="M62" s="121">
        <f t="shared" si="26"/>
        <v>1</v>
      </c>
      <c r="N62" s="121">
        <f t="shared" si="26"/>
        <v>1</v>
      </c>
      <c r="O62" s="121">
        <f t="shared" si="26"/>
        <v>1</v>
      </c>
      <c r="P62" s="121">
        <f t="shared" si="26"/>
        <v>1</v>
      </c>
      <c r="Q62" s="121">
        <f t="shared" si="26"/>
        <v>1.0010000000000001</v>
      </c>
      <c r="R62" s="121">
        <f t="shared" si="26"/>
        <v>1.0009999999999999</v>
      </c>
      <c r="S62" s="121">
        <f t="shared" si="26"/>
        <v>1</v>
      </c>
      <c r="T62" s="121">
        <f t="shared" si="26"/>
        <v>1</v>
      </c>
      <c r="U62" s="121">
        <f t="shared" si="26"/>
        <v>1</v>
      </c>
      <c r="V62" s="122">
        <f t="shared" si="26"/>
        <v>1</v>
      </c>
    </row>
  </sheetData>
  <mergeCells count="14">
    <mergeCell ref="A24:A27"/>
    <mergeCell ref="A4:A7"/>
    <mergeCell ref="A8:A11"/>
    <mergeCell ref="A12:A15"/>
    <mergeCell ref="A16:A19"/>
    <mergeCell ref="A20:A23"/>
    <mergeCell ref="A55:A58"/>
    <mergeCell ref="A59:A62"/>
    <mergeCell ref="A28:A31"/>
    <mergeCell ref="A35:A38"/>
    <mergeCell ref="A39:A42"/>
    <mergeCell ref="A43:A46"/>
    <mergeCell ref="A47:A50"/>
    <mergeCell ref="A51:A54"/>
  </mergeCells>
  <phoneticPr fontId="6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</sheetPr>
  <dimension ref="A1:Q28"/>
  <sheetViews>
    <sheetView showGridLines="0" zoomScale="85" zoomScaleNormal="85" workbookViewId="0">
      <selection activeCell="A3" sqref="A3:A5"/>
    </sheetView>
  </sheetViews>
  <sheetFormatPr defaultRowHeight="13.5" x14ac:dyDescent="0.15"/>
  <cols>
    <col min="1" max="1" width="9" style="125"/>
    <col min="2" max="17" width="8.125" style="125" customWidth="1"/>
    <col min="18" max="16384" width="9" style="125"/>
  </cols>
  <sheetData>
    <row r="1" spans="1:17" ht="14.25" x14ac:dyDescent="0.15">
      <c r="A1" s="124" t="s">
        <v>92</v>
      </c>
    </row>
    <row r="2" spans="1:17" x14ac:dyDescent="0.15">
      <c r="Q2" s="126" t="s">
        <v>41</v>
      </c>
    </row>
    <row r="3" spans="1:17" ht="15.75" customHeight="1" x14ac:dyDescent="0.15">
      <c r="A3" s="355"/>
      <c r="B3" s="354" t="s">
        <v>93</v>
      </c>
      <c r="C3" s="358"/>
      <c r="D3" s="358"/>
      <c r="E3" s="358"/>
      <c r="F3" s="352" t="s">
        <v>94</v>
      </c>
      <c r="G3" s="352"/>
      <c r="H3" s="353" t="s">
        <v>95</v>
      </c>
      <c r="I3" s="354"/>
      <c r="J3" s="352" t="s">
        <v>96</v>
      </c>
      <c r="K3" s="352"/>
      <c r="L3" s="353" t="s">
        <v>97</v>
      </c>
      <c r="M3" s="354"/>
      <c r="N3" s="352" t="s">
        <v>98</v>
      </c>
      <c r="O3" s="352"/>
      <c r="P3" s="353" t="s">
        <v>99</v>
      </c>
      <c r="Q3" s="352"/>
    </row>
    <row r="4" spans="1:17" ht="15.75" customHeight="1" x14ac:dyDescent="0.15">
      <c r="A4" s="356"/>
      <c r="B4" s="354" t="s">
        <v>325</v>
      </c>
      <c r="C4" s="353"/>
      <c r="D4" s="354" t="s">
        <v>326</v>
      </c>
      <c r="E4" s="353"/>
      <c r="F4" s="354" t="s">
        <v>325</v>
      </c>
      <c r="G4" s="353"/>
      <c r="H4" s="354" t="s">
        <v>325</v>
      </c>
      <c r="I4" s="353"/>
      <c r="J4" s="354" t="s">
        <v>325</v>
      </c>
      <c r="K4" s="353"/>
      <c r="L4" s="354" t="s">
        <v>325</v>
      </c>
      <c r="M4" s="353"/>
      <c r="N4" s="354" t="s">
        <v>325</v>
      </c>
      <c r="O4" s="353"/>
      <c r="P4" s="354" t="s">
        <v>325</v>
      </c>
      <c r="Q4" s="353"/>
    </row>
    <row r="5" spans="1:17" ht="15.75" customHeight="1" x14ac:dyDescent="0.15">
      <c r="A5" s="357"/>
      <c r="B5" s="267" t="s">
        <v>12</v>
      </c>
      <c r="C5" s="267" t="s">
        <v>13</v>
      </c>
      <c r="D5" s="267" t="s">
        <v>12</v>
      </c>
      <c r="E5" s="269" t="s">
        <v>13</v>
      </c>
      <c r="F5" s="267" t="s">
        <v>12</v>
      </c>
      <c r="G5" s="267" t="s">
        <v>13</v>
      </c>
      <c r="H5" s="268" t="s">
        <v>12</v>
      </c>
      <c r="I5" s="269" t="s">
        <v>13</v>
      </c>
      <c r="J5" s="267" t="s">
        <v>12</v>
      </c>
      <c r="K5" s="267" t="s">
        <v>13</v>
      </c>
      <c r="L5" s="268" t="s">
        <v>12</v>
      </c>
      <c r="M5" s="269" t="s">
        <v>13</v>
      </c>
      <c r="N5" s="267" t="s">
        <v>12</v>
      </c>
      <c r="O5" s="267" t="s">
        <v>13</v>
      </c>
      <c r="P5" s="268" t="s">
        <v>12</v>
      </c>
      <c r="Q5" s="267" t="s">
        <v>13</v>
      </c>
    </row>
    <row r="6" spans="1:17" ht="15.75" customHeight="1" x14ac:dyDescent="0.15">
      <c r="A6" s="127" t="s">
        <v>53</v>
      </c>
      <c r="B6" s="128">
        <f>[3]千葉市!$C5</f>
        <v>17704</v>
      </c>
      <c r="C6" s="128">
        <f>[3]千葉市!$D5</f>
        <v>16788</v>
      </c>
      <c r="D6" s="128">
        <f>[3]ピラミッド!AJ7*-1</f>
        <v>21804</v>
      </c>
      <c r="E6" s="128">
        <f>[3]ピラミッド!AK7</f>
        <v>20949</v>
      </c>
      <c r="F6" s="129">
        <f>[3]中央区!$C5</f>
        <v>4032</v>
      </c>
      <c r="G6" s="130">
        <f>[3]中央区!$D5</f>
        <v>3807</v>
      </c>
      <c r="H6" s="128">
        <f>[3]花見川区!$C5</f>
        <v>2967</v>
      </c>
      <c r="I6" s="128">
        <f>[3]花見川区!$D5</f>
        <v>2943</v>
      </c>
      <c r="J6" s="129">
        <f>[3]稲毛区!$C5</f>
        <v>2849</v>
      </c>
      <c r="K6" s="130">
        <f>[3]稲毛区!$D5</f>
        <v>2739</v>
      </c>
      <c r="L6" s="128">
        <f>[3]若葉区!$C5</f>
        <v>2481</v>
      </c>
      <c r="M6" s="128">
        <f>[3]若葉区!$D5</f>
        <v>2349</v>
      </c>
      <c r="N6" s="129">
        <f>[3]緑区!$C5</f>
        <v>2840</v>
      </c>
      <c r="O6" s="130">
        <f>[3]緑区!$D5</f>
        <v>2604</v>
      </c>
      <c r="P6" s="128">
        <f>[3]美浜区!$C5</f>
        <v>2535</v>
      </c>
      <c r="Q6" s="130">
        <f>[3]美浜区!$D5</f>
        <v>2346</v>
      </c>
    </row>
    <row r="7" spans="1:17" ht="15.75" customHeight="1" x14ac:dyDescent="0.15">
      <c r="A7" s="127" t="s">
        <v>100</v>
      </c>
      <c r="B7" s="128">
        <f>[3]千葉市!$C11</f>
        <v>20180</v>
      </c>
      <c r="C7" s="128">
        <f>[3]千葉市!$D11</f>
        <v>19041</v>
      </c>
      <c r="D7" s="128">
        <f>[3]ピラミッド!AJ8*-1</f>
        <v>20700</v>
      </c>
      <c r="E7" s="128">
        <f>[3]ピラミッド!AK8</f>
        <v>19664</v>
      </c>
      <c r="F7" s="129">
        <f>[3]中央区!$C11</f>
        <v>4203</v>
      </c>
      <c r="G7" s="130">
        <f>[3]中央区!$D11</f>
        <v>3883</v>
      </c>
      <c r="H7" s="128">
        <f>[3]花見川区!$C11</f>
        <v>3328</v>
      </c>
      <c r="I7" s="128">
        <f>[3]花見川区!$D11</f>
        <v>3098</v>
      </c>
      <c r="J7" s="129">
        <f>[3]稲毛区!$C11</f>
        <v>3366</v>
      </c>
      <c r="K7" s="130">
        <f>[3]稲毛区!$D11</f>
        <v>3180</v>
      </c>
      <c r="L7" s="128">
        <f>[3]若葉区!$C11</f>
        <v>2884</v>
      </c>
      <c r="M7" s="128">
        <f>[3]若葉区!$D11</f>
        <v>2682</v>
      </c>
      <c r="N7" s="129">
        <f>[3]緑区!$C11</f>
        <v>3228</v>
      </c>
      <c r="O7" s="130">
        <f>[3]緑区!$D11</f>
        <v>3057</v>
      </c>
      <c r="P7" s="128">
        <f>[3]美浜区!$C11</f>
        <v>3171</v>
      </c>
      <c r="Q7" s="130">
        <f>[3]美浜区!$D11</f>
        <v>3141</v>
      </c>
    </row>
    <row r="8" spans="1:17" ht="15.75" customHeight="1" x14ac:dyDescent="0.15">
      <c r="A8" s="127" t="s">
        <v>101</v>
      </c>
      <c r="B8" s="128">
        <f>[3]千葉市!$C17</f>
        <v>21732</v>
      </c>
      <c r="C8" s="128">
        <f>[3]千葉市!$D17</f>
        <v>20698</v>
      </c>
      <c r="D8" s="128">
        <f>[3]ピラミッド!AJ9*-1</f>
        <v>21385</v>
      </c>
      <c r="E8" s="128">
        <f>[3]ピラミッド!AK9</f>
        <v>20662</v>
      </c>
      <c r="F8" s="129">
        <f>[3]中央区!$C17</f>
        <v>4379</v>
      </c>
      <c r="G8" s="130">
        <f>[3]中央区!$D17</f>
        <v>4172</v>
      </c>
      <c r="H8" s="128">
        <f>[3]花見川区!$C17</f>
        <v>3660</v>
      </c>
      <c r="I8" s="128">
        <f>[3]花見川区!$D17</f>
        <v>3352</v>
      </c>
      <c r="J8" s="129">
        <f>[3]稲毛区!$C17</f>
        <v>3558</v>
      </c>
      <c r="K8" s="130">
        <f>[3]稲毛区!$D17</f>
        <v>3493</v>
      </c>
      <c r="L8" s="128">
        <f>[3]若葉区!$C17</f>
        <v>3057</v>
      </c>
      <c r="M8" s="128">
        <f>[3]若葉区!$D17</f>
        <v>2789</v>
      </c>
      <c r="N8" s="129">
        <f>[3]緑区!$C17</f>
        <v>3402</v>
      </c>
      <c r="O8" s="130">
        <f>[3]緑区!$D17</f>
        <v>3369</v>
      </c>
      <c r="P8" s="128">
        <f>[3]美浜区!$C17</f>
        <v>3676</v>
      </c>
      <c r="Q8" s="130">
        <f>[3]美浜区!$D17</f>
        <v>3523</v>
      </c>
    </row>
    <row r="9" spans="1:17" ht="15.75" customHeight="1" x14ac:dyDescent="0.15">
      <c r="A9" s="127" t="s">
        <v>102</v>
      </c>
      <c r="B9" s="128">
        <f>[3]千葉市!$C23</f>
        <v>23712</v>
      </c>
      <c r="C9" s="128">
        <f>[3]千葉市!$D23</f>
        <v>22779</v>
      </c>
      <c r="D9" s="128">
        <f>[3]ピラミッド!AJ10*-1</f>
        <v>25757</v>
      </c>
      <c r="E9" s="128">
        <f>[3]ピラミッド!AK10</f>
        <v>23833</v>
      </c>
      <c r="F9" s="129">
        <f>[3]中央区!$C23</f>
        <v>4608</v>
      </c>
      <c r="G9" s="130">
        <f>[3]中央区!$D23</f>
        <v>4443</v>
      </c>
      <c r="H9" s="128">
        <f>[3]花見川区!$C23</f>
        <v>4097</v>
      </c>
      <c r="I9" s="128">
        <f>[3]花見川区!$D23</f>
        <v>4018</v>
      </c>
      <c r="J9" s="129">
        <f>[3]稲毛区!$C23</f>
        <v>3863</v>
      </c>
      <c r="K9" s="130">
        <f>[3]稲毛区!$D23</f>
        <v>3637</v>
      </c>
      <c r="L9" s="128">
        <f>[3]若葉区!$C23</f>
        <v>3507</v>
      </c>
      <c r="M9" s="128">
        <f>[3]若葉区!$D23</f>
        <v>3191</v>
      </c>
      <c r="N9" s="129">
        <f>[3]緑区!$C23</f>
        <v>3641</v>
      </c>
      <c r="O9" s="130">
        <f>[3]緑区!$D23</f>
        <v>3578</v>
      </c>
      <c r="P9" s="128">
        <f>[3]美浜区!$C23</f>
        <v>3996</v>
      </c>
      <c r="Q9" s="130">
        <f>[3]美浜区!$D23</f>
        <v>3912</v>
      </c>
    </row>
    <row r="10" spans="1:17" ht="15.75" customHeight="1" x14ac:dyDescent="0.15">
      <c r="A10" s="127" t="s">
        <v>103</v>
      </c>
      <c r="B10" s="128">
        <f>[3]千葉市!$C29</f>
        <v>27408</v>
      </c>
      <c r="C10" s="128">
        <f>[3]千葉市!$D29</f>
        <v>26255</v>
      </c>
      <c r="D10" s="128">
        <f>[3]ピラミッド!AJ11*-1</f>
        <v>34682</v>
      </c>
      <c r="E10" s="128">
        <f>[3]ピラミッド!AK11</f>
        <v>31545</v>
      </c>
      <c r="F10" s="129">
        <f>[3]中央区!$C29</f>
        <v>6705</v>
      </c>
      <c r="G10" s="130">
        <f>[3]中央区!$D29</f>
        <v>6630</v>
      </c>
      <c r="H10" s="128">
        <f>[3]花見川区!$C29</f>
        <v>5039</v>
      </c>
      <c r="I10" s="128">
        <f>[3]花見川区!$D29</f>
        <v>4954</v>
      </c>
      <c r="J10" s="129">
        <f>[3]稲毛区!$C29</f>
        <v>4563</v>
      </c>
      <c r="K10" s="130">
        <f>[3]稲毛区!$D29</f>
        <v>4049</v>
      </c>
      <c r="L10" s="128">
        <f>[3]若葉区!$C29</f>
        <v>3922</v>
      </c>
      <c r="M10" s="128">
        <f>[3]若葉区!$D29</f>
        <v>3508</v>
      </c>
      <c r="N10" s="129">
        <f>[3]緑区!$C29</f>
        <v>3463</v>
      </c>
      <c r="O10" s="130">
        <f>[3]緑区!$D29</f>
        <v>3455</v>
      </c>
      <c r="P10" s="128">
        <f>[3]美浜区!$C29</f>
        <v>3716</v>
      </c>
      <c r="Q10" s="130">
        <f>[3]美浜区!$D29</f>
        <v>3659</v>
      </c>
    </row>
    <row r="11" spans="1:17" ht="15.75" customHeight="1" x14ac:dyDescent="0.15">
      <c r="A11" s="127" t="s">
        <v>104</v>
      </c>
      <c r="B11" s="128">
        <f>[3]千葉市!$C35</f>
        <v>26150</v>
      </c>
      <c r="C11" s="128">
        <f>[3]千葉市!$D35</f>
        <v>24316</v>
      </c>
      <c r="D11" s="128">
        <f>[3]ピラミッド!AJ12*-1</f>
        <v>43512</v>
      </c>
      <c r="E11" s="128">
        <f>[3]ピラミッド!AK12</f>
        <v>39999</v>
      </c>
      <c r="F11" s="129">
        <f>[3]中央区!$C35</f>
        <v>7308</v>
      </c>
      <c r="G11" s="130">
        <f>[3]中央区!$D35</f>
        <v>6777</v>
      </c>
      <c r="H11" s="128">
        <f>[3]花見川区!$C35</f>
        <v>4914</v>
      </c>
      <c r="I11" s="128">
        <f>[3]花見川区!$D35</f>
        <v>4503</v>
      </c>
      <c r="J11" s="129">
        <f>[3]稲毛区!$C35</f>
        <v>4247</v>
      </c>
      <c r="K11" s="130">
        <f>[3]稲毛区!$D35</f>
        <v>3734</v>
      </c>
      <c r="L11" s="128">
        <f>[3]若葉区!$C35</f>
        <v>3817</v>
      </c>
      <c r="M11" s="128">
        <f>[3]若葉区!$D35</f>
        <v>3377</v>
      </c>
      <c r="N11" s="129">
        <f>[3]緑区!$C35</f>
        <v>3208</v>
      </c>
      <c r="O11" s="130">
        <f>[3]緑区!$D35</f>
        <v>3241</v>
      </c>
      <c r="P11" s="128">
        <f>[3]美浜区!$C35</f>
        <v>2656</v>
      </c>
      <c r="Q11" s="130">
        <f>[3]美浜区!$D35</f>
        <v>2684</v>
      </c>
    </row>
    <row r="12" spans="1:17" ht="15.75" customHeight="1" x14ac:dyDescent="0.15">
      <c r="A12" s="127" t="s">
        <v>105</v>
      </c>
      <c r="B12" s="128">
        <f>[3]千葉市!$C41</f>
        <v>27190</v>
      </c>
      <c r="C12" s="128">
        <f>[3]千葉市!$D41</f>
        <v>24961</v>
      </c>
      <c r="D12" s="128">
        <f>[3]ピラミッド!AJ13*-1</f>
        <v>38872</v>
      </c>
      <c r="E12" s="128">
        <f>[3]ピラミッド!AK13</f>
        <v>35402</v>
      </c>
      <c r="F12" s="129">
        <f>[3]中央区!$C41</f>
        <v>7354</v>
      </c>
      <c r="G12" s="130">
        <f>[3]中央区!$D41</f>
        <v>6501</v>
      </c>
      <c r="H12" s="128">
        <f>[3]花見川区!$C41</f>
        <v>5033</v>
      </c>
      <c r="I12" s="128">
        <f>[3]花見川区!$D41</f>
        <v>4560</v>
      </c>
      <c r="J12" s="129">
        <f>[3]稲毛区!$C41</f>
        <v>4347</v>
      </c>
      <c r="K12" s="130">
        <f>[3]稲毛区!$D41</f>
        <v>3925</v>
      </c>
      <c r="L12" s="128">
        <f>[3]若葉区!$C41</f>
        <v>3945</v>
      </c>
      <c r="M12" s="128">
        <f>[3]若葉区!$D41</f>
        <v>3368</v>
      </c>
      <c r="N12" s="129">
        <f>[3]緑区!$C41</f>
        <v>3445</v>
      </c>
      <c r="O12" s="130">
        <f>[3]緑区!$D41</f>
        <v>3478</v>
      </c>
      <c r="P12" s="128">
        <f>[3]美浜区!$C41</f>
        <v>3066</v>
      </c>
      <c r="Q12" s="130">
        <f>[3]美浜区!$D41</f>
        <v>3129</v>
      </c>
    </row>
    <row r="13" spans="1:17" ht="15.75" customHeight="1" x14ac:dyDescent="0.15">
      <c r="A13" s="127" t="s">
        <v>106</v>
      </c>
      <c r="B13" s="128">
        <f>[3]千葉市!$C47</f>
        <v>30434</v>
      </c>
      <c r="C13" s="128">
        <f>[3]千葉市!$D47</f>
        <v>28295</v>
      </c>
      <c r="D13" s="128">
        <f>[3]ピラミッド!AJ14*-1</f>
        <v>31906</v>
      </c>
      <c r="E13" s="128">
        <f>[3]ピラミッド!AK14</f>
        <v>29047</v>
      </c>
      <c r="F13" s="129">
        <f>[3]中央区!$C47</f>
        <v>7512</v>
      </c>
      <c r="G13" s="130">
        <f>[3]中央区!$D47</f>
        <v>6718</v>
      </c>
      <c r="H13" s="128">
        <f>[3]花見川区!$C47</f>
        <v>5468</v>
      </c>
      <c r="I13" s="128">
        <f>[3]花見川区!$D47</f>
        <v>4883</v>
      </c>
      <c r="J13" s="129">
        <f>[3]稲毛区!$C47</f>
        <v>5031</v>
      </c>
      <c r="K13" s="130">
        <f>[3]稲毛区!$D47</f>
        <v>4693</v>
      </c>
      <c r="L13" s="128">
        <f>[3]若葉区!$C47</f>
        <v>4365</v>
      </c>
      <c r="M13" s="128">
        <f>[3]若葉区!$D47</f>
        <v>3887</v>
      </c>
      <c r="N13" s="129">
        <f>[3]緑区!$C47</f>
        <v>3946</v>
      </c>
      <c r="O13" s="130">
        <f>[3]緑区!$D47</f>
        <v>3879</v>
      </c>
      <c r="P13" s="128">
        <f>[3]美浜区!$C47</f>
        <v>4112</v>
      </c>
      <c r="Q13" s="130">
        <f>[3]美浜区!$D47</f>
        <v>4235</v>
      </c>
    </row>
    <row r="14" spans="1:17" ht="15.75" customHeight="1" x14ac:dyDescent="0.15">
      <c r="A14" s="127" t="s">
        <v>107</v>
      </c>
      <c r="B14" s="128">
        <f>[3]千葉市!$C53</f>
        <v>35390</v>
      </c>
      <c r="C14" s="128">
        <f>[3]千葉市!$D53</f>
        <v>33730</v>
      </c>
      <c r="D14" s="128">
        <f>[3]ピラミッド!AJ15*-1</f>
        <v>27223</v>
      </c>
      <c r="E14" s="128">
        <f>[3]ピラミッド!AK15</f>
        <v>25622</v>
      </c>
      <c r="F14" s="129">
        <f>[3]中央区!$C53</f>
        <v>8007</v>
      </c>
      <c r="G14" s="130">
        <f>[3]中央区!$D53</f>
        <v>7365</v>
      </c>
      <c r="H14" s="128">
        <f>[3]花見川区!$C53</f>
        <v>6186</v>
      </c>
      <c r="I14" s="128">
        <f>[3]花見川区!$D53</f>
        <v>5740</v>
      </c>
      <c r="J14" s="129">
        <f>[3]稲毛区!$C53</f>
        <v>5890</v>
      </c>
      <c r="K14" s="130">
        <f>[3]稲毛区!$D53</f>
        <v>5516</v>
      </c>
      <c r="L14" s="128">
        <f>[3]若葉区!$C53</f>
        <v>5169</v>
      </c>
      <c r="M14" s="128">
        <f>[3]若葉区!$D53</f>
        <v>4579</v>
      </c>
      <c r="N14" s="129">
        <f>[3]緑区!$C53</f>
        <v>4507</v>
      </c>
      <c r="O14" s="130">
        <f>[3]緑区!$D53</f>
        <v>4600</v>
      </c>
      <c r="P14" s="128">
        <f>[3]美浜区!$C53</f>
        <v>5631</v>
      </c>
      <c r="Q14" s="130">
        <f>[3]美浜区!$D53</f>
        <v>5930</v>
      </c>
    </row>
    <row r="15" spans="1:17" ht="15.75" customHeight="1" x14ac:dyDescent="0.15">
      <c r="A15" s="127" t="s">
        <v>108</v>
      </c>
      <c r="B15" s="128">
        <f>[3]千葉市!$C59</f>
        <v>44236</v>
      </c>
      <c r="C15" s="128">
        <f>[3]千葉市!$D59</f>
        <v>42379</v>
      </c>
      <c r="D15" s="128">
        <f>[3]ピラミッド!AJ16*-1</f>
        <v>30740</v>
      </c>
      <c r="E15" s="128">
        <f>[3]ピラミッド!AK16</f>
        <v>30793</v>
      </c>
      <c r="F15" s="129">
        <f>[3]中央区!$C59</f>
        <v>9625</v>
      </c>
      <c r="G15" s="130">
        <f>[3]中央区!$D59</f>
        <v>8737</v>
      </c>
      <c r="H15" s="128">
        <f>[3]花見川区!$C59</f>
        <v>8032</v>
      </c>
      <c r="I15" s="128">
        <f>[3]花見川区!$D59</f>
        <v>7587</v>
      </c>
      <c r="J15" s="129">
        <f>[3]稲毛区!$C59</f>
        <v>7026</v>
      </c>
      <c r="K15" s="130">
        <f>[3]稲毛区!$D59</f>
        <v>6670</v>
      </c>
      <c r="L15" s="128">
        <f>[3]若葉区!$C59</f>
        <v>6728</v>
      </c>
      <c r="M15" s="128">
        <f>[3]若葉区!$D59</f>
        <v>6093</v>
      </c>
      <c r="N15" s="129">
        <f>[3]緑区!$C59</f>
        <v>5574</v>
      </c>
      <c r="O15" s="130">
        <f>[3]緑区!$D59</f>
        <v>5677</v>
      </c>
      <c r="P15" s="128">
        <f>[3]美浜区!$C59</f>
        <v>7251</v>
      </c>
      <c r="Q15" s="130">
        <f>[3]美浜区!$D59</f>
        <v>7615</v>
      </c>
    </row>
    <row r="16" spans="1:17" ht="15.75" customHeight="1" x14ac:dyDescent="0.15">
      <c r="A16" s="127" t="s">
        <v>63</v>
      </c>
      <c r="B16" s="128">
        <f>[3]千葉市!$C65</f>
        <v>39444</v>
      </c>
      <c r="C16" s="128">
        <f>[3]千葉市!$D65</f>
        <v>36283</v>
      </c>
      <c r="D16" s="128">
        <f>[3]ピラミッド!AJ17*-1</f>
        <v>36767</v>
      </c>
      <c r="E16" s="128">
        <f>[3]ピラミッド!AK17</f>
        <v>38204</v>
      </c>
      <c r="F16" s="129">
        <f>[3]中央区!$C65</f>
        <v>8172</v>
      </c>
      <c r="G16" s="130">
        <f>[3]中央区!$D65</f>
        <v>7315</v>
      </c>
      <c r="H16" s="128">
        <f>[3]花見川区!$C65</f>
        <v>7395</v>
      </c>
      <c r="I16" s="128">
        <f>[3]花見川区!$D65</f>
        <v>6643</v>
      </c>
      <c r="J16" s="129">
        <f>[3]稲毛区!$C65</f>
        <v>6182</v>
      </c>
      <c r="K16" s="130">
        <f>[3]稲毛区!$D65</f>
        <v>5612</v>
      </c>
      <c r="L16" s="128">
        <f>[3]若葉区!$C65</f>
        <v>5886</v>
      </c>
      <c r="M16" s="128">
        <f>[3]若葉区!$D65</f>
        <v>5178</v>
      </c>
      <c r="N16" s="129">
        <f>[3]緑区!$C65</f>
        <v>5141</v>
      </c>
      <c r="O16" s="130">
        <f>[3]緑区!$D65</f>
        <v>5078</v>
      </c>
      <c r="P16" s="128">
        <f>[3]美浜区!$C65</f>
        <v>6668</v>
      </c>
      <c r="Q16" s="130">
        <f>[3]美浜区!$D65</f>
        <v>6457</v>
      </c>
    </row>
    <row r="17" spans="1:17" ht="15.75" customHeight="1" x14ac:dyDescent="0.15">
      <c r="A17" s="127" t="s">
        <v>64</v>
      </c>
      <c r="B17" s="128">
        <f>[3]千葉市!$G5</f>
        <v>31459</v>
      </c>
      <c r="C17" s="128">
        <f>[3]千葉市!$H5</f>
        <v>29049</v>
      </c>
      <c r="D17" s="128">
        <f>[3]ピラミッド!AJ18*-1</f>
        <v>34826</v>
      </c>
      <c r="E17" s="128">
        <f>[3]ピラミッド!AK18</f>
        <v>35263</v>
      </c>
      <c r="F17" s="129">
        <f>[3]中央区!$G5</f>
        <v>6763</v>
      </c>
      <c r="G17" s="130">
        <f>[3]中央区!$H5</f>
        <v>6015</v>
      </c>
      <c r="H17" s="128">
        <f>[3]花見川区!$G5</f>
        <v>5732</v>
      </c>
      <c r="I17" s="128">
        <f>[3]花見川区!$H5</f>
        <v>5192</v>
      </c>
      <c r="J17" s="129">
        <f>[3]稲毛区!$G5</f>
        <v>4802</v>
      </c>
      <c r="K17" s="130">
        <f>[3]稲毛区!$H5</f>
        <v>4566</v>
      </c>
      <c r="L17" s="128">
        <f>[3]若葉区!$G5</f>
        <v>4794</v>
      </c>
      <c r="M17" s="128">
        <f>[3]若葉区!$H5</f>
        <v>4201</v>
      </c>
      <c r="N17" s="129">
        <f>[3]緑区!$G5</f>
        <v>4364</v>
      </c>
      <c r="O17" s="130">
        <f>[3]緑区!$H5</f>
        <v>4352</v>
      </c>
      <c r="P17" s="128">
        <f>[3]美浜区!$G5</f>
        <v>5004</v>
      </c>
      <c r="Q17" s="130">
        <f>[3]美浜区!$H5</f>
        <v>4723</v>
      </c>
    </row>
    <row r="18" spans="1:17" ht="15.75" customHeight="1" x14ac:dyDescent="0.15">
      <c r="A18" s="127" t="s">
        <v>109</v>
      </c>
      <c r="B18" s="128">
        <f>[3]千葉市!$G11</f>
        <v>25802</v>
      </c>
      <c r="C18" s="128">
        <f>[3]千葉市!$H11</f>
        <v>24823</v>
      </c>
      <c r="D18" s="128">
        <f>[3]ピラミッド!AJ19*-1</f>
        <v>28679</v>
      </c>
      <c r="E18" s="128">
        <f>[3]ピラミッド!AK19</f>
        <v>26882</v>
      </c>
      <c r="F18" s="129">
        <f>[3]中央区!$G11</f>
        <v>5612</v>
      </c>
      <c r="G18" s="130">
        <f>[3]中央区!$H11</f>
        <v>4957</v>
      </c>
      <c r="H18" s="128">
        <f>[3]花見川区!$G11</f>
        <v>4449</v>
      </c>
      <c r="I18" s="128">
        <f>[3]花見川区!$H11</f>
        <v>4443</v>
      </c>
      <c r="J18" s="129">
        <f>[3]稲毛区!$G11</f>
        <v>4267</v>
      </c>
      <c r="K18" s="130">
        <f>[3]稲毛区!$H11</f>
        <v>4196</v>
      </c>
      <c r="L18" s="128">
        <f>[3]若葉区!$G11</f>
        <v>4079</v>
      </c>
      <c r="M18" s="128">
        <f>[3]若葉区!$H11</f>
        <v>3756</v>
      </c>
      <c r="N18" s="129">
        <f>[3]緑区!$G11</f>
        <v>3752</v>
      </c>
      <c r="O18" s="130">
        <f>[3]緑区!$H11</f>
        <v>3732</v>
      </c>
      <c r="P18" s="128">
        <f>[3]美浜区!$G11</f>
        <v>3643</v>
      </c>
      <c r="Q18" s="130">
        <f>[3]美浜区!$H11</f>
        <v>3739</v>
      </c>
    </row>
    <row r="19" spans="1:17" ht="15.75" customHeight="1" x14ac:dyDescent="0.15">
      <c r="A19" s="127" t="s">
        <v>66</v>
      </c>
      <c r="B19" s="128">
        <f>[3]千葉市!$G17</f>
        <v>27929</v>
      </c>
      <c r="C19" s="128">
        <f>[3]千葉市!$H17</f>
        <v>28963</v>
      </c>
      <c r="D19" s="128">
        <f>[3]ピラミッド!AJ20*-1</f>
        <v>20792</v>
      </c>
      <c r="E19" s="128">
        <f>[3]ピラミッド!AK20</f>
        <v>19980</v>
      </c>
      <c r="F19" s="129">
        <f>[3]中央区!$G17</f>
        <v>5634</v>
      </c>
      <c r="G19" s="130">
        <f>[3]中央区!$H17</f>
        <v>5314</v>
      </c>
      <c r="H19" s="128">
        <f>[3]花見川区!$G17</f>
        <v>5100</v>
      </c>
      <c r="I19" s="128">
        <f>[3]花見川区!$H17</f>
        <v>5508</v>
      </c>
      <c r="J19" s="129">
        <f>[3]稲毛区!$G17</f>
        <v>4660</v>
      </c>
      <c r="K19" s="130">
        <f>[3]稲毛区!$H17</f>
        <v>4977</v>
      </c>
      <c r="L19" s="128">
        <f>[3]若葉区!$G17</f>
        <v>4855</v>
      </c>
      <c r="M19" s="128">
        <f>[3]若葉区!$H17</f>
        <v>4760</v>
      </c>
      <c r="N19" s="129">
        <f>[3]緑区!$G17</f>
        <v>3746</v>
      </c>
      <c r="O19" s="130">
        <f>[3]緑区!$H17</f>
        <v>3637</v>
      </c>
      <c r="P19" s="128">
        <f>[3]美浜区!$G17</f>
        <v>3934</v>
      </c>
      <c r="Q19" s="130">
        <f>[3]美浜区!$H17</f>
        <v>4767</v>
      </c>
    </row>
    <row r="20" spans="1:17" ht="15.75" customHeight="1" x14ac:dyDescent="0.15">
      <c r="A20" s="127" t="s">
        <v>110</v>
      </c>
      <c r="B20" s="128">
        <f>[3]千葉市!$G23</f>
        <v>30624</v>
      </c>
      <c r="C20" s="128">
        <f>[3]千葉市!$H23</f>
        <v>35141</v>
      </c>
      <c r="D20" s="128">
        <f>[3]ピラミッド!AJ21*-1</f>
        <v>12920</v>
      </c>
      <c r="E20" s="128">
        <f>[3]ピラミッド!AK21</f>
        <v>14475</v>
      </c>
      <c r="F20" s="129">
        <f>[3]中央区!$G23</f>
        <v>5693</v>
      </c>
      <c r="G20" s="130">
        <f>[3]中央区!$H23</f>
        <v>6108</v>
      </c>
      <c r="H20" s="128">
        <f>[3]花見川区!$G23</f>
        <v>5845</v>
      </c>
      <c r="I20" s="128">
        <f>[3]花見川区!$H23</f>
        <v>6903</v>
      </c>
      <c r="J20" s="129">
        <f>[3]稲毛区!$G23</f>
        <v>5143</v>
      </c>
      <c r="K20" s="130">
        <f>[3]稲毛区!$H23</f>
        <v>5799</v>
      </c>
      <c r="L20" s="128">
        <f>[3]若葉区!$G23</f>
        <v>5254</v>
      </c>
      <c r="M20" s="128">
        <f>[3]若葉区!$H23</f>
        <v>6263</v>
      </c>
      <c r="N20" s="129">
        <f>[3]緑区!$G23</f>
        <v>3677</v>
      </c>
      <c r="O20" s="130">
        <f>[3]緑区!$H23</f>
        <v>3922</v>
      </c>
      <c r="P20" s="128">
        <f>[3]美浜区!$G23</f>
        <v>5012</v>
      </c>
      <c r="Q20" s="130">
        <f>[3]美浜区!$H23</f>
        <v>6146</v>
      </c>
    </row>
    <row r="21" spans="1:17" ht="15.75" customHeight="1" x14ac:dyDescent="0.15">
      <c r="A21" s="127" t="s">
        <v>111</v>
      </c>
      <c r="B21" s="128">
        <f>[3]千葉市!$G29</f>
        <v>25776</v>
      </c>
      <c r="C21" s="128">
        <f>[3]千葉市!$H29</f>
        <v>31216</v>
      </c>
      <c r="D21" s="128">
        <f>[3]ピラミッド!AJ22*-1</f>
        <v>6907</v>
      </c>
      <c r="E21" s="128">
        <f>[3]ピラミッド!AK22</f>
        <v>10625</v>
      </c>
      <c r="F21" s="129">
        <f>[3]中央区!$G29</f>
        <v>4512</v>
      </c>
      <c r="G21" s="130">
        <f>[3]中央区!$H29</f>
        <v>5483</v>
      </c>
      <c r="H21" s="128">
        <f>[3]花見川区!$G29</f>
        <v>5136</v>
      </c>
      <c r="I21" s="128">
        <f>[3]花見川区!$H29</f>
        <v>6223</v>
      </c>
      <c r="J21" s="129">
        <f>[3]稲毛区!$G29</f>
        <v>4095</v>
      </c>
      <c r="K21" s="130">
        <f>[3]稲毛区!$H29</f>
        <v>5054</v>
      </c>
      <c r="L21" s="128">
        <f>[3]若葉区!$G29</f>
        <v>4954</v>
      </c>
      <c r="M21" s="128">
        <f>[3]若葉区!$H29</f>
        <v>5891</v>
      </c>
      <c r="N21" s="129">
        <f>[3]緑区!$G29</f>
        <v>2901</v>
      </c>
      <c r="O21" s="130">
        <f>[3]緑区!$H29</f>
        <v>3296</v>
      </c>
      <c r="P21" s="128">
        <f>[3]美浜区!$G29</f>
        <v>4178</v>
      </c>
      <c r="Q21" s="130">
        <f>[3]美浜区!$H29</f>
        <v>5269</v>
      </c>
    </row>
    <row r="22" spans="1:17" ht="15.75" customHeight="1" x14ac:dyDescent="0.15">
      <c r="A22" s="127" t="s">
        <v>69</v>
      </c>
      <c r="B22" s="128">
        <f>[3]千葉市!$G35</f>
        <v>17756</v>
      </c>
      <c r="C22" s="128">
        <f>[3]千葉市!$H35</f>
        <v>21912</v>
      </c>
      <c r="D22" s="128">
        <f>[3]ピラミッド!AJ23*-1</f>
        <v>3829</v>
      </c>
      <c r="E22" s="128">
        <f>[3]ピラミッド!AK23</f>
        <v>7292</v>
      </c>
      <c r="F22" s="129">
        <f>[3]中央区!$G35</f>
        <v>3076</v>
      </c>
      <c r="G22" s="130">
        <f>[3]中央区!$H35</f>
        <v>4323</v>
      </c>
      <c r="H22" s="128">
        <f>[3]花見川区!$G35</f>
        <v>3482</v>
      </c>
      <c r="I22" s="128">
        <f>[3]花見川区!$H35</f>
        <v>4339</v>
      </c>
      <c r="J22" s="129">
        <f>[3]稲毛区!$G35</f>
        <v>2869</v>
      </c>
      <c r="K22" s="130">
        <f>[3]稲毛区!$H35</f>
        <v>3618</v>
      </c>
      <c r="L22" s="128">
        <f>[3]若葉区!$G35</f>
        <v>3500</v>
      </c>
      <c r="M22" s="128">
        <f>[3]若葉区!$H35</f>
        <v>4216</v>
      </c>
      <c r="N22" s="129">
        <f>[3]緑区!$G35</f>
        <v>1901</v>
      </c>
      <c r="O22" s="130">
        <f>[3]緑区!$H35</f>
        <v>2273</v>
      </c>
      <c r="P22" s="128">
        <f>[3]美浜区!$G35</f>
        <v>2928</v>
      </c>
      <c r="Q22" s="130">
        <f>[3]美浜区!$H35</f>
        <v>3143</v>
      </c>
    </row>
    <row r="23" spans="1:17" ht="15.75" customHeight="1" x14ac:dyDescent="0.15">
      <c r="A23" s="127" t="s">
        <v>70</v>
      </c>
      <c r="B23" s="128">
        <f>[3]千葉市!$G41</f>
        <v>8705</v>
      </c>
      <c r="C23" s="128">
        <f>[3]千葉市!$H41</f>
        <v>13340</v>
      </c>
      <c r="D23" s="128">
        <f>[3]ピラミッド!AJ24*-1</f>
        <v>1946</v>
      </c>
      <c r="E23" s="128">
        <f>[3]ピラミッド!AK24</f>
        <v>4432</v>
      </c>
      <c r="F23" s="129">
        <f>[3]中央区!$G41</f>
        <v>1719</v>
      </c>
      <c r="G23" s="130">
        <f>[3]中央区!$H41</f>
        <v>2990</v>
      </c>
      <c r="H23" s="128">
        <f>[3]花見川区!$G41</f>
        <v>1741</v>
      </c>
      <c r="I23" s="128">
        <f>[3]花見川区!$H41</f>
        <v>2535</v>
      </c>
      <c r="J23" s="129">
        <f>[3]稲毛区!$G41</f>
        <v>1504</v>
      </c>
      <c r="K23" s="130">
        <f>[3]稲毛区!$H41</f>
        <v>2261</v>
      </c>
      <c r="L23" s="128">
        <f>[3]若葉区!$G41</f>
        <v>1657</v>
      </c>
      <c r="M23" s="128">
        <f>[3]若葉区!$H41</f>
        <v>2460</v>
      </c>
      <c r="N23" s="129">
        <f>[3]緑区!$G41</f>
        <v>900</v>
      </c>
      <c r="O23" s="130">
        <f>[3]緑区!$H41</f>
        <v>1581</v>
      </c>
      <c r="P23" s="128">
        <f>[3]美浜区!$G41</f>
        <v>1184</v>
      </c>
      <c r="Q23" s="130">
        <f>[3]美浜区!$H41</f>
        <v>1513</v>
      </c>
    </row>
    <row r="24" spans="1:17" ht="15.75" customHeight="1" x14ac:dyDescent="0.15">
      <c r="A24" s="127" t="s">
        <v>71</v>
      </c>
      <c r="B24" s="128">
        <f>[3]千葉市!$G47</f>
        <v>2520</v>
      </c>
      <c r="C24" s="128">
        <f>[3]千葉市!$H47</f>
        <v>6256</v>
      </c>
      <c r="D24" s="128">
        <f>[3]ピラミッド!AJ25*-1</f>
        <v>599</v>
      </c>
      <c r="E24" s="128">
        <f>[3]ピラミッド!AK25</f>
        <v>1675</v>
      </c>
      <c r="F24" s="129">
        <f>[3]中央区!$G47</f>
        <v>598</v>
      </c>
      <c r="G24" s="130">
        <f>[3]中央区!$H47</f>
        <v>1515</v>
      </c>
      <c r="H24" s="128">
        <f>[3]花見川区!$G47</f>
        <v>523</v>
      </c>
      <c r="I24" s="128">
        <f>[3]花見川区!$H47</f>
        <v>1189</v>
      </c>
      <c r="J24" s="129">
        <f>[3]稲毛区!$G47</f>
        <v>400</v>
      </c>
      <c r="K24" s="130">
        <f>[3]稲毛区!$H47</f>
        <v>1048</v>
      </c>
      <c r="L24" s="128">
        <f>[3]若葉区!$G47</f>
        <v>472</v>
      </c>
      <c r="M24" s="128">
        <f>[3]若葉区!$H47</f>
        <v>1073</v>
      </c>
      <c r="N24" s="129">
        <f>[3]緑区!$G47</f>
        <v>272</v>
      </c>
      <c r="O24" s="130">
        <f>[3]緑区!$H47</f>
        <v>775</v>
      </c>
      <c r="P24" s="128">
        <f>[3]美浜区!$G47</f>
        <v>255</v>
      </c>
      <c r="Q24" s="130">
        <f>[3]美浜区!$H47</f>
        <v>656</v>
      </c>
    </row>
    <row r="25" spans="1:17" ht="15.75" customHeight="1" x14ac:dyDescent="0.15">
      <c r="A25" s="127" t="s">
        <v>112</v>
      </c>
      <c r="B25" s="128">
        <f>[3]千葉市!$G53</f>
        <v>416</v>
      </c>
      <c r="C25" s="128">
        <f>[3]千葉市!$H53</f>
        <v>1927</v>
      </c>
      <c r="D25" s="128">
        <f>[3]ピラミッド!AJ26*-1</f>
        <v>93</v>
      </c>
      <c r="E25" s="128">
        <f>[3]ピラミッド!AK26</f>
        <v>333</v>
      </c>
      <c r="F25" s="129">
        <f>[3]中央区!$G53</f>
        <v>105</v>
      </c>
      <c r="G25" s="130">
        <f>[3]中央区!$H53</f>
        <v>466</v>
      </c>
      <c r="H25" s="128">
        <f>[3]花見川区!$G53</f>
        <v>81</v>
      </c>
      <c r="I25" s="128">
        <f>[3]花見川区!$H53</f>
        <v>374</v>
      </c>
      <c r="J25" s="129">
        <f>[3]稲毛区!$G53</f>
        <v>74</v>
      </c>
      <c r="K25" s="130">
        <f>[3]稲毛区!$H53</f>
        <v>330</v>
      </c>
      <c r="L25" s="128">
        <f>[3]若葉区!$G53</f>
        <v>69</v>
      </c>
      <c r="M25" s="128">
        <f>[3]若葉区!$H53</f>
        <v>339</v>
      </c>
      <c r="N25" s="129">
        <f>[3]緑区!$G53</f>
        <v>56</v>
      </c>
      <c r="O25" s="130">
        <f>[3]緑区!$H53</f>
        <v>233</v>
      </c>
      <c r="P25" s="128">
        <f>[3]美浜区!$G53</f>
        <v>31</v>
      </c>
      <c r="Q25" s="130">
        <f>[3]美浜区!$H53</f>
        <v>185</v>
      </c>
    </row>
    <row r="26" spans="1:17" ht="15.75" customHeight="1" x14ac:dyDescent="0.15">
      <c r="A26" s="127" t="s">
        <v>73</v>
      </c>
      <c r="B26" s="128">
        <f>[3]千葉市!$G59</f>
        <v>60</v>
      </c>
      <c r="C26" s="128">
        <f>[3]千葉市!$H59</f>
        <v>342</v>
      </c>
      <c r="D26" s="128">
        <f>[3]ピラミッド!AJ27*-1</f>
        <v>9</v>
      </c>
      <c r="E26" s="128">
        <f>[3]ピラミッド!AK27</f>
        <v>32</v>
      </c>
      <c r="F26" s="129">
        <f>[3]中央区!$G59</f>
        <v>16</v>
      </c>
      <c r="G26" s="130">
        <f>[3]中央区!$H59</f>
        <v>87</v>
      </c>
      <c r="H26" s="128">
        <f>[3]花見川区!$G59</f>
        <v>6</v>
      </c>
      <c r="I26" s="128">
        <f>[3]花見川区!$H59</f>
        <v>56</v>
      </c>
      <c r="J26" s="129">
        <f>[3]稲毛区!$G59</f>
        <v>17</v>
      </c>
      <c r="K26" s="130">
        <f>[3]稲毛区!$H59</f>
        <v>64</v>
      </c>
      <c r="L26" s="128">
        <f>[3]若葉区!$G59</f>
        <v>7</v>
      </c>
      <c r="M26" s="128">
        <f>[3]若葉区!$H59</f>
        <v>56</v>
      </c>
      <c r="N26" s="129">
        <f>[3]緑区!$G59</f>
        <v>11</v>
      </c>
      <c r="O26" s="130">
        <f>[3]緑区!$H59</f>
        <v>45</v>
      </c>
      <c r="P26" s="128">
        <f>[3]美浜区!$G59</f>
        <v>3</v>
      </c>
      <c r="Q26" s="130">
        <f>[3]美浜区!$H59</f>
        <v>34</v>
      </c>
    </row>
    <row r="27" spans="1:17" ht="15.75" customHeight="1" x14ac:dyDescent="0.15">
      <c r="A27" s="131" t="s">
        <v>74</v>
      </c>
      <c r="B27" s="132">
        <f>SUM(B6:B26)</f>
        <v>484627</v>
      </c>
      <c r="C27" s="132">
        <f t="shared" ref="C27:Q27" si="0">SUM(C6:C26)</f>
        <v>488494</v>
      </c>
      <c r="D27" s="132">
        <f t="shared" si="0"/>
        <v>443948</v>
      </c>
      <c r="E27" s="132">
        <f t="shared" si="0"/>
        <v>436709</v>
      </c>
      <c r="F27" s="133">
        <f t="shared" si="0"/>
        <v>105633</v>
      </c>
      <c r="G27" s="134">
        <f t="shared" si="0"/>
        <v>103606</v>
      </c>
      <c r="H27" s="132">
        <f t="shared" si="0"/>
        <v>88214</v>
      </c>
      <c r="I27" s="132">
        <f t="shared" si="0"/>
        <v>89043</v>
      </c>
      <c r="J27" s="133">
        <f t="shared" si="0"/>
        <v>78753</v>
      </c>
      <c r="K27" s="134">
        <f t="shared" si="0"/>
        <v>79161</v>
      </c>
      <c r="L27" s="132">
        <f t="shared" si="0"/>
        <v>75402</v>
      </c>
      <c r="M27" s="132">
        <f t="shared" si="0"/>
        <v>74016</v>
      </c>
      <c r="N27" s="133">
        <f t="shared" si="0"/>
        <v>63975</v>
      </c>
      <c r="O27" s="134">
        <f t="shared" si="0"/>
        <v>65862</v>
      </c>
      <c r="P27" s="132">
        <f t="shared" si="0"/>
        <v>72650</v>
      </c>
      <c r="Q27" s="134">
        <f t="shared" si="0"/>
        <v>76806</v>
      </c>
    </row>
    <row r="28" spans="1:17" x14ac:dyDescent="0.15">
      <c r="Q28" s="126" t="s">
        <v>113</v>
      </c>
    </row>
  </sheetData>
  <mergeCells count="16">
    <mergeCell ref="A3:A5"/>
    <mergeCell ref="B3:E3"/>
    <mergeCell ref="F3:G3"/>
    <mergeCell ref="H3:I3"/>
    <mergeCell ref="J3:K3"/>
    <mergeCell ref="N3:O3"/>
    <mergeCell ref="P3:Q3"/>
    <mergeCell ref="B4:C4"/>
    <mergeCell ref="D4:E4"/>
    <mergeCell ref="F4:G4"/>
    <mergeCell ref="H4:I4"/>
    <mergeCell ref="J4:K4"/>
    <mergeCell ref="L4:M4"/>
    <mergeCell ref="N4:O4"/>
    <mergeCell ref="P4:Q4"/>
    <mergeCell ref="L3:M3"/>
  </mergeCells>
  <phoneticPr fontId="6"/>
  <conditionalFormatting sqref="A17">
    <cfRule type="expression" dxfId="2" priority="1" stopIfTrue="1">
      <formula>#REF!="×"</formula>
    </cfRule>
  </conditionalFormatting>
  <conditionalFormatting sqref="A6:A16 A27">
    <cfRule type="expression" dxfId="1" priority="2" stopIfTrue="1">
      <formula>#REF!="×"</formula>
    </cfRule>
  </conditionalFormatting>
  <conditionalFormatting sqref="A18:A26">
    <cfRule type="cellIs" dxfId="0" priority="3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6">
    <tabColor theme="4" tint="-0.249977111117893"/>
  </sheetPr>
  <dimension ref="A1:T24"/>
  <sheetViews>
    <sheetView showGridLines="0" zoomScale="85" zoomScaleNormal="85" workbookViewId="0">
      <selection activeCell="C4" sqref="C4"/>
    </sheetView>
  </sheetViews>
  <sheetFormatPr defaultRowHeight="13.5" x14ac:dyDescent="0.15"/>
  <cols>
    <col min="1" max="2" width="6.625" style="136" customWidth="1"/>
    <col min="3" max="3" width="9.375" style="136" customWidth="1"/>
    <col min="4" max="20" width="7.625" style="136" customWidth="1"/>
    <col min="21" max="25" width="9" style="136"/>
    <col min="26" max="26" width="3" style="136" customWidth="1"/>
    <col min="27" max="252" width="9" style="136"/>
    <col min="253" max="274" width="6.625" style="136" customWidth="1"/>
    <col min="275" max="281" width="9" style="136"/>
    <col min="282" max="282" width="3" style="136" customWidth="1"/>
    <col min="283" max="508" width="9" style="136"/>
    <col min="509" max="530" width="6.625" style="136" customWidth="1"/>
    <col min="531" max="537" width="9" style="136"/>
    <col min="538" max="538" width="3" style="136" customWidth="1"/>
    <col min="539" max="764" width="9" style="136"/>
    <col min="765" max="786" width="6.625" style="136" customWidth="1"/>
    <col min="787" max="793" width="9" style="136"/>
    <col min="794" max="794" width="3" style="136" customWidth="1"/>
    <col min="795" max="1020" width="9" style="136"/>
    <col min="1021" max="1042" width="6.625" style="136" customWidth="1"/>
    <col min="1043" max="1049" width="9" style="136"/>
    <col min="1050" max="1050" width="3" style="136" customWidth="1"/>
    <col min="1051" max="1276" width="9" style="136"/>
    <col min="1277" max="1298" width="6.625" style="136" customWidth="1"/>
    <col min="1299" max="1305" width="9" style="136"/>
    <col min="1306" max="1306" width="3" style="136" customWidth="1"/>
    <col min="1307" max="1532" width="9" style="136"/>
    <col min="1533" max="1554" width="6.625" style="136" customWidth="1"/>
    <col min="1555" max="1561" width="9" style="136"/>
    <col min="1562" max="1562" width="3" style="136" customWidth="1"/>
    <col min="1563" max="1788" width="9" style="136"/>
    <col min="1789" max="1810" width="6.625" style="136" customWidth="1"/>
    <col min="1811" max="1817" width="9" style="136"/>
    <col min="1818" max="1818" width="3" style="136" customWidth="1"/>
    <col min="1819" max="2044" width="9" style="136"/>
    <col min="2045" max="2066" width="6.625" style="136" customWidth="1"/>
    <col min="2067" max="2073" width="9" style="136"/>
    <col min="2074" max="2074" width="3" style="136" customWidth="1"/>
    <col min="2075" max="2300" width="9" style="136"/>
    <col min="2301" max="2322" width="6.625" style="136" customWidth="1"/>
    <col min="2323" max="2329" width="9" style="136"/>
    <col min="2330" max="2330" width="3" style="136" customWidth="1"/>
    <col min="2331" max="2556" width="9" style="136"/>
    <col min="2557" max="2578" width="6.625" style="136" customWidth="1"/>
    <col min="2579" max="2585" width="9" style="136"/>
    <col min="2586" max="2586" width="3" style="136" customWidth="1"/>
    <col min="2587" max="2812" width="9" style="136"/>
    <col min="2813" max="2834" width="6.625" style="136" customWidth="1"/>
    <col min="2835" max="2841" width="9" style="136"/>
    <col min="2842" max="2842" width="3" style="136" customWidth="1"/>
    <col min="2843" max="3068" width="9" style="136"/>
    <col min="3069" max="3090" width="6.625" style="136" customWidth="1"/>
    <col min="3091" max="3097" width="9" style="136"/>
    <col min="3098" max="3098" width="3" style="136" customWidth="1"/>
    <col min="3099" max="3324" width="9" style="136"/>
    <col min="3325" max="3346" width="6.625" style="136" customWidth="1"/>
    <col min="3347" max="3353" width="9" style="136"/>
    <col min="3354" max="3354" width="3" style="136" customWidth="1"/>
    <col min="3355" max="3580" width="9" style="136"/>
    <col min="3581" max="3602" width="6.625" style="136" customWidth="1"/>
    <col min="3603" max="3609" width="9" style="136"/>
    <col min="3610" max="3610" width="3" style="136" customWidth="1"/>
    <col min="3611" max="3836" width="9" style="136"/>
    <col min="3837" max="3858" width="6.625" style="136" customWidth="1"/>
    <col min="3859" max="3865" width="9" style="136"/>
    <col min="3866" max="3866" width="3" style="136" customWidth="1"/>
    <col min="3867" max="4092" width="9" style="136"/>
    <col min="4093" max="4114" width="6.625" style="136" customWidth="1"/>
    <col min="4115" max="4121" width="9" style="136"/>
    <col min="4122" max="4122" width="3" style="136" customWidth="1"/>
    <col min="4123" max="4348" width="9" style="136"/>
    <col min="4349" max="4370" width="6.625" style="136" customWidth="1"/>
    <col min="4371" max="4377" width="9" style="136"/>
    <col min="4378" max="4378" width="3" style="136" customWidth="1"/>
    <col min="4379" max="4604" width="9" style="136"/>
    <col min="4605" max="4626" width="6.625" style="136" customWidth="1"/>
    <col min="4627" max="4633" width="9" style="136"/>
    <col min="4634" max="4634" width="3" style="136" customWidth="1"/>
    <col min="4635" max="4860" width="9" style="136"/>
    <col min="4861" max="4882" width="6.625" style="136" customWidth="1"/>
    <col min="4883" max="4889" width="9" style="136"/>
    <col min="4890" max="4890" width="3" style="136" customWidth="1"/>
    <col min="4891" max="5116" width="9" style="136"/>
    <col min="5117" max="5138" width="6.625" style="136" customWidth="1"/>
    <col min="5139" max="5145" width="9" style="136"/>
    <col min="5146" max="5146" width="3" style="136" customWidth="1"/>
    <col min="5147" max="5372" width="9" style="136"/>
    <col min="5373" max="5394" width="6.625" style="136" customWidth="1"/>
    <col min="5395" max="5401" width="9" style="136"/>
    <col min="5402" max="5402" width="3" style="136" customWidth="1"/>
    <col min="5403" max="5628" width="9" style="136"/>
    <col min="5629" max="5650" width="6.625" style="136" customWidth="1"/>
    <col min="5651" max="5657" width="9" style="136"/>
    <col min="5658" max="5658" width="3" style="136" customWidth="1"/>
    <col min="5659" max="5884" width="9" style="136"/>
    <col min="5885" max="5906" width="6.625" style="136" customWidth="1"/>
    <col min="5907" max="5913" width="9" style="136"/>
    <col min="5914" max="5914" width="3" style="136" customWidth="1"/>
    <col min="5915" max="6140" width="9" style="136"/>
    <col min="6141" max="6162" width="6.625" style="136" customWidth="1"/>
    <col min="6163" max="6169" width="9" style="136"/>
    <col min="6170" max="6170" width="3" style="136" customWidth="1"/>
    <col min="6171" max="6396" width="9" style="136"/>
    <col min="6397" max="6418" width="6.625" style="136" customWidth="1"/>
    <col min="6419" max="6425" width="9" style="136"/>
    <col min="6426" max="6426" width="3" style="136" customWidth="1"/>
    <col min="6427" max="6652" width="9" style="136"/>
    <col min="6653" max="6674" width="6.625" style="136" customWidth="1"/>
    <col min="6675" max="6681" width="9" style="136"/>
    <col min="6682" max="6682" width="3" style="136" customWidth="1"/>
    <col min="6683" max="6908" width="9" style="136"/>
    <col min="6909" max="6930" width="6.625" style="136" customWidth="1"/>
    <col min="6931" max="6937" width="9" style="136"/>
    <col min="6938" max="6938" width="3" style="136" customWidth="1"/>
    <col min="6939" max="7164" width="9" style="136"/>
    <col min="7165" max="7186" width="6.625" style="136" customWidth="1"/>
    <col min="7187" max="7193" width="9" style="136"/>
    <col min="7194" max="7194" width="3" style="136" customWidth="1"/>
    <col min="7195" max="7420" width="9" style="136"/>
    <col min="7421" max="7442" width="6.625" style="136" customWidth="1"/>
    <col min="7443" max="7449" width="9" style="136"/>
    <col min="7450" max="7450" width="3" style="136" customWidth="1"/>
    <col min="7451" max="7676" width="9" style="136"/>
    <col min="7677" max="7698" width="6.625" style="136" customWidth="1"/>
    <col min="7699" max="7705" width="9" style="136"/>
    <col min="7706" max="7706" width="3" style="136" customWidth="1"/>
    <col min="7707" max="7932" width="9" style="136"/>
    <col min="7933" max="7954" width="6.625" style="136" customWidth="1"/>
    <col min="7955" max="7961" width="9" style="136"/>
    <col min="7962" max="7962" width="3" style="136" customWidth="1"/>
    <col min="7963" max="8188" width="9" style="136"/>
    <col min="8189" max="8210" width="6.625" style="136" customWidth="1"/>
    <col min="8211" max="8217" width="9" style="136"/>
    <col min="8218" max="8218" width="3" style="136" customWidth="1"/>
    <col min="8219" max="8444" width="9" style="136"/>
    <col min="8445" max="8466" width="6.625" style="136" customWidth="1"/>
    <col min="8467" max="8473" width="9" style="136"/>
    <col min="8474" max="8474" width="3" style="136" customWidth="1"/>
    <col min="8475" max="8700" width="9" style="136"/>
    <col min="8701" max="8722" width="6.625" style="136" customWidth="1"/>
    <col min="8723" max="8729" width="9" style="136"/>
    <col min="8730" max="8730" width="3" style="136" customWidth="1"/>
    <col min="8731" max="8956" width="9" style="136"/>
    <col min="8957" max="8978" width="6.625" style="136" customWidth="1"/>
    <col min="8979" max="8985" width="9" style="136"/>
    <col min="8986" max="8986" width="3" style="136" customWidth="1"/>
    <col min="8987" max="9212" width="9" style="136"/>
    <col min="9213" max="9234" width="6.625" style="136" customWidth="1"/>
    <col min="9235" max="9241" width="9" style="136"/>
    <col min="9242" max="9242" width="3" style="136" customWidth="1"/>
    <col min="9243" max="9468" width="9" style="136"/>
    <col min="9469" max="9490" width="6.625" style="136" customWidth="1"/>
    <col min="9491" max="9497" width="9" style="136"/>
    <col min="9498" max="9498" width="3" style="136" customWidth="1"/>
    <col min="9499" max="9724" width="9" style="136"/>
    <col min="9725" max="9746" width="6.625" style="136" customWidth="1"/>
    <col min="9747" max="9753" width="9" style="136"/>
    <col min="9754" max="9754" width="3" style="136" customWidth="1"/>
    <col min="9755" max="9980" width="9" style="136"/>
    <col min="9981" max="10002" width="6.625" style="136" customWidth="1"/>
    <col min="10003" max="10009" width="9" style="136"/>
    <col min="10010" max="10010" width="3" style="136" customWidth="1"/>
    <col min="10011" max="10236" width="9" style="136"/>
    <col min="10237" max="10258" width="6.625" style="136" customWidth="1"/>
    <col min="10259" max="10265" width="9" style="136"/>
    <col min="10266" max="10266" width="3" style="136" customWidth="1"/>
    <col min="10267" max="10492" width="9" style="136"/>
    <col min="10493" max="10514" width="6.625" style="136" customWidth="1"/>
    <col min="10515" max="10521" width="9" style="136"/>
    <col min="10522" max="10522" width="3" style="136" customWidth="1"/>
    <col min="10523" max="10748" width="9" style="136"/>
    <col min="10749" max="10770" width="6.625" style="136" customWidth="1"/>
    <col min="10771" max="10777" width="9" style="136"/>
    <col min="10778" max="10778" width="3" style="136" customWidth="1"/>
    <col min="10779" max="11004" width="9" style="136"/>
    <col min="11005" max="11026" width="6.625" style="136" customWidth="1"/>
    <col min="11027" max="11033" width="9" style="136"/>
    <col min="11034" max="11034" width="3" style="136" customWidth="1"/>
    <col min="11035" max="11260" width="9" style="136"/>
    <col min="11261" max="11282" width="6.625" style="136" customWidth="1"/>
    <col min="11283" max="11289" width="9" style="136"/>
    <col min="11290" max="11290" width="3" style="136" customWidth="1"/>
    <col min="11291" max="11516" width="9" style="136"/>
    <col min="11517" max="11538" width="6.625" style="136" customWidth="1"/>
    <col min="11539" max="11545" width="9" style="136"/>
    <col min="11546" max="11546" width="3" style="136" customWidth="1"/>
    <col min="11547" max="11772" width="9" style="136"/>
    <col min="11773" max="11794" width="6.625" style="136" customWidth="1"/>
    <col min="11795" max="11801" width="9" style="136"/>
    <col min="11802" max="11802" width="3" style="136" customWidth="1"/>
    <col min="11803" max="12028" width="9" style="136"/>
    <col min="12029" max="12050" width="6.625" style="136" customWidth="1"/>
    <col min="12051" max="12057" width="9" style="136"/>
    <col min="12058" max="12058" width="3" style="136" customWidth="1"/>
    <col min="12059" max="12284" width="9" style="136"/>
    <col min="12285" max="12306" width="6.625" style="136" customWidth="1"/>
    <col min="12307" max="12313" width="9" style="136"/>
    <col min="12314" max="12314" width="3" style="136" customWidth="1"/>
    <col min="12315" max="12540" width="9" style="136"/>
    <col min="12541" max="12562" width="6.625" style="136" customWidth="1"/>
    <col min="12563" max="12569" width="9" style="136"/>
    <col min="12570" max="12570" width="3" style="136" customWidth="1"/>
    <col min="12571" max="12796" width="9" style="136"/>
    <col min="12797" max="12818" width="6.625" style="136" customWidth="1"/>
    <col min="12819" max="12825" width="9" style="136"/>
    <col min="12826" max="12826" width="3" style="136" customWidth="1"/>
    <col min="12827" max="13052" width="9" style="136"/>
    <col min="13053" max="13074" width="6.625" style="136" customWidth="1"/>
    <col min="13075" max="13081" width="9" style="136"/>
    <col min="13082" max="13082" width="3" style="136" customWidth="1"/>
    <col min="13083" max="13308" width="9" style="136"/>
    <col min="13309" max="13330" width="6.625" style="136" customWidth="1"/>
    <col min="13331" max="13337" width="9" style="136"/>
    <col min="13338" max="13338" width="3" style="136" customWidth="1"/>
    <col min="13339" max="13564" width="9" style="136"/>
    <col min="13565" max="13586" width="6.625" style="136" customWidth="1"/>
    <col min="13587" max="13593" width="9" style="136"/>
    <col min="13594" max="13594" width="3" style="136" customWidth="1"/>
    <col min="13595" max="13820" width="9" style="136"/>
    <col min="13821" max="13842" width="6.625" style="136" customWidth="1"/>
    <col min="13843" max="13849" width="9" style="136"/>
    <col min="13850" max="13850" width="3" style="136" customWidth="1"/>
    <col min="13851" max="14076" width="9" style="136"/>
    <col min="14077" max="14098" width="6.625" style="136" customWidth="1"/>
    <col min="14099" max="14105" width="9" style="136"/>
    <col min="14106" max="14106" width="3" style="136" customWidth="1"/>
    <col min="14107" max="14332" width="9" style="136"/>
    <col min="14333" max="14354" width="6.625" style="136" customWidth="1"/>
    <col min="14355" max="14361" width="9" style="136"/>
    <col min="14362" max="14362" width="3" style="136" customWidth="1"/>
    <col min="14363" max="14588" width="9" style="136"/>
    <col min="14589" max="14610" width="6.625" style="136" customWidth="1"/>
    <col min="14611" max="14617" width="9" style="136"/>
    <col min="14618" max="14618" width="3" style="136" customWidth="1"/>
    <col min="14619" max="14844" width="9" style="136"/>
    <col min="14845" max="14866" width="6.625" style="136" customWidth="1"/>
    <col min="14867" max="14873" width="9" style="136"/>
    <col min="14874" max="14874" width="3" style="136" customWidth="1"/>
    <col min="14875" max="15100" width="9" style="136"/>
    <col min="15101" max="15122" width="6.625" style="136" customWidth="1"/>
    <col min="15123" max="15129" width="9" style="136"/>
    <col min="15130" max="15130" width="3" style="136" customWidth="1"/>
    <col min="15131" max="15356" width="9" style="136"/>
    <col min="15357" max="15378" width="6.625" style="136" customWidth="1"/>
    <col min="15379" max="15385" width="9" style="136"/>
    <col min="15386" max="15386" width="3" style="136" customWidth="1"/>
    <col min="15387" max="15612" width="9" style="136"/>
    <col min="15613" max="15634" width="6.625" style="136" customWidth="1"/>
    <col min="15635" max="15641" width="9" style="136"/>
    <col min="15642" max="15642" width="3" style="136" customWidth="1"/>
    <col min="15643" max="15868" width="9" style="136"/>
    <col min="15869" max="15890" width="6.625" style="136" customWidth="1"/>
    <col min="15891" max="15897" width="9" style="136"/>
    <col min="15898" max="15898" width="3" style="136" customWidth="1"/>
    <col min="15899" max="16124" width="9" style="136"/>
    <col min="16125" max="16146" width="6.625" style="136" customWidth="1"/>
    <col min="16147" max="16153" width="9" style="136"/>
    <col min="16154" max="16154" width="3" style="136" customWidth="1"/>
    <col min="16155" max="16384" width="9" style="136"/>
  </cols>
  <sheetData>
    <row r="1" spans="1:20" ht="18.75" customHeight="1" x14ac:dyDescent="0.15">
      <c r="A1" s="135" t="s">
        <v>114</v>
      </c>
    </row>
    <row r="2" spans="1:20" x14ac:dyDescent="0.15">
      <c r="P2" s="137"/>
      <c r="Q2" s="137"/>
      <c r="R2" s="137"/>
      <c r="S2" s="137"/>
      <c r="T2" s="137" t="s">
        <v>7</v>
      </c>
    </row>
    <row r="3" spans="1:20" s="141" customFormat="1" ht="23.25" customHeight="1" x14ac:dyDescent="0.15">
      <c r="A3" s="138"/>
      <c r="B3" s="138"/>
      <c r="C3" s="140" t="s">
        <v>343</v>
      </c>
      <c r="D3" s="140" t="s">
        <v>116</v>
      </c>
      <c r="E3" s="140" t="s">
        <v>117</v>
      </c>
      <c r="F3" s="140" t="s">
        <v>118</v>
      </c>
      <c r="G3" s="140" t="s">
        <v>119</v>
      </c>
      <c r="H3" s="140" t="s">
        <v>120</v>
      </c>
      <c r="I3" s="140" t="s">
        <v>121</v>
      </c>
      <c r="J3" s="140" t="s">
        <v>122</v>
      </c>
      <c r="K3" s="140" t="s">
        <v>123</v>
      </c>
      <c r="L3" s="140" t="s">
        <v>124</v>
      </c>
      <c r="M3" s="140" t="s">
        <v>125</v>
      </c>
      <c r="N3" s="140" t="s">
        <v>126</v>
      </c>
      <c r="O3" s="140" t="s">
        <v>127</v>
      </c>
      <c r="P3" s="140" t="s">
        <v>230</v>
      </c>
      <c r="Q3" s="140" t="s">
        <v>274</v>
      </c>
      <c r="R3" s="140" t="s">
        <v>327</v>
      </c>
      <c r="S3" s="140"/>
      <c r="T3" s="140" t="s">
        <v>328</v>
      </c>
    </row>
    <row r="4" spans="1:20" s="141" customFormat="1" ht="18" customHeight="1" x14ac:dyDescent="0.15">
      <c r="A4" s="359" t="s">
        <v>128</v>
      </c>
      <c r="B4" s="142" t="s">
        <v>129</v>
      </c>
      <c r="C4" s="143">
        <v>8338</v>
      </c>
      <c r="D4" s="143">
        <v>8596</v>
      </c>
      <c r="E4" s="143">
        <v>8261</v>
      </c>
      <c r="F4" s="143">
        <v>8184</v>
      </c>
      <c r="G4" s="143">
        <v>8290</v>
      </c>
      <c r="H4" s="143">
        <v>8320</v>
      </c>
      <c r="I4" s="143">
        <v>8242</v>
      </c>
      <c r="J4" s="143">
        <v>8310</v>
      </c>
      <c r="K4" s="143">
        <v>7994</v>
      </c>
      <c r="L4" s="143">
        <v>7900</v>
      </c>
      <c r="M4" s="143">
        <v>7771</v>
      </c>
      <c r="N4" s="143">
        <v>7462</v>
      </c>
      <c r="O4" s="143">
        <v>7481</v>
      </c>
      <c r="P4" s="143">
        <v>7199</v>
      </c>
      <c r="Q4" s="143">
        <v>6829</v>
      </c>
      <c r="R4" s="143">
        <v>6580</v>
      </c>
      <c r="S4" s="143">
        <v>6419</v>
      </c>
      <c r="T4" s="143">
        <v>6208</v>
      </c>
    </row>
    <row r="5" spans="1:20" s="141" customFormat="1" ht="18" customHeight="1" x14ac:dyDescent="0.15">
      <c r="A5" s="359"/>
      <c r="B5" s="144" t="s">
        <v>130</v>
      </c>
      <c r="C5" s="145">
        <v>5153</v>
      </c>
      <c r="D5" s="145">
        <v>5686</v>
      </c>
      <c r="E5" s="145">
        <v>5891</v>
      </c>
      <c r="F5" s="145">
        <v>5951</v>
      </c>
      <c r="G5" s="145">
        <v>6209</v>
      </c>
      <c r="H5" s="145">
        <v>6238</v>
      </c>
      <c r="I5" s="145">
        <v>6756</v>
      </c>
      <c r="J5" s="145">
        <v>7089</v>
      </c>
      <c r="K5" s="145">
        <v>7253</v>
      </c>
      <c r="L5" s="145">
        <v>7469</v>
      </c>
      <c r="M5" s="145">
        <v>7705</v>
      </c>
      <c r="N5" s="145">
        <v>7869</v>
      </c>
      <c r="O5" s="145">
        <v>8085</v>
      </c>
      <c r="P5" s="145">
        <v>8192</v>
      </c>
      <c r="Q5" s="145">
        <v>8697</v>
      </c>
      <c r="R5" s="145">
        <v>8840</v>
      </c>
      <c r="S5" s="145">
        <v>9351</v>
      </c>
      <c r="T5" s="145">
        <v>9460</v>
      </c>
    </row>
    <row r="6" spans="1:20" s="141" customFormat="1" ht="18" customHeight="1" x14ac:dyDescent="0.15">
      <c r="A6" s="359"/>
      <c r="B6" s="146" t="s">
        <v>131</v>
      </c>
      <c r="C6" s="147">
        <f t="shared" ref="C6:O6" si="0">C4-C5</f>
        <v>3185</v>
      </c>
      <c r="D6" s="147">
        <f t="shared" si="0"/>
        <v>2910</v>
      </c>
      <c r="E6" s="147">
        <f t="shared" si="0"/>
        <v>2370</v>
      </c>
      <c r="F6" s="147">
        <f t="shared" si="0"/>
        <v>2233</v>
      </c>
      <c r="G6" s="147">
        <f t="shared" si="0"/>
        <v>2081</v>
      </c>
      <c r="H6" s="147">
        <f t="shared" si="0"/>
        <v>2082</v>
      </c>
      <c r="I6" s="147">
        <f t="shared" si="0"/>
        <v>1486</v>
      </c>
      <c r="J6" s="147">
        <f t="shared" si="0"/>
        <v>1221</v>
      </c>
      <c r="K6" s="147">
        <f t="shared" si="0"/>
        <v>741</v>
      </c>
      <c r="L6" s="147">
        <f t="shared" si="0"/>
        <v>431</v>
      </c>
      <c r="M6" s="147">
        <f t="shared" si="0"/>
        <v>66</v>
      </c>
      <c r="N6" s="147">
        <f t="shared" si="0"/>
        <v>-407</v>
      </c>
      <c r="O6" s="147">
        <f t="shared" si="0"/>
        <v>-604</v>
      </c>
      <c r="P6" s="147">
        <f>P4-P5</f>
        <v>-993</v>
      </c>
      <c r="Q6" s="147">
        <f>Q4-Q5</f>
        <v>-1868</v>
      </c>
      <c r="R6" s="147">
        <f>R4-R5</f>
        <v>-2260</v>
      </c>
      <c r="S6" s="147">
        <f>S4-S5</f>
        <v>-2932</v>
      </c>
      <c r="T6" s="147">
        <f>T4-T5</f>
        <v>-3252</v>
      </c>
    </row>
    <row r="7" spans="1:20" s="141" customFormat="1" ht="18" customHeight="1" x14ac:dyDescent="0.15">
      <c r="A7" s="359" t="s">
        <v>94</v>
      </c>
      <c r="B7" s="142" t="s">
        <v>129</v>
      </c>
      <c r="C7" s="143">
        <v>1668</v>
      </c>
      <c r="D7" s="143">
        <v>1703</v>
      </c>
      <c r="E7" s="143">
        <v>1672</v>
      </c>
      <c r="F7" s="143">
        <v>1775</v>
      </c>
      <c r="G7" s="143">
        <v>1807</v>
      </c>
      <c r="H7" s="143">
        <v>1734</v>
      </c>
      <c r="I7" s="143">
        <v>1877</v>
      </c>
      <c r="J7" s="143">
        <v>1902</v>
      </c>
      <c r="K7" s="143">
        <v>1861</v>
      </c>
      <c r="L7" s="143">
        <v>1817</v>
      </c>
      <c r="M7" s="143">
        <v>1821</v>
      </c>
      <c r="N7" s="143">
        <v>1816</v>
      </c>
      <c r="O7" s="143">
        <v>1784</v>
      </c>
      <c r="P7" s="143">
        <v>1702</v>
      </c>
      <c r="Q7" s="143">
        <v>1711</v>
      </c>
      <c r="R7" s="143">
        <v>1698</v>
      </c>
      <c r="S7" s="143">
        <v>1607</v>
      </c>
      <c r="T7" s="143">
        <v>1516</v>
      </c>
    </row>
    <row r="8" spans="1:20" s="141" customFormat="1" ht="18" customHeight="1" x14ac:dyDescent="0.15">
      <c r="A8" s="359"/>
      <c r="B8" s="144" t="s">
        <v>130</v>
      </c>
      <c r="C8" s="145">
        <v>1193</v>
      </c>
      <c r="D8" s="145">
        <v>1371</v>
      </c>
      <c r="E8" s="145">
        <v>1418</v>
      </c>
      <c r="F8" s="145">
        <v>1426</v>
      </c>
      <c r="G8" s="145">
        <v>1499</v>
      </c>
      <c r="H8" s="145">
        <v>1511</v>
      </c>
      <c r="I8" s="145">
        <v>1585</v>
      </c>
      <c r="J8" s="145">
        <v>1650</v>
      </c>
      <c r="K8" s="145">
        <v>1673</v>
      </c>
      <c r="L8" s="145">
        <v>1668</v>
      </c>
      <c r="M8" s="145">
        <v>1754</v>
      </c>
      <c r="N8" s="145">
        <v>1843</v>
      </c>
      <c r="O8" s="145">
        <v>1794</v>
      </c>
      <c r="P8" s="145">
        <v>1838</v>
      </c>
      <c r="Q8" s="145">
        <v>1970</v>
      </c>
      <c r="R8" s="145">
        <v>1930</v>
      </c>
      <c r="S8" s="145">
        <v>2142</v>
      </c>
      <c r="T8" s="145">
        <v>2090</v>
      </c>
    </row>
    <row r="9" spans="1:20" s="141" customFormat="1" ht="18" customHeight="1" x14ac:dyDescent="0.15">
      <c r="A9" s="359"/>
      <c r="B9" s="146" t="s">
        <v>131</v>
      </c>
      <c r="C9" s="147">
        <f t="shared" ref="C9:O9" si="1">C7-C8</f>
        <v>475</v>
      </c>
      <c r="D9" s="147">
        <f t="shared" si="1"/>
        <v>332</v>
      </c>
      <c r="E9" s="147">
        <f t="shared" si="1"/>
        <v>254</v>
      </c>
      <c r="F9" s="147">
        <f t="shared" si="1"/>
        <v>349</v>
      </c>
      <c r="G9" s="147">
        <f t="shared" si="1"/>
        <v>308</v>
      </c>
      <c r="H9" s="147">
        <f t="shared" si="1"/>
        <v>223</v>
      </c>
      <c r="I9" s="147">
        <f t="shared" si="1"/>
        <v>292</v>
      </c>
      <c r="J9" s="147">
        <f t="shared" si="1"/>
        <v>252</v>
      </c>
      <c r="K9" s="147">
        <f t="shared" si="1"/>
        <v>188</v>
      </c>
      <c r="L9" s="147">
        <f t="shared" si="1"/>
        <v>149</v>
      </c>
      <c r="M9" s="147">
        <f t="shared" si="1"/>
        <v>67</v>
      </c>
      <c r="N9" s="147">
        <f t="shared" si="1"/>
        <v>-27</v>
      </c>
      <c r="O9" s="147">
        <f t="shared" si="1"/>
        <v>-10</v>
      </c>
      <c r="P9" s="147">
        <f>P7-P8</f>
        <v>-136</v>
      </c>
      <c r="Q9" s="147">
        <f>Q7-Q8</f>
        <v>-259</v>
      </c>
      <c r="R9" s="147">
        <f>R7-R8</f>
        <v>-232</v>
      </c>
      <c r="S9" s="147">
        <f>S7-S8</f>
        <v>-535</v>
      </c>
      <c r="T9" s="147">
        <f>T7-T8</f>
        <v>-574</v>
      </c>
    </row>
    <row r="10" spans="1:20" s="141" customFormat="1" ht="18" customHeight="1" x14ac:dyDescent="0.15">
      <c r="A10" s="359" t="s">
        <v>132</v>
      </c>
      <c r="B10" s="142" t="s">
        <v>129</v>
      </c>
      <c r="C10" s="143">
        <v>1671</v>
      </c>
      <c r="D10" s="143">
        <v>1690</v>
      </c>
      <c r="E10" s="143">
        <v>1650</v>
      </c>
      <c r="F10" s="143">
        <v>1574</v>
      </c>
      <c r="G10" s="143">
        <v>1484</v>
      </c>
      <c r="H10" s="143">
        <v>1445</v>
      </c>
      <c r="I10" s="143">
        <v>1475</v>
      </c>
      <c r="J10" s="143">
        <v>1381</v>
      </c>
      <c r="K10" s="143">
        <v>1299</v>
      </c>
      <c r="L10" s="143">
        <v>1426</v>
      </c>
      <c r="M10" s="143">
        <v>1368</v>
      </c>
      <c r="N10" s="143">
        <v>1269</v>
      </c>
      <c r="O10" s="143">
        <v>1294</v>
      </c>
      <c r="P10" s="143">
        <v>1296</v>
      </c>
      <c r="Q10" s="143">
        <v>1188</v>
      </c>
      <c r="R10" s="143">
        <v>1122</v>
      </c>
      <c r="S10" s="143">
        <v>1106</v>
      </c>
      <c r="T10" s="143">
        <v>1066</v>
      </c>
    </row>
    <row r="11" spans="1:20" s="141" customFormat="1" ht="18" customHeight="1" x14ac:dyDescent="0.15">
      <c r="A11" s="359"/>
      <c r="B11" s="144" t="s">
        <v>130</v>
      </c>
      <c r="C11" s="145">
        <v>1048</v>
      </c>
      <c r="D11" s="145">
        <v>1111</v>
      </c>
      <c r="E11" s="145">
        <v>1109</v>
      </c>
      <c r="F11" s="145">
        <v>1178</v>
      </c>
      <c r="G11" s="145">
        <v>1214</v>
      </c>
      <c r="H11" s="145">
        <v>1170</v>
      </c>
      <c r="I11" s="145">
        <v>1392</v>
      </c>
      <c r="J11" s="145">
        <v>1388</v>
      </c>
      <c r="K11" s="145">
        <v>1396</v>
      </c>
      <c r="L11" s="145">
        <v>1455</v>
      </c>
      <c r="M11" s="145">
        <v>1492</v>
      </c>
      <c r="N11" s="145">
        <v>1521</v>
      </c>
      <c r="O11" s="145">
        <v>1545</v>
      </c>
      <c r="P11" s="145">
        <v>1569</v>
      </c>
      <c r="Q11" s="145">
        <v>1584</v>
      </c>
      <c r="R11" s="145">
        <v>1731</v>
      </c>
      <c r="S11" s="145">
        <v>1729</v>
      </c>
      <c r="T11" s="145">
        <v>1851</v>
      </c>
    </row>
    <row r="12" spans="1:20" s="141" customFormat="1" ht="18" customHeight="1" x14ac:dyDescent="0.15">
      <c r="A12" s="359"/>
      <c r="B12" s="146" t="s">
        <v>131</v>
      </c>
      <c r="C12" s="147">
        <f t="shared" ref="C12:O12" si="2">C10-C11</f>
        <v>623</v>
      </c>
      <c r="D12" s="147">
        <f t="shared" si="2"/>
        <v>579</v>
      </c>
      <c r="E12" s="147">
        <f t="shared" si="2"/>
        <v>541</v>
      </c>
      <c r="F12" s="147">
        <f t="shared" si="2"/>
        <v>396</v>
      </c>
      <c r="G12" s="147">
        <f t="shared" si="2"/>
        <v>270</v>
      </c>
      <c r="H12" s="147">
        <f t="shared" si="2"/>
        <v>275</v>
      </c>
      <c r="I12" s="147">
        <f t="shared" si="2"/>
        <v>83</v>
      </c>
      <c r="J12" s="147">
        <f t="shared" si="2"/>
        <v>-7</v>
      </c>
      <c r="K12" s="147">
        <f t="shared" si="2"/>
        <v>-97</v>
      </c>
      <c r="L12" s="147">
        <f t="shared" si="2"/>
        <v>-29</v>
      </c>
      <c r="M12" s="147">
        <f t="shared" si="2"/>
        <v>-124</v>
      </c>
      <c r="N12" s="147">
        <f t="shared" si="2"/>
        <v>-252</v>
      </c>
      <c r="O12" s="147">
        <f t="shared" si="2"/>
        <v>-251</v>
      </c>
      <c r="P12" s="147">
        <f>P10-P11</f>
        <v>-273</v>
      </c>
      <c r="Q12" s="147">
        <f>Q10-Q11</f>
        <v>-396</v>
      </c>
      <c r="R12" s="147">
        <f>R10-R11</f>
        <v>-609</v>
      </c>
      <c r="S12" s="147">
        <f>S10-S11</f>
        <v>-623</v>
      </c>
      <c r="T12" s="147">
        <f>T10-T11</f>
        <v>-785</v>
      </c>
    </row>
    <row r="13" spans="1:20" s="141" customFormat="1" ht="18" customHeight="1" x14ac:dyDescent="0.15">
      <c r="A13" s="359" t="s">
        <v>96</v>
      </c>
      <c r="B13" s="142" t="s">
        <v>129</v>
      </c>
      <c r="C13" s="143">
        <v>1154</v>
      </c>
      <c r="D13" s="143">
        <v>1242</v>
      </c>
      <c r="E13" s="143">
        <v>1220</v>
      </c>
      <c r="F13" s="143">
        <v>1183</v>
      </c>
      <c r="G13" s="143">
        <v>1306</v>
      </c>
      <c r="H13" s="143">
        <v>1337</v>
      </c>
      <c r="I13" s="143">
        <v>1320</v>
      </c>
      <c r="J13" s="143">
        <v>1422</v>
      </c>
      <c r="K13" s="143">
        <v>1351</v>
      </c>
      <c r="L13" s="143">
        <v>1230</v>
      </c>
      <c r="M13" s="143">
        <v>1210</v>
      </c>
      <c r="N13" s="143">
        <v>1241</v>
      </c>
      <c r="O13" s="143">
        <v>1271</v>
      </c>
      <c r="P13" s="143">
        <v>1255</v>
      </c>
      <c r="Q13" s="143">
        <v>1147</v>
      </c>
      <c r="R13" s="143">
        <v>1079</v>
      </c>
      <c r="S13" s="143">
        <v>1018</v>
      </c>
      <c r="T13" s="143">
        <v>1012</v>
      </c>
    </row>
    <row r="14" spans="1:20" s="141" customFormat="1" ht="18" customHeight="1" x14ac:dyDescent="0.15">
      <c r="A14" s="359"/>
      <c r="B14" s="144" t="s">
        <v>130</v>
      </c>
      <c r="C14" s="145">
        <v>857</v>
      </c>
      <c r="D14" s="145">
        <v>906</v>
      </c>
      <c r="E14" s="145">
        <v>1003</v>
      </c>
      <c r="F14" s="145">
        <v>987</v>
      </c>
      <c r="G14" s="145">
        <v>938</v>
      </c>
      <c r="H14" s="145">
        <v>962</v>
      </c>
      <c r="I14" s="145">
        <v>1090</v>
      </c>
      <c r="J14" s="145">
        <v>1100</v>
      </c>
      <c r="K14" s="145">
        <v>1170</v>
      </c>
      <c r="L14" s="145">
        <v>1169</v>
      </c>
      <c r="M14" s="145">
        <v>1253</v>
      </c>
      <c r="N14" s="145">
        <v>1248</v>
      </c>
      <c r="O14" s="145">
        <v>1336</v>
      </c>
      <c r="P14" s="145">
        <v>1304</v>
      </c>
      <c r="Q14" s="145">
        <v>1401</v>
      </c>
      <c r="R14" s="145">
        <v>1417</v>
      </c>
      <c r="S14" s="145">
        <v>1501</v>
      </c>
      <c r="T14" s="145">
        <v>1541</v>
      </c>
    </row>
    <row r="15" spans="1:20" s="141" customFormat="1" ht="18" customHeight="1" x14ac:dyDescent="0.15">
      <c r="A15" s="359"/>
      <c r="B15" s="146" t="s">
        <v>131</v>
      </c>
      <c r="C15" s="147">
        <f t="shared" ref="C15:O15" si="3">C13-C14</f>
        <v>297</v>
      </c>
      <c r="D15" s="147">
        <f t="shared" si="3"/>
        <v>336</v>
      </c>
      <c r="E15" s="147">
        <f t="shared" si="3"/>
        <v>217</v>
      </c>
      <c r="F15" s="147">
        <f t="shared" si="3"/>
        <v>196</v>
      </c>
      <c r="G15" s="147">
        <f t="shared" si="3"/>
        <v>368</v>
      </c>
      <c r="H15" s="147">
        <f t="shared" si="3"/>
        <v>375</v>
      </c>
      <c r="I15" s="147">
        <f t="shared" si="3"/>
        <v>230</v>
      </c>
      <c r="J15" s="147">
        <f t="shared" si="3"/>
        <v>322</v>
      </c>
      <c r="K15" s="147">
        <f t="shared" si="3"/>
        <v>181</v>
      </c>
      <c r="L15" s="147">
        <f t="shared" si="3"/>
        <v>61</v>
      </c>
      <c r="M15" s="147">
        <f t="shared" si="3"/>
        <v>-43</v>
      </c>
      <c r="N15" s="147">
        <f t="shared" si="3"/>
        <v>-7</v>
      </c>
      <c r="O15" s="147">
        <f t="shared" si="3"/>
        <v>-65</v>
      </c>
      <c r="P15" s="147">
        <f>P13-P14</f>
        <v>-49</v>
      </c>
      <c r="Q15" s="147">
        <f>Q13-Q14</f>
        <v>-254</v>
      </c>
      <c r="R15" s="147">
        <f>R13-R14</f>
        <v>-338</v>
      </c>
      <c r="S15" s="147">
        <f>S13-S14</f>
        <v>-483</v>
      </c>
      <c r="T15" s="147">
        <f>T13-T14</f>
        <v>-529</v>
      </c>
    </row>
    <row r="16" spans="1:20" s="141" customFormat="1" ht="18" customHeight="1" x14ac:dyDescent="0.15">
      <c r="A16" s="359" t="s">
        <v>97</v>
      </c>
      <c r="B16" s="142" t="s">
        <v>129</v>
      </c>
      <c r="C16" s="143">
        <v>1304</v>
      </c>
      <c r="D16" s="143">
        <v>1386</v>
      </c>
      <c r="E16" s="143">
        <v>1210</v>
      </c>
      <c r="F16" s="143">
        <v>1152</v>
      </c>
      <c r="G16" s="143">
        <v>1153</v>
      </c>
      <c r="H16" s="143">
        <v>1202</v>
      </c>
      <c r="I16" s="143">
        <v>1129</v>
      </c>
      <c r="J16" s="143">
        <v>1198</v>
      </c>
      <c r="K16" s="143">
        <v>1205</v>
      </c>
      <c r="L16" s="143">
        <v>1072</v>
      </c>
      <c r="M16" s="143">
        <v>1104</v>
      </c>
      <c r="N16" s="143">
        <v>1039</v>
      </c>
      <c r="O16" s="143">
        <v>1024</v>
      </c>
      <c r="P16" s="143">
        <v>976</v>
      </c>
      <c r="Q16" s="143">
        <v>969</v>
      </c>
      <c r="R16" s="143">
        <v>904</v>
      </c>
      <c r="S16" s="143">
        <v>898</v>
      </c>
      <c r="T16" s="143">
        <v>879</v>
      </c>
    </row>
    <row r="17" spans="1:20" s="141" customFormat="1" ht="18" customHeight="1" x14ac:dyDescent="0.15">
      <c r="A17" s="359"/>
      <c r="B17" s="144" t="s">
        <v>130</v>
      </c>
      <c r="C17" s="145">
        <v>986</v>
      </c>
      <c r="D17" s="145">
        <v>1116</v>
      </c>
      <c r="E17" s="145">
        <v>1115</v>
      </c>
      <c r="F17" s="145">
        <v>1123</v>
      </c>
      <c r="G17" s="145">
        <v>1196</v>
      </c>
      <c r="H17" s="145">
        <v>1247</v>
      </c>
      <c r="I17" s="145">
        <v>1273</v>
      </c>
      <c r="J17" s="145">
        <v>1375</v>
      </c>
      <c r="K17" s="145">
        <v>1380</v>
      </c>
      <c r="L17" s="145">
        <v>1500</v>
      </c>
      <c r="M17" s="145">
        <v>1507</v>
      </c>
      <c r="N17" s="145">
        <v>1528</v>
      </c>
      <c r="O17" s="145">
        <v>1561</v>
      </c>
      <c r="P17" s="145">
        <v>1605</v>
      </c>
      <c r="Q17" s="145">
        <v>1733</v>
      </c>
      <c r="R17" s="145">
        <v>1695</v>
      </c>
      <c r="S17" s="145">
        <v>1763</v>
      </c>
      <c r="T17" s="145">
        <v>1763</v>
      </c>
    </row>
    <row r="18" spans="1:20" s="141" customFormat="1" ht="18" customHeight="1" x14ac:dyDescent="0.15">
      <c r="A18" s="359"/>
      <c r="B18" s="146" t="s">
        <v>131</v>
      </c>
      <c r="C18" s="147">
        <f t="shared" ref="C18:O18" si="4">C16-C17</f>
        <v>318</v>
      </c>
      <c r="D18" s="147">
        <f t="shared" si="4"/>
        <v>270</v>
      </c>
      <c r="E18" s="147">
        <f t="shared" si="4"/>
        <v>95</v>
      </c>
      <c r="F18" s="147">
        <f t="shared" si="4"/>
        <v>29</v>
      </c>
      <c r="G18" s="147">
        <f t="shared" si="4"/>
        <v>-43</v>
      </c>
      <c r="H18" s="147">
        <f t="shared" si="4"/>
        <v>-45</v>
      </c>
      <c r="I18" s="147">
        <f t="shared" si="4"/>
        <v>-144</v>
      </c>
      <c r="J18" s="147">
        <f t="shared" si="4"/>
        <v>-177</v>
      </c>
      <c r="K18" s="147">
        <f t="shared" si="4"/>
        <v>-175</v>
      </c>
      <c r="L18" s="147">
        <f t="shared" si="4"/>
        <v>-428</v>
      </c>
      <c r="M18" s="147">
        <f t="shared" si="4"/>
        <v>-403</v>
      </c>
      <c r="N18" s="147">
        <f t="shared" si="4"/>
        <v>-489</v>
      </c>
      <c r="O18" s="147">
        <f t="shared" si="4"/>
        <v>-537</v>
      </c>
      <c r="P18" s="147">
        <f>P16-P17</f>
        <v>-629</v>
      </c>
      <c r="Q18" s="147">
        <f>Q16-Q17</f>
        <v>-764</v>
      </c>
      <c r="R18" s="147">
        <f>R16-R17</f>
        <v>-791</v>
      </c>
      <c r="S18" s="147">
        <f>S16-S17</f>
        <v>-865</v>
      </c>
      <c r="T18" s="147">
        <f>T16-T17</f>
        <v>-884</v>
      </c>
    </row>
    <row r="19" spans="1:20" s="141" customFormat="1" ht="18" customHeight="1" x14ac:dyDescent="0.15">
      <c r="A19" s="359" t="s">
        <v>98</v>
      </c>
      <c r="B19" s="142" t="s">
        <v>129</v>
      </c>
      <c r="C19" s="143">
        <v>1172</v>
      </c>
      <c r="D19" s="143">
        <v>1120</v>
      </c>
      <c r="E19" s="143">
        <v>1087</v>
      </c>
      <c r="F19" s="143">
        <v>1103</v>
      </c>
      <c r="G19" s="143">
        <v>1082</v>
      </c>
      <c r="H19" s="143">
        <v>1181</v>
      </c>
      <c r="I19" s="143">
        <v>1137</v>
      </c>
      <c r="J19" s="143">
        <v>1095</v>
      </c>
      <c r="K19" s="143">
        <v>1132</v>
      </c>
      <c r="L19" s="143">
        <v>1199</v>
      </c>
      <c r="M19" s="143">
        <v>1160</v>
      </c>
      <c r="N19" s="143">
        <v>1068</v>
      </c>
      <c r="O19" s="143">
        <v>1049</v>
      </c>
      <c r="P19" s="143">
        <v>1053</v>
      </c>
      <c r="Q19" s="143">
        <v>966</v>
      </c>
      <c r="R19" s="143">
        <v>969</v>
      </c>
      <c r="S19" s="143">
        <v>998</v>
      </c>
      <c r="T19" s="143">
        <v>978</v>
      </c>
    </row>
    <row r="20" spans="1:20" s="141" customFormat="1" ht="18" customHeight="1" x14ac:dyDescent="0.15">
      <c r="A20" s="359"/>
      <c r="B20" s="144" t="s">
        <v>130</v>
      </c>
      <c r="C20" s="145">
        <v>507</v>
      </c>
      <c r="D20" s="145">
        <v>572</v>
      </c>
      <c r="E20" s="145">
        <v>616</v>
      </c>
      <c r="F20" s="145">
        <v>651</v>
      </c>
      <c r="G20" s="145">
        <v>720</v>
      </c>
      <c r="H20" s="145">
        <v>680</v>
      </c>
      <c r="I20" s="145">
        <v>700</v>
      </c>
      <c r="J20" s="145">
        <v>780</v>
      </c>
      <c r="K20" s="145">
        <v>808</v>
      </c>
      <c r="L20" s="145">
        <v>836</v>
      </c>
      <c r="M20" s="145">
        <v>844</v>
      </c>
      <c r="N20" s="145">
        <v>816</v>
      </c>
      <c r="O20" s="145">
        <v>923</v>
      </c>
      <c r="P20" s="145">
        <v>935</v>
      </c>
      <c r="Q20" s="145">
        <v>1020</v>
      </c>
      <c r="R20" s="145">
        <v>1032</v>
      </c>
      <c r="S20" s="145">
        <v>1109</v>
      </c>
      <c r="T20" s="145">
        <v>1064</v>
      </c>
    </row>
    <row r="21" spans="1:20" s="141" customFormat="1" ht="18" customHeight="1" x14ac:dyDescent="0.15">
      <c r="A21" s="359"/>
      <c r="B21" s="146" t="s">
        <v>131</v>
      </c>
      <c r="C21" s="147">
        <f t="shared" ref="C21:O21" si="5">C19-C20</f>
        <v>665</v>
      </c>
      <c r="D21" s="147">
        <f t="shared" si="5"/>
        <v>548</v>
      </c>
      <c r="E21" s="147">
        <f t="shared" si="5"/>
        <v>471</v>
      </c>
      <c r="F21" s="147">
        <f t="shared" si="5"/>
        <v>452</v>
      </c>
      <c r="G21" s="147">
        <f t="shared" si="5"/>
        <v>362</v>
      </c>
      <c r="H21" s="147">
        <f t="shared" si="5"/>
        <v>501</v>
      </c>
      <c r="I21" s="147">
        <f t="shared" si="5"/>
        <v>437</v>
      </c>
      <c r="J21" s="147">
        <f t="shared" si="5"/>
        <v>315</v>
      </c>
      <c r="K21" s="147">
        <f t="shared" si="5"/>
        <v>324</v>
      </c>
      <c r="L21" s="147">
        <f t="shared" si="5"/>
        <v>363</v>
      </c>
      <c r="M21" s="147">
        <f t="shared" si="5"/>
        <v>316</v>
      </c>
      <c r="N21" s="147">
        <f t="shared" si="5"/>
        <v>252</v>
      </c>
      <c r="O21" s="147">
        <f t="shared" si="5"/>
        <v>126</v>
      </c>
      <c r="P21" s="147">
        <f>P19-P20</f>
        <v>118</v>
      </c>
      <c r="Q21" s="147">
        <f>Q19-Q20</f>
        <v>-54</v>
      </c>
      <c r="R21" s="147">
        <f>R19-R20</f>
        <v>-63</v>
      </c>
      <c r="S21" s="147">
        <f>S19-S20</f>
        <v>-111</v>
      </c>
      <c r="T21" s="147">
        <f>T19-T20</f>
        <v>-86</v>
      </c>
    </row>
    <row r="22" spans="1:20" s="141" customFormat="1" ht="18" customHeight="1" x14ac:dyDescent="0.15">
      <c r="A22" s="359" t="s">
        <v>99</v>
      </c>
      <c r="B22" s="142" t="s">
        <v>129</v>
      </c>
      <c r="C22" s="143">
        <v>1369</v>
      </c>
      <c r="D22" s="143">
        <v>1455</v>
      </c>
      <c r="E22" s="143">
        <v>1422</v>
      </c>
      <c r="F22" s="143">
        <v>1397</v>
      </c>
      <c r="G22" s="143">
        <v>1458</v>
      </c>
      <c r="H22" s="143">
        <v>1421</v>
      </c>
      <c r="I22" s="143">
        <v>1304</v>
      </c>
      <c r="J22" s="143">
        <v>1312</v>
      </c>
      <c r="K22" s="143">
        <v>1146</v>
      </c>
      <c r="L22" s="143">
        <v>1156</v>
      </c>
      <c r="M22" s="143">
        <v>1108</v>
      </c>
      <c r="N22" s="143">
        <v>1029</v>
      </c>
      <c r="O22" s="143">
        <v>1059</v>
      </c>
      <c r="P22" s="143">
        <v>917</v>
      </c>
      <c r="Q22" s="143">
        <v>848</v>
      </c>
      <c r="R22" s="143">
        <v>808</v>
      </c>
      <c r="S22" s="143">
        <v>792</v>
      </c>
      <c r="T22" s="143">
        <v>757</v>
      </c>
    </row>
    <row r="23" spans="1:20" s="141" customFormat="1" ht="18" customHeight="1" x14ac:dyDescent="0.15">
      <c r="A23" s="359"/>
      <c r="B23" s="144" t="s">
        <v>130</v>
      </c>
      <c r="C23" s="145">
        <v>562</v>
      </c>
      <c r="D23" s="145">
        <v>610</v>
      </c>
      <c r="E23" s="145">
        <v>630</v>
      </c>
      <c r="F23" s="145">
        <v>586</v>
      </c>
      <c r="G23" s="145">
        <v>642</v>
      </c>
      <c r="H23" s="145">
        <v>668</v>
      </c>
      <c r="I23" s="145">
        <v>716</v>
      </c>
      <c r="J23" s="145">
        <v>796</v>
      </c>
      <c r="K23" s="145">
        <v>826</v>
      </c>
      <c r="L23" s="145">
        <v>841</v>
      </c>
      <c r="M23" s="145">
        <v>855</v>
      </c>
      <c r="N23" s="145">
        <v>913</v>
      </c>
      <c r="O23" s="145">
        <v>926</v>
      </c>
      <c r="P23" s="145">
        <v>941</v>
      </c>
      <c r="Q23" s="145">
        <v>989</v>
      </c>
      <c r="R23" s="145">
        <v>1035</v>
      </c>
      <c r="S23" s="145">
        <v>1107</v>
      </c>
      <c r="T23" s="145">
        <v>1151</v>
      </c>
    </row>
    <row r="24" spans="1:20" s="141" customFormat="1" ht="18" customHeight="1" x14ac:dyDescent="0.15">
      <c r="A24" s="359"/>
      <c r="B24" s="146" t="s">
        <v>131</v>
      </c>
      <c r="C24" s="147">
        <f t="shared" ref="C24:O24" si="6">C22-C23</f>
        <v>807</v>
      </c>
      <c r="D24" s="147">
        <f t="shared" si="6"/>
        <v>845</v>
      </c>
      <c r="E24" s="147">
        <f t="shared" si="6"/>
        <v>792</v>
      </c>
      <c r="F24" s="147">
        <f t="shared" si="6"/>
        <v>811</v>
      </c>
      <c r="G24" s="147">
        <f t="shared" si="6"/>
        <v>816</v>
      </c>
      <c r="H24" s="147">
        <f t="shared" si="6"/>
        <v>753</v>
      </c>
      <c r="I24" s="147">
        <f t="shared" si="6"/>
        <v>588</v>
      </c>
      <c r="J24" s="147">
        <f t="shared" si="6"/>
        <v>516</v>
      </c>
      <c r="K24" s="147">
        <f t="shared" si="6"/>
        <v>320</v>
      </c>
      <c r="L24" s="147">
        <f t="shared" si="6"/>
        <v>315</v>
      </c>
      <c r="M24" s="147">
        <f t="shared" si="6"/>
        <v>253</v>
      </c>
      <c r="N24" s="147">
        <f t="shared" si="6"/>
        <v>116</v>
      </c>
      <c r="O24" s="147">
        <f t="shared" si="6"/>
        <v>133</v>
      </c>
      <c r="P24" s="147">
        <f>P22-P23</f>
        <v>-24</v>
      </c>
      <c r="Q24" s="147">
        <f>Q22-Q23</f>
        <v>-141</v>
      </c>
      <c r="R24" s="147">
        <f>R22-R23</f>
        <v>-227</v>
      </c>
      <c r="S24" s="147">
        <f>S22-S23</f>
        <v>-315</v>
      </c>
      <c r="T24" s="147">
        <f>T22-T23</f>
        <v>-394</v>
      </c>
    </row>
  </sheetData>
  <mergeCells count="7">
    <mergeCell ref="A22:A24"/>
    <mergeCell ref="A4:A6"/>
    <mergeCell ref="A7:A9"/>
    <mergeCell ref="A10:A12"/>
    <mergeCell ref="A13:A15"/>
    <mergeCell ref="A16:A18"/>
    <mergeCell ref="A19:A21"/>
  </mergeCells>
  <phoneticPr fontId="6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7">
    <tabColor theme="4" tint="-0.249977111117893"/>
  </sheetPr>
  <dimension ref="A1:T26"/>
  <sheetViews>
    <sheetView showGridLines="0" zoomScale="85" zoomScaleNormal="85" workbookViewId="0">
      <selection activeCell="C4" sqref="C4"/>
    </sheetView>
  </sheetViews>
  <sheetFormatPr defaultRowHeight="13.5" x14ac:dyDescent="0.15"/>
  <cols>
    <col min="1" max="2" width="6.625" style="136" customWidth="1"/>
    <col min="3" max="3" width="9.375" style="136" customWidth="1"/>
    <col min="4" max="20" width="7.625" style="136" customWidth="1"/>
    <col min="21" max="25" width="9" style="136"/>
    <col min="26" max="26" width="3" style="136" customWidth="1"/>
    <col min="27" max="252" width="9" style="136"/>
    <col min="253" max="254" width="6.625" style="136" customWidth="1"/>
    <col min="255" max="274" width="7.625" style="136" customWidth="1"/>
    <col min="275" max="281" width="9" style="136"/>
    <col min="282" max="282" width="3" style="136" customWidth="1"/>
    <col min="283" max="508" width="9" style="136"/>
    <col min="509" max="510" width="6.625" style="136" customWidth="1"/>
    <col min="511" max="530" width="7.625" style="136" customWidth="1"/>
    <col min="531" max="537" width="9" style="136"/>
    <col min="538" max="538" width="3" style="136" customWidth="1"/>
    <col min="539" max="764" width="9" style="136"/>
    <col min="765" max="766" width="6.625" style="136" customWidth="1"/>
    <col min="767" max="786" width="7.625" style="136" customWidth="1"/>
    <col min="787" max="793" width="9" style="136"/>
    <col min="794" max="794" width="3" style="136" customWidth="1"/>
    <col min="795" max="1020" width="9" style="136"/>
    <col min="1021" max="1022" width="6.625" style="136" customWidth="1"/>
    <col min="1023" max="1042" width="7.625" style="136" customWidth="1"/>
    <col min="1043" max="1049" width="9" style="136"/>
    <col min="1050" max="1050" width="3" style="136" customWidth="1"/>
    <col min="1051" max="1276" width="9" style="136"/>
    <col min="1277" max="1278" width="6.625" style="136" customWidth="1"/>
    <col min="1279" max="1298" width="7.625" style="136" customWidth="1"/>
    <col min="1299" max="1305" width="9" style="136"/>
    <col min="1306" max="1306" width="3" style="136" customWidth="1"/>
    <col min="1307" max="1532" width="9" style="136"/>
    <col min="1533" max="1534" width="6.625" style="136" customWidth="1"/>
    <col min="1535" max="1554" width="7.625" style="136" customWidth="1"/>
    <col min="1555" max="1561" width="9" style="136"/>
    <col min="1562" max="1562" width="3" style="136" customWidth="1"/>
    <col min="1563" max="1788" width="9" style="136"/>
    <col min="1789" max="1790" width="6.625" style="136" customWidth="1"/>
    <col min="1791" max="1810" width="7.625" style="136" customWidth="1"/>
    <col min="1811" max="1817" width="9" style="136"/>
    <col min="1818" max="1818" width="3" style="136" customWidth="1"/>
    <col min="1819" max="2044" width="9" style="136"/>
    <col min="2045" max="2046" width="6.625" style="136" customWidth="1"/>
    <col min="2047" max="2066" width="7.625" style="136" customWidth="1"/>
    <col min="2067" max="2073" width="9" style="136"/>
    <col min="2074" max="2074" width="3" style="136" customWidth="1"/>
    <col min="2075" max="2300" width="9" style="136"/>
    <col min="2301" max="2302" width="6.625" style="136" customWidth="1"/>
    <col min="2303" max="2322" width="7.625" style="136" customWidth="1"/>
    <col min="2323" max="2329" width="9" style="136"/>
    <col min="2330" max="2330" width="3" style="136" customWidth="1"/>
    <col min="2331" max="2556" width="9" style="136"/>
    <col min="2557" max="2558" width="6.625" style="136" customWidth="1"/>
    <col min="2559" max="2578" width="7.625" style="136" customWidth="1"/>
    <col min="2579" max="2585" width="9" style="136"/>
    <col min="2586" max="2586" width="3" style="136" customWidth="1"/>
    <col min="2587" max="2812" width="9" style="136"/>
    <col min="2813" max="2814" width="6.625" style="136" customWidth="1"/>
    <col min="2815" max="2834" width="7.625" style="136" customWidth="1"/>
    <col min="2835" max="2841" width="9" style="136"/>
    <col min="2842" max="2842" width="3" style="136" customWidth="1"/>
    <col min="2843" max="3068" width="9" style="136"/>
    <col min="3069" max="3070" width="6.625" style="136" customWidth="1"/>
    <col min="3071" max="3090" width="7.625" style="136" customWidth="1"/>
    <col min="3091" max="3097" width="9" style="136"/>
    <col min="3098" max="3098" width="3" style="136" customWidth="1"/>
    <col min="3099" max="3324" width="9" style="136"/>
    <col min="3325" max="3326" width="6.625" style="136" customWidth="1"/>
    <col min="3327" max="3346" width="7.625" style="136" customWidth="1"/>
    <col min="3347" max="3353" width="9" style="136"/>
    <col min="3354" max="3354" width="3" style="136" customWidth="1"/>
    <col min="3355" max="3580" width="9" style="136"/>
    <col min="3581" max="3582" width="6.625" style="136" customWidth="1"/>
    <col min="3583" max="3602" width="7.625" style="136" customWidth="1"/>
    <col min="3603" max="3609" width="9" style="136"/>
    <col min="3610" max="3610" width="3" style="136" customWidth="1"/>
    <col min="3611" max="3836" width="9" style="136"/>
    <col min="3837" max="3838" width="6.625" style="136" customWidth="1"/>
    <col min="3839" max="3858" width="7.625" style="136" customWidth="1"/>
    <col min="3859" max="3865" width="9" style="136"/>
    <col min="3866" max="3866" width="3" style="136" customWidth="1"/>
    <col min="3867" max="4092" width="9" style="136"/>
    <col min="4093" max="4094" width="6.625" style="136" customWidth="1"/>
    <col min="4095" max="4114" width="7.625" style="136" customWidth="1"/>
    <col min="4115" max="4121" width="9" style="136"/>
    <col min="4122" max="4122" width="3" style="136" customWidth="1"/>
    <col min="4123" max="4348" width="9" style="136"/>
    <col min="4349" max="4350" width="6.625" style="136" customWidth="1"/>
    <col min="4351" max="4370" width="7.625" style="136" customWidth="1"/>
    <col min="4371" max="4377" width="9" style="136"/>
    <col min="4378" max="4378" width="3" style="136" customWidth="1"/>
    <col min="4379" max="4604" width="9" style="136"/>
    <col min="4605" max="4606" width="6.625" style="136" customWidth="1"/>
    <col min="4607" max="4626" width="7.625" style="136" customWidth="1"/>
    <col min="4627" max="4633" width="9" style="136"/>
    <col min="4634" max="4634" width="3" style="136" customWidth="1"/>
    <col min="4635" max="4860" width="9" style="136"/>
    <col min="4861" max="4862" width="6.625" style="136" customWidth="1"/>
    <col min="4863" max="4882" width="7.625" style="136" customWidth="1"/>
    <col min="4883" max="4889" width="9" style="136"/>
    <col min="4890" max="4890" width="3" style="136" customWidth="1"/>
    <col min="4891" max="5116" width="9" style="136"/>
    <col min="5117" max="5118" width="6.625" style="136" customWidth="1"/>
    <col min="5119" max="5138" width="7.625" style="136" customWidth="1"/>
    <col min="5139" max="5145" width="9" style="136"/>
    <col min="5146" max="5146" width="3" style="136" customWidth="1"/>
    <col min="5147" max="5372" width="9" style="136"/>
    <col min="5373" max="5374" width="6.625" style="136" customWidth="1"/>
    <col min="5375" max="5394" width="7.625" style="136" customWidth="1"/>
    <col min="5395" max="5401" width="9" style="136"/>
    <col min="5402" max="5402" width="3" style="136" customWidth="1"/>
    <col min="5403" max="5628" width="9" style="136"/>
    <col min="5629" max="5630" width="6.625" style="136" customWidth="1"/>
    <col min="5631" max="5650" width="7.625" style="136" customWidth="1"/>
    <col min="5651" max="5657" width="9" style="136"/>
    <col min="5658" max="5658" width="3" style="136" customWidth="1"/>
    <col min="5659" max="5884" width="9" style="136"/>
    <col min="5885" max="5886" width="6.625" style="136" customWidth="1"/>
    <col min="5887" max="5906" width="7.625" style="136" customWidth="1"/>
    <col min="5907" max="5913" width="9" style="136"/>
    <col min="5914" max="5914" width="3" style="136" customWidth="1"/>
    <col min="5915" max="6140" width="9" style="136"/>
    <col min="6141" max="6142" width="6.625" style="136" customWidth="1"/>
    <col min="6143" max="6162" width="7.625" style="136" customWidth="1"/>
    <col min="6163" max="6169" width="9" style="136"/>
    <col min="6170" max="6170" width="3" style="136" customWidth="1"/>
    <col min="6171" max="6396" width="9" style="136"/>
    <col min="6397" max="6398" width="6.625" style="136" customWidth="1"/>
    <col min="6399" max="6418" width="7.625" style="136" customWidth="1"/>
    <col min="6419" max="6425" width="9" style="136"/>
    <col min="6426" max="6426" width="3" style="136" customWidth="1"/>
    <col min="6427" max="6652" width="9" style="136"/>
    <col min="6653" max="6654" width="6.625" style="136" customWidth="1"/>
    <col min="6655" max="6674" width="7.625" style="136" customWidth="1"/>
    <col min="6675" max="6681" width="9" style="136"/>
    <col min="6682" max="6682" width="3" style="136" customWidth="1"/>
    <col min="6683" max="6908" width="9" style="136"/>
    <col min="6909" max="6910" width="6.625" style="136" customWidth="1"/>
    <col min="6911" max="6930" width="7.625" style="136" customWidth="1"/>
    <col min="6931" max="6937" width="9" style="136"/>
    <col min="6938" max="6938" width="3" style="136" customWidth="1"/>
    <col min="6939" max="7164" width="9" style="136"/>
    <col min="7165" max="7166" width="6.625" style="136" customWidth="1"/>
    <col min="7167" max="7186" width="7.625" style="136" customWidth="1"/>
    <col min="7187" max="7193" width="9" style="136"/>
    <col min="7194" max="7194" width="3" style="136" customWidth="1"/>
    <col min="7195" max="7420" width="9" style="136"/>
    <col min="7421" max="7422" width="6.625" style="136" customWidth="1"/>
    <col min="7423" max="7442" width="7.625" style="136" customWidth="1"/>
    <col min="7443" max="7449" width="9" style="136"/>
    <col min="7450" max="7450" width="3" style="136" customWidth="1"/>
    <col min="7451" max="7676" width="9" style="136"/>
    <col min="7677" max="7678" width="6.625" style="136" customWidth="1"/>
    <col min="7679" max="7698" width="7.625" style="136" customWidth="1"/>
    <col min="7699" max="7705" width="9" style="136"/>
    <col min="7706" max="7706" width="3" style="136" customWidth="1"/>
    <col min="7707" max="7932" width="9" style="136"/>
    <col min="7933" max="7934" width="6.625" style="136" customWidth="1"/>
    <col min="7935" max="7954" width="7.625" style="136" customWidth="1"/>
    <col min="7955" max="7961" width="9" style="136"/>
    <col min="7962" max="7962" width="3" style="136" customWidth="1"/>
    <col min="7963" max="8188" width="9" style="136"/>
    <col min="8189" max="8190" width="6.625" style="136" customWidth="1"/>
    <col min="8191" max="8210" width="7.625" style="136" customWidth="1"/>
    <col min="8211" max="8217" width="9" style="136"/>
    <col min="8218" max="8218" width="3" style="136" customWidth="1"/>
    <col min="8219" max="8444" width="9" style="136"/>
    <col min="8445" max="8446" width="6.625" style="136" customWidth="1"/>
    <col min="8447" max="8466" width="7.625" style="136" customWidth="1"/>
    <col min="8467" max="8473" width="9" style="136"/>
    <col min="8474" max="8474" width="3" style="136" customWidth="1"/>
    <col min="8475" max="8700" width="9" style="136"/>
    <col min="8701" max="8702" width="6.625" style="136" customWidth="1"/>
    <col min="8703" max="8722" width="7.625" style="136" customWidth="1"/>
    <col min="8723" max="8729" width="9" style="136"/>
    <col min="8730" max="8730" width="3" style="136" customWidth="1"/>
    <col min="8731" max="8956" width="9" style="136"/>
    <col min="8957" max="8958" width="6.625" style="136" customWidth="1"/>
    <col min="8959" max="8978" width="7.625" style="136" customWidth="1"/>
    <col min="8979" max="8985" width="9" style="136"/>
    <col min="8986" max="8986" width="3" style="136" customWidth="1"/>
    <col min="8987" max="9212" width="9" style="136"/>
    <col min="9213" max="9214" width="6.625" style="136" customWidth="1"/>
    <col min="9215" max="9234" width="7.625" style="136" customWidth="1"/>
    <col min="9235" max="9241" width="9" style="136"/>
    <col min="9242" max="9242" width="3" style="136" customWidth="1"/>
    <col min="9243" max="9468" width="9" style="136"/>
    <col min="9469" max="9470" width="6.625" style="136" customWidth="1"/>
    <col min="9471" max="9490" width="7.625" style="136" customWidth="1"/>
    <col min="9491" max="9497" width="9" style="136"/>
    <col min="9498" max="9498" width="3" style="136" customWidth="1"/>
    <col min="9499" max="9724" width="9" style="136"/>
    <col min="9725" max="9726" width="6.625" style="136" customWidth="1"/>
    <col min="9727" max="9746" width="7.625" style="136" customWidth="1"/>
    <col min="9747" max="9753" width="9" style="136"/>
    <col min="9754" max="9754" width="3" style="136" customWidth="1"/>
    <col min="9755" max="9980" width="9" style="136"/>
    <col min="9981" max="9982" width="6.625" style="136" customWidth="1"/>
    <col min="9983" max="10002" width="7.625" style="136" customWidth="1"/>
    <col min="10003" max="10009" width="9" style="136"/>
    <col min="10010" max="10010" width="3" style="136" customWidth="1"/>
    <col min="10011" max="10236" width="9" style="136"/>
    <col min="10237" max="10238" width="6.625" style="136" customWidth="1"/>
    <col min="10239" max="10258" width="7.625" style="136" customWidth="1"/>
    <col min="10259" max="10265" width="9" style="136"/>
    <col min="10266" max="10266" width="3" style="136" customWidth="1"/>
    <col min="10267" max="10492" width="9" style="136"/>
    <col min="10493" max="10494" width="6.625" style="136" customWidth="1"/>
    <col min="10495" max="10514" width="7.625" style="136" customWidth="1"/>
    <col min="10515" max="10521" width="9" style="136"/>
    <col min="10522" max="10522" width="3" style="136" customWidth="1"/>
    <col min="10523" max="10748" width="9" style="136"/>
    <col min="10749" max="10750" width="6.625" style="136" customWidth="1"/>
    <col min="10751" max="10770" width="7.625" style="136" customWidth="1"/>
    <col min="10771" max="10777" width="9" style="136"/>
    <col min="10778" max="10778" width="3" style="136" customWidth="1"/>
    <col min="10779" max="11004" width="9" style="136"/>
    <col min="11005" max="11006" width="6.625" style="136" customWidth="1"/>
    <col min="11007" max="11026" width="7.625" style="136" customWidth="1"/>
    <col min="11027" max="11033" width="9" style="136"/>
    <col min="11034" max="11034" width="3" style="136" customWidth="1"/>
    <col min="11035" max="11260" width="9" style="136"/>
    <col min="11261" max="11262" width="6.625" style="136" customWidth="1"/>
    <col min="11263" max="11282" width="7.625" style="136" customWidth="1"/>
    <col min="11283" max="11289" width="9" style="136"/>
    <col min="11290" max="11290" width="3" style="136" customWidth="1"/>
    <col min="11291" max="11516" width="9" style="136"/>
    <col min="11517" max="11518" width="6.625" style="136" customWidth="1"/>
    <col min="11519" max="11538" width="7.625" style="136" customWidth="1"/>
    <col min="11539" max="11545" width="9" style="136"/>
    <col min="11546" max="11546" width="3" style="136" customWidth="1"/>
    <col min="11547" max="11772" width="9" style="136"/>
    <col min="11773" max="11774" width="6.625" style="136" customWidth="1"/>
    <col min="11775" max="11794" width="7.625" style="136" customWidth="1"/>
    <col min="11795" max="11801" width="9" style="136"/>
    <col min="11802" max="11802" width="3" style="136" customWidth="1"/>
    <col min="11803" max="12028" width="9" style="136"/>
    <col min="12029" max="12030" width="6.625" style="136" customWidth="1"/>
    <col min="12031" max="12050" width="7.625" style="136" customWidth="1"/>
    <col min="12051" max="12057" width="9" style="136"/>
    <col min="12058" max="12058" width="3" style="136" customWidth="1"/>
    <col min="12059" max="12284" width="9" style="136"/>
    <col min="12285" max="12286" width="6.625" style="136" customWidth="1"/>
    <col min="12287" max="12306" width="7.625" style="136" customWidth="1"/>
    <col min="12307" max="12313" width="9" style="136"/>
    <col min="12314" max="12314" width="3" style="136" customWidth="1"/>
    <col min="12315" max="12540" width="9" style="136"/>
    <col min="12541" max="12542" width="6.625" style="136" customWidth="1"/>
    <col min="12543" max="12562" width="7.625" style="136" customWidth="1"/>
    <col min="12563" max="12569" width="9" style="136"/>
    <col min="12570" max="12570" width="3" style="136" customWidth="1"/>
    <col min="12571" max="12796" width="9" style="136"/>
    <col min="12797" max="12798" width="6.625" style="136" customWidth="1"/>
    <col min="12799" max="12818" width="7.625" style="136" customWidth="1"/>
    <col min="12819" max="12825" width="9" style="136"/>
    <col min="12826" max="12826" width="3" style="136" customWidth="1"/>
    <col min="12827" max="13052" width="9" style="136"/>
    <col min="13053" max="13054" width="6.625" style="136" customWidth="1"/>
    <col min="13055" max="13074" width="7.625" style="136" customWidth="1"/>
    <col min="13075" max="13081" width="9" style="136"/>
    <col min="13082" max="13082" width="3" style="136" customWidth="1"/>
    <col min="13083" max="13308" width="9" style="136"/>
    <col min="13309" max="13310" width="6.625" style="136" customWidth="1"/>
    <col min="13311" max="13330" width="7.625" style="136" customWidth="1"/>
    <col min="13331" max="13337" width="9" style="136"/>
    <col min="13338" max="13338" width="3" style="136" customWidth="1"/>
    <col min="13339" max="13564" width="9" style="136"/>
    <col min="13565" max="13566" width="6.625" style="136" customWidth="1"/>
    <col min="13567" max="13586" width="7.625" style="136" customWidth="1"/>
    <col min="13587" max="13593" width="9" style="136"/>
    <col min="13594" max="13594" width="3" style="136" customWidth="1"/>
    <col min="13595" max="13820" width="9" style="136"/>
    <col min="13821" max="13822" width="6.625" style="136" customWidth="1"/>
    <col min="13823" max="13842" width="7.625" style="136" customWidth="1"/>
    <col min="13843" max="13849" width="9" style="136"/>
    <col min="13850" max="13850" width="3" style="136" customWidth="1"/>
    <col min="13851" max="14076" width="9" style="136"/>
    <col min="14077" max="14078" width="6.625" style="136" customWidth="1"/>
    <col min="14079" max="14098" width="7.625" style="136" customWidth="1"/>
    <col min="14099" max="14105" width="9" style="136"/>
    <col min="14106" max="14106" width="3" style="136" customWidth="1"/>
    <col min="14107" max="14332" width="9" style="136"/>
    <col min="14333" max="14334" width="6.625" style="136" customWidth="1"/>
    <col min="14335" max="14354" width="7.625" style="136" customWidth="1"/>
    <col min="14355" max="14361" width="9" style="136"/>
    <col min="14362" max="14362" width="3" style="136" customWidth="1"/>
    <col min="14363" max="14588" width="9" style="136"/>
    <col min="14589" max="14590" width="6.625" style="136" customWidth="1"/>
    <col min="14591" max="14610" width="7.625" style="136" customWidth="1"/>
    <col min="14611" max="14617" width="9" style="136"/>
    <col min="14618" max="14618" width="3" style="136" customWidth="1"/>
    <col min="14619" max="14844" width="9" style="136"/>
    <col min="14845" max="14846" width="6.625" style="136" customWidth="1"/>
    <col min="14847" max="14866" width="7.625" style="136" customWidth="1"/>
    <col min="14867" max="14873" width="9" style="136"/>
    <col min="14874" max="14874" width="3" style="136" customWidth="1"/>
    <col min="14875" max="15100" width="9" style="136"/>
    <col min="15101" max="15102" width="6.625" style="136" customWidth="1"/>
    <col min="15103" max="15122" width="7.625" style="136" customWidth="1"/>
    <col min="15123" max="15129" width="9" style="136"/>
    <col min="15130" max="15130" width="3" style="136" customWidth="1"/>
    <col min="15131" max="15356" width="9" style="136"/>
    <col min="15357" max="15358" width="6.625" style="136" customWidth="1"/>
    <col min="15359" max="15378" width="7.625" style="136" customWidth="1"/>
    <col min="15379" max="15385" width="9" style="136"/>
    <col min="15386" max="15386" width="3" style="136" customWidth="1"/>
    <col min="15387" max="15612" width="9" style="136"/>
    <col min="15613" max="15614" width="6.625" style="136" customWidth="1"/>
    <col min="15615" max="15634" width="7.625" style="136" customWidth="1"/>
    <col min="15635" max="15641" width="9" style="136"/>
    <col min="15642" max="15642" width="3" style="136" customWidth="1"/>
    <col min="15643" max="15868" width="9" style="136"/>
    <col min="15869" max="15870" width="6.625" style="136" customWidth="1"/>
    <col min="15871" max="15890" width="7.625" style="136" customWidth="1"/>
    <col min="15891" max="15897" width="9" style="136"/>
    <col min="15898" max="15898" width="3" style="136" customWidth="1"/>
    <col min="15899" max="16124" width="9" style="136"/>
    <col min="16125" max="16126" width="6.625" style="136" customWidth="1"/>
    <col min="16127" max="16146" width="7.625" style="136" customWidth="1"/>
    <col min="16147" max="16153" width="9" style="136"/>
    <col min="16154" max="16154" width="3" style="136" customWidth="1"/>
    <col min="16155" max="16384" width="9" style="136"/>
  </cols>
  <sheetData>
    <row r="1" spans="1:20" ht="18.75" customHeight="1" x14ac:dyDescent="0.15">
      <c r="A1" s="135" t="s">
        <v>133</v>
      </c>
    </row>
    <row r="2" spans="1:20" x14ac:dyDescent="0.15">
      <c r="P2" s="137"/>
      <c r="Q2" s="137"/>
      <c r="R2" s="137"/>
      <c r="S2" s="137"/>
      <c r="T2" s="137" t="s">
        <v>7</v>
      </c>
    </row>
    <row r="3" spans="1:20" s="141" customFormat="1" ht="23.25" customHeight="1" x14ac:dyDescent="0.15">
      <c r="A3" s="138"/>
      <c r="B3" s="138"/>
      <c r="C3" s="140" t="s">
        <v>343</v>
      </c>
      <c r="D3" s="140" t="s">
        <v>116</v>
      </c>
      <c r="E3" s="140" t="s">
        <v>117</v>
      </c>
      <c r="F3" s="140" t="s">
        <v>118</v>
      </c>
      <c r="G3" s="140" t="s">
        <v>119</v>
      </c>
      <c r="H3" s="140" t="s">
        <v>120</v>
      </c>
      <c r="I3" s="140" t="s">
        <v>121</v>
      </c>
      <c r="J3" s="140" t="s">
        <v>122</v>
      </c>
      <c r="K3" s="140" t="s">
        <v>123</v>
      </c>
      <c r="L3" s="140" t="s">
        <v>124</v>
      </c>
      <c r="M3" s="140" t="s">
        <v>125</v>
      </c>
      <c r="N3" s="140" t="s">
        <v>126</v>
      </c>
      <c r="O3" s="140" t="s">
        <v>127</v>
      </c>
      <c r="P3" s="140" t="s">
        <v>230</v>
      </c>
      <c r="Q3" s="140" t="s">
        <v>274</v>
      </c>
      <c r="R3" s="140" t="s">
        <v>327</v>
      </c>
      <c r="S3" s="325"/>
      <c r="T3" s="140" t="s">
        <v>329</v>
      </c>
    </row>
    <row r="4" spans="1:20" s="141" customFormat="1" ht="18" customHeight="1" x14ac:dyDescent="0.15">
      <c r="A4" s="359" t="s">
        <v>128</v>
      </c>
      <c r="B4" s="142" t="s">
        <v>134</v>
      </c>
      <c r="C4" s="143">
        <v>50621</v>
      </c>
      <c r="D4" s="143">
        <v>46543</v>
      </c>
      <c r="E4" s="143">
        <v>47389</v>
      </c>
      <c r="F4" s="143">
        <v>46230</v>
      </c>
      <c r="G4" s="143">
        <v>47554</v>
      </c>
      <c r="H4" s="143">
        <v>49361</v>
      </c>
      <c r="I4" s="143">
        <v>46865</v>
      </c>
      <c r="J4" s="143">
        <v>44367</v>
      </c>
      <c r="K4" s="143">
        <v>40858</v>
      </c>
      <c r="L4" s="143">
        <v>40049</v>
      </c>
      <c r="M4" s="143">
        <v>40088</v>
      </c>
      <c r="N4" s="143">
        <v>40665</v>
      </c>
      <c r="O4" s="143">
        <v>41841</v>
      </c>
      <c r="P4" s="143">
        <v>40162</v>
      </c>
      <c r="Q4" s="143">
        <v>41892</v>
      </c>
      <c r="R4" s="143">
        <v>43638</v>
      </c>
      <c r="S4" s="143">
        <v>45068</v>
      </c>
      <c r="T4" s="143">
        <v>42655</v>
      </c>
    </row>
    <row r="5" spans="1:20" s="141" customFormat="1" ht="18" customHeight="1" x14ac:dyDescent="0.15">
      <c r="A5" s="359"/>
      <c r="B5" s="144" t="s">
        <v>135</v>
      </c>
      <c r="C5" s="145">
        <v>46350</v>
      </c>
      <c r="D5" s="145">
        <v>44344</v>
      </c>
      <c r="E5" s="145">
        <v>43675</v>
      </c>
      <c r="F5" s="145">
        <v>42965</v>
      </c>
      <c r="G5" s="145">
        <v>42547</v>
      </c>
      <c r="H5" s="145">
        <v>41049</v>
      </c>
      <c r="I5" s="145">
        <v>41211</v>
      </c>
      <c r="J5" s="145">
        <v>40332</v>
      </c>
      <c r="K5" s="145">
        <v>40912</v>
      </c>
      <c r="L5" s="145">
        <v>39455</v>
      </c>
      <c r="M5" s="145">
        <v>38715</v>
      </c>
      <c r="N5" s="145">
        <v>37156</v>
      </c>
      <c r="O5" s="145">
        <v>39057</v>
      </c>
      <c r="P5" s="145">
        <v>37941</v>
      </c>
      <c r="Q5" s="145">
        <v>37716</v>
      </c>
      <c r="R5" s="145">
        <v>38639</v>
      </c>
      <c r="S5" s="145">
        <v>38945</v>
      </c>
      <c r="T5" s="145">
        <v>36592</v>
      </c>
    </row>
    <row r="6" spans="1:20" s="141" customFormat="1" ht="18" customHeight="1" x14ac:dyDescent="0.15">
      <c r="A6" s="359"/>
      <c r="B6" s="146" t="s">
        <v>136</v>
      </c>
      <c r="C6" s="147">
        <f t="shared" ref="C6:O6" si="0">C4-C5</f>
        <v>4271</v>
      </c>
      <c r="D6" s="147">
        <f t="shared" si="0"/>
        <v>2199</v>
      </c>
      <c r="E6" s="147">
        <f t="shared" si="0"/>
        <v>3714</v>
      </c>
      <c r="F6" s="147">
        <f t="shared" si="0"/>
        <v>3265</v>
      </c>
      <c r="G6" s="147">
        <f t="shared" si="0"/>
        <v>5007</v>
      </c>
      <c r="H6" s="147">
        <f t="shared" si="0"/>
        <v>8312</v>
      </c>
      <c r="I6" s="147">
        <f t="shared" si="0"/>
        <v>5654</v>
      </c>
      <c r="J6" s="147">
        <f t="shared" si="0"/>
        <v>4035</v>
      </c>
      <c r="K6" s="147">
        <f t="shared" si="0"/>
        <v>-54</v>
      </c>
      <c r="L6" s="147">
        <f t="shared" si="0"/>
        <v>594</v>
      </c>
      <c r="M6" s="147">
        <f t="shared" si="0"/>
        <v>1373</v>
      </c>
      <c r="N6" s="147">
        <f t="shared" si="0"/>
        <v>3509</v>
      </c>
      <c r="O6" s="147">
        <f t="shared" si="0"/>
        <v>2784</v>
      </c>
      <c r="P6" s="147">
        <f>P4-P5</f>
        <v>2221</v>
      </c>
      <c r="Q6" s="147">
        <f>Q4-Q5</f>
        <v>4176</v>
      </c>
      <c r="R6" s="147">
        <f>R4-R5</f>
        <v>4999</v>
      </c>
      <c r="S6" s="147">
        <f>S4-S5</f>
        <v>6123</v>
      </c>
      <c r="T6" s="147">
        <f>T4-T5</f>
        <v>6063</v>
      </c>
    </row>
    <row r="7" spans="1:20" s="141" customFormat="1" ht="18" customHeight="1" x14ac:dyDescent="0.15">
      <c r="A7" s="359" t="s">
        <v>94</v>
      </c>
      <c r="B7" s="142" t="s">
        <v>134</v>
      </c>
      <c r="C7" s="143">
        <v>15166</v>
      </c>
      <c r="D7" s="143">
        <v>14071</v>
      </c>
      <c r="E7" s="143">
        <v>15513</v>
      </c>
      <c r="F7" s="143">
        <v>14365</v>
      </c>
      <c r="G7" s="143">
        <v>16137</v>
      </c>
      <c r="H7" s="143">
        <v>15507</v>
      </c>
      <c r="I7" s="143">
        <v>15414</v>
      </c>
      <c r="J7" s="143">
        <v>14295</v>
      </c>
      <c r="K7" s="143">
        <v>13308</v>
      </c>
      <c r="L7" s="143">
        <v>13318</v>
      </c>
      <c r="M7" s="143">
        <v>13576</v>
      </c>
      <c r="N7" s="143">
        <v>13462</v>
      </c>
      <c r="O7" s="143">
        <v>14298</v>
      </c>
      <c r="P7" s="143">
        <v>14173</v>
      </c>
      <c r="Q7" s="143">
        <v>15076</v>
      </c>
      <c r="R7" s="143">
        <v>14960</v>
      </c>
      <c r="S7" s="143">
        <v>15123</v>
      </c>
      <c r="T7" s="143">
        <v>15279</v>
      </c>
    </row>
    <row r="8" spans="1:20" s="141" customFormat="1" ht="18" customHeight="1" x14ac:dyDescent="0.15">
      <c r="A8" s="359"/>
      <c r="B8" s="144" t="s">
        <v>135</v>
      </c>
      <c r="C8" s="145">
        <v>13527</v>
      </c>
      <c r="D8" s="145">
        <v>12715</v>
      </c>
      <c r="E8" s="145">
        <v>12483</v>
      </c>
      <c r="F8" s="145">
        <v>12714</v>
      </c>
      <c r="G8" s="145">
        <v>12995</v>
      </c>
      <c r="H8" s="145">
        <v>12570</v>
      </c>
      <c r="I8" s="145">
        <v>12444</v>
      </c>
      <c r="J8" s="145">
        <v>12227</v>
      </c>
      <c r="K8" s="145">
        <v>12656</v>
      </c>
      <c r="L8" s="145">
        <v>12568</v>
      </c>
      <c r="M8" s="145">
        <v>12111</v>
      </c>
      <c r="N8" s="145">
        <v>12035</v>
      </c>
      <c r="O8" s="145">
        <v>12769</v>
      </c>
      <c r="P8" s="145">
        <v>12663</v>
      </c>
      <c r="Q8" s="145">
        <v>12736</v>
      </c>
      <c r="R8" s="145">
        <v>12944</v>
      </c>
      <c r="S8" s="145">
        <v>13338</v>
      </c>
      <c r="T8" s="145">
        <v>13127</v>
      </c>
    </row>
    <row r="9" spans="1:20" s="141" customFormat="1" ht="18" customHeight="1" x14ac:dyDescent="0.15">
      <c r="A9" s="359"/>
      <c r="B9" s="146" t="s">
        <v>136</v>
      </c>
      <c r="C9" s="147">
        <f t="shared" ref="C9:O9" si="1">C7-C8</f>
        <v>1639</v>
      </c>
      <c r="D9" s="147">
        <f t="shared" si="1"/>
        <v>1356</v>
      </c>
      <c r="E9" s="147">
        <f t="shared" si="1"/>
        <v>3030</v>
      </c>
      <c r="F9" s="147">
        <f t="shared" si="1"/>
        <v>1651</v>
      </c>
      <c r="G9" s="147">
        <f t="shared" si="1"/>
        <v>3142</v>
      </c>
      <c r="H9" s="147">
        <f t="shared" si="1"/>
        <v>2937</v>
      </c>
      <c r="I9" s="147">
        <f t="shared" si="1"/>
        <v>2970</v>
      </c>
      <c r="J9" s="147">
        <f t="shared" si="1"/>
        <v>2068</v>
      </c>
      <c r="K9" s="147">
        <f t="shared" si="1"/>
        <v>652</v>
      </c>
      <c r="L9" s="147">
        <f t="shared" si="1"/>
        <v>750</v>
      </c>
      <c r="M9" s="147">
        <f t="shared" si="1"/>
        <v>1465</v>
      </c>
      <c r="N9" s="147">
        <f t="shared" si="1"/>
        <v>1427</v>
      </c>
      <c r="O9" s="147">
        <f t="shared" si="1"/>
        <v>1529</v>
      </c>
      <c r="P9" s="147">
        <f>P7-P8</f>
        <v>1510</v>
      </c>
      <c r="Q9" s="147">
        <f>Q7-Q8</f>
        <v>2340</v>
      </c>
      <c r="R9" s="147">
        <f>R7-R8</f>
        <v>2016</v>
      </c>
      <c r="S9" s="147">
        <f>S7-S8</f>
        <v>1785</v>
      </c>
      <c r="T9" s="147">
        <f>T7-T8</f>
        <v>2152</v>
      </c>
    </row>
    <row r="10" spans="1:20" s="141" customFormat="1" ht="18" customHeight="1" x14ac:dyDescent="0.15">
      <c r="A10" s="359" t="s">
        <v>132</v>
      </c>
      <c r="B10" s="142" t="s">
        <v>134</v>
      </c>
      <c r="C10" s="143">
        <v>12838</v>
      </c>
      <c r="D10" s="143">
        <v>11155</v>
      </c>
      <c r="E10" s="143">
        <v>10974</v>
      </c>
      <c r="F10" s="143">
        <v>11230</v>
      </c>
      <c r="G10" s="143">
        <v>10597</v>
      </c>
      <c r="H10" s="143">
        <v>10634</v>
      </c>
      <c r="I10" s="143">
        <v>10787</v>
      </c>
      <c r="J10" s="143">
        <v>10193</v>
      </c>
      <c r="K10" s="143">
        <v>9848</v>
      </c>
      <c r="L10" s="143">
        <v>9499</v>
      </c>
      <c r="M10" s="143">
        <v>10045</v>
      </c>
      <c r="N10" s="143">
        <v>9406</v>
      </c>
      <c r="O10" s="143">
        <v>9754</v>
      </c>
      <c r="P10" s="143">
        <v>9389</v>
      </c>
      <c r="Q10" s="143">
        <v>9508</v>
      </c>
      <c r="R10" s="143">
        <v>10599</v>
      </c>
      <c r="S10" s="143">
        <v>10929</v>
      </c>
      <c r="T10" s="143">
        <v>10057</v>
      </c>
    </row>
    <row r="11" spans="1:20" s="141" customFormat="1" ht="18" customHeight="1" x14ac:dyDescent="0.15">
      <c r="A11" s="359"/>
      <c r="B11" s="144" t="s">
        <v>135</v>
      </c>
      <c r="C11" s="145">
        <v>13289</v>
      </c>
      <c r="D11" s="145">
        <v>12103</v>
      </c>
      <c r="E11" s="145">
        <v>12131</v>
      </c>
      <c r="F11" s="145">
        <v>11537</v>
      </c>
      <c r="G11" s="145">
        <v>11725</v>
      </c>
      <c r="H11" s="145">
        <v>10855</v>
      </c>
      <c r="I11" s="145">
        <v>10759</v>
      </c>
      <c r="J11" s="145">
        <v>10519</v>
      </c>
      <c r="K11" s="145">
        <v>10230</v>
      </c>
      <c r="L11" s="145">
        <v>9920</v>
      </c>
      <c r="M11" s="145">
        <v>9766</v>
      </c>
      <c r="N11" s="145">
        <v>9769</v>
      </c>
      <c r="O11" s="145">
        <v>10154</v>
      </c>
      <c r="P11" s="145">
        <v>9325</v>
      </c>
      <c r="Q11" s="145">
        <v>9663</v>
      </c>
      <c r="R11" s="145">
        <v>9705</v>
      </c>
      <c r="S11" s="145">
        <v>9911</v>
      </c>
      <c r="T11" s="145">
        <v>9217</v>
      </c>
    </row>
    <row r="12" spans="1:20" s="141" customFormat="1" ht="18" customHeight="1" x14ac:dyDescent="0.15">
      <c r="A12" s="359"/>
      <c r="B12" s="146" t="s">
        <v>136</v>
      </c>
      <c r="C12" s="147">
        <f t="shared" ref="C12:O12" si="2">C10-C11</f>
        <v>-451</v>
      </c>
      <c r="D12" s="147">
        <f t="shared" si="2"/>
        <v>-948</v>
      </c>
      <c r="E12" s="147">
        <f t="shared" si="2"/>
        <v>-1157</v>
      </c>
      <c r="F12" s="147">
        <f t="shared" si="2"/>
        <v>-307</v>
      </c>
      <c r="G12" s="147">
        <f t="shared" si="2"/>
        <v>-1128</v>
      </c>
      <c r="H12" s="147">
        <f t="shared" si="2"/>
        <v>-221</v>
      </c>
      <c r="I12" s="147">
        <f t="shared" si="2"/>
        <v>28</v>
      </c>
      <c r="J12" s="147">
        <f t="shared" si="2"/>
        <v>-326</v>
      </c>
      <c r="K12" s="147">
        <f t="shared" si="2"/>
        <v>-382</v>
      </c>
      <c r="L12" s="147">
        <f t="shared" si="2"/>
        <v>-421</v>
      </c>
      <c r="M12" s="147">
        <f t="shared" si="2"/>
        <v>279</v>
      </c>
      <c r="N12" s="147">
        <f t="shared" si="2"/>
        <v>-363</v>
      </c>
      <c r="O12" s="147">
        <f t="shared" si="2"/>
        <v>-400</v>
      </c>
      <c r="P12" s="147">
        <f>P10-P11</f>
        <v>64</v>
      </c>
      <c r="Q12" s="147">
        <f>Q10-Q11</f>
        <v>-155</v>
      </c>
      <c r="R12" s="147">
        <f>R10-R11</f>
        <v>894</v>
      </c>
      <c r="S12" s="147">
        <f>S10-S11</f>
        <v>1018</v>
      </c>
      <c r="T12" s="147">
        <f>T10-T11</f>
        <v>840</v>
      </c>
    </row>
    <row r="13" spans="1:20" s="141" customFormat="1" ht="18" customHeight="1" x14ac:dyDescent="0.15">
      <c r="A13" s="359" t="s">
        <v>96</v>
      </c>
      <c r="B13" s="142" t="s">
        <v>134</v>
      </c>
      <c r="C13" s="143">
        <v>10673</v>
      </c>
      <c r="D13" s="143">
        <v>10273</v>
      </c>
      <c r="E13" s="143">
        <v>11170</v>
      </c>
      <c r="F13" s="143">
        <v>9912</v>
      </c>
      <c r="G13" s="143">
        <v>10790</v>
      </c>
      <c r="H13" s="143">
        <v>11287</v>
      </c>
      <c r="I13" s="143">
        <v>11093</v>
      </c>
      <c r="J13" s="143">
        <v>9477</v>
      </c>
      <c r="K13" s="143">
        <v>8688</v>
      </c>
      <c r="L13" s="143">
        <v>8701</v>
      </c>
      <c r="M13" s="143">
        <v>8746</v>
      </c>
      <c r="N13" s="143">
        <v>9693</v>
      </c>
      <c r="O13" s="143">
        <v>10314</v>
      </c>
      <c r="P13" s="143">
        <v>8897</v>
      </c>
      <c r="Q13" s="143">
        <v>9150</v>
      </c>
      <c r="R13" s="143">
        <v>9122</v>
      </c>
      <c r="S13" s="143">
        <v>9056</v>
      </c>
      <c r="T13" s="143">
        <v>9166</v>
      </c>
    </row>
    <row r="14" spans="1:20" s="141" customFormat="1" ht="18" customHeight="1" x14ac:dyDescent="0.15">
      <c r="A14" s="359"/>
      <c r="B14" s="144" t="s">
        <v>135</v>
      </c>
      <c r="C14" s="145">
        <v>10818</v>
      </c>
      <c r="D14" s="145">
        <v>9730</v>
      </c>
      <c r="E14" s="145">
        <v>9773</v>
      </c>
      <c r="F14" s="145">
        <v>9641</v>
      </c>
      <c r="G14" s="145">
        <v>9636</v>
      </c>
      <c r="H14" s="145">
        <v>9395</v>
      </c>
      <c r="I14" s="145">
        <v>9105</v>
      </c>
      <c r="J14" s="145">
        <v>8985</v>
      </c>
      <c r="K14" s="145">
        <v>9441</v>
      </c>
      <c r="L14" s="145">
        <v>9077</v>
      </c>
      <c r="M14" s="145">
        <v>9080</v>
      </c>
      <c r="N14" s="145">
        <v>8383</v>
      </c>
      <c r="O14" s="145">
        <v>8853</v>
      </c>
      <c r="P14" s="145">
        <v>8711</v>
      </c>
      <c r="Q14" s="145">
        <v>8525</v>
      </c>
      <c r="R14" s="145">
        <v>8542</v>
      </c>
      <c r="S14" s="145">
        <v>8694</v>
      </c>
      <c r="T14" s="145">
        <v>8280</v>
      </c>
    </row>
    <row r="15" spans="1:20" s="141" customFormat="1" ht="18" customHeight="1" x14ac:dyDescent="0.15">
      <c r="A15" s="359"/>
      <c r="B15" s="146" t="s">
        <v>136</v>
      </c>
      <c r="C15" s="147">
        <f t="shared" ref="C15:O15" si="3">C13-C14</f>
        <v>-145</v>
      </c>
      <c r="D15" s="147">
        <f t="shared" si="3"/>
        <v>543</v>
      </c>
      <c r="E15" s="147">
        <f t="shared" si="3"/>
        <v>1397</v>
      </c>
      <c r="F15" s="147">
        <f t="shared" si="3"/>
        <v>271</v>
      </c>
      <c r="G15" s="147">
        <f t="shared" si="3"/>
        <v>1154</v>
      </c>
      <c r="H15" s="147">
        <f t="shared" si="3"/>
        <v>1892</v>
      </c>
      <c r="I15" s="147">
        <f t="shared" si="3"/>
        <v>1988</v>
      </c>
      <c r="J15" s="147">
        <f t="shared" si="3"/>
        <v>492</v>
      </c>
      <c r="K15" s="147">
        <f t="shared" si="3"/>
        <v>-753</v>
      </c>
      <c r="L15" s="147">
        <f t="shared" si="3"/>
        <v>-376</v>
      </c>
      <c r="M15" s="147">
        <f t="shared" si="3"/>
        <v>-334</v>
      </c>
      <c r="N15" s="147">
        <f t="shared" si="3"/>
        <v>1310</v>
      </c>
      <c r="O15" s="147">
        <f t="shared" si="3"/>
        <v>1461</v>
      </c>
      <c r="P15" s="147">
        <f>P13-P14</f>
        <v>186</v>
      </c>
      <c r="Q15" s="147">
        <f>Q13-Q14</f>
        <v>625</v>
      </c>
      <c r="R15" s="147">
        <f>R13-R14</f>
        <v>580</v>
      </c>
      <c r="S15" s="147">
        <f>S13-S14</f>
        <v>362</v>
      </c>
      <c r="T15" s="147">
        <f>T13-T14</f>
        <v>886</v>
      </c>
    </row>
    <row r="16" spans="1:20" s="141" customFormat="1" ht="18" customHeight="1" x14ac:dyDescent="0.15">
      <c r="A16" s="359" t="s">
        <v>97</v>
      </c>
      <c r="B16" s="142" t="s">
        <v>134</v>
      </c>
      <c r="C16" s="143">
        <v>8981</v>
      </c>
      <c r="D16" s="143">
        <v>8054</v>
      </c>
      <c r="E16" s="143">
        <v>7984</v>
      </c>
      <c r="F16" s="143">
        <v>8524</v>
      </c>
      <c r="G16" s="143">
        <v>8281</v>
      </c>
      <c r="H16" s="143">
        <v>8613</v>
      </c>
      <c r="I16" s="143">
        <v>8450</v>
      </c>
      <c r="J16" s="143">
        <v>7768</v>
      </c>
      <c r="K16" s="143">
        <v>7574</v>
      </c>
      <c r="L16" s="143">
        <v>7288</v>
      </c>
      <c r="M16" s="143">
        <v>7067</v>
      </c>
      <c r="N16" s="143">
        <v>7168</v>
      </c>
      <c r="O16" s="143">
        <v>7569</v>
      </c>
      <c r="P16" s="143">
        <v>7020</v>
      </c>
      <c r="Q16" s="143">
        <v>7083</v>
      </c>
      <c r="R16" s="143">
        <v>7505</v>
      </c>
      <c r="S16" s="143">
        <v>7747</v>
      </c>
      <c r="T16" s="143">
        <v>7311</v>
      </c>
    </row>
    <row r="17" spans="1:20" s="141" customFormat="1" ht="18" customHeight="1" x14ac:dyDescent="0.15">
      <c r="A17" s="359"/>
      <c r="B17" s="144" t="s">
        <v>135</v>
      </c>
      <c r="C17" s="145">
        <v>9461</v>
      </c>
      <c r="D17" s="145">
        <v>9162</v>
      </c>
      <c r="E17" s="145">
        <v>8787</v>
      </c>
      <c r="F17" s="145">
        <v>8370</v>
      </c>
      <c r="G17" s="145">
        <v>8476</v>
      </c>
      <c r="H17" s="145">
        <v>7804</v>
      </c>
      <c r="I17" s="145">
        <v>7607</v>
      </c>
      <c r="J17" s="145">
        <v>7297</v>
      </c>
      <c r="K17" s="145">
        <v>7160</v>
      </c>
      <c r="L17" s="145">
        <v>7196</v>
      </c>
      <c r="M17" s="145">
        <v>7026</v>
      </c>
      <c r="N17" s="145">
        <v>6736</v>
      </c>
      <c r="O17" s="145">
        <v>7123</v>
      </c>
      <c r="P17" s="145">
        <v>6899</v>
      </c>
      <c r="Q17" s="145">
        <v>6904</v>
      </c>
      <c r="R17" s="145">
        <v>6972</v>
      </c>
      <c r="S17" s="145">
        <v>6921</v>
      </c>
      <c r="T17" s="145">
        <v>7043</v>
      </c>
    </row>
    <row r="18" spans="1:20" s="141" customFormat="1" ht="18" customHeight="1" x14ac:dyDescent="0.15">
      <c r="A18" s="359"/>
      <c r="B18" s="146" t="s">
        <v>136</v>
      </c>
      <c r="C18" s="147">
        <f t="shared" ref="C18:O18" si="4">C16-C17</f>
        <v>-480</v>
      </c>
      <c r="D18" s="147">
        <f t="shared" si="4"/>
        <v>-1108</v>
      </c>
      <c r="E18" s="147">
        <f t="shared" si="4"/>
        <v>-803</v>
      </c>
      <c r="F18" s="147">
        <f t="shared" si="4"/>
        <v>154</v>
      </c>
      <c r="G18" s="147">
        <f t="shared" si="4"/>
        <v>-195</v>
      </c>
      <c r="H18" s="147">
        <f t="shared" si="4"/>
        <v>809</v>
      </c>
      <c r="I18" s="147">
        <f t="shared" si="4"/>
        <v>843</v>
      </c>
      <c r="J18" s="147">
        <f t="shared" si="4"/>
        <v>471</v>
      </c>
      <c r="K18" s="147">
        <f t="shared" si="4"/>
        <v>414</v>
      </c>
      <c r="L18" s="147">
        <f t="shared" si="4"/>
        <v>92</v>
      </c>
      <c r="M18" s="147">
        <f t="shared" si="4"/>
        <v>41</v>
      </c>
      <c r="N18" s="147">
        <f t="shared" si="4"/>
        <v>432</v>
      </c>
      <c r="O18" s="147">
        <f t="shared" si="4"/>
        <v>446</v>
      </c>
      <c r="P18" s="147">
        <f>P16-P17</f>
        <v>121</v>
      </c>
      <c r="Q18" s="147">
        <f>Q16-Q17</f>
        <v>179</v>
      </c>
      <c r="R18" s="147">
        <f>R16-R17</f>
        <v>533</v>
      </c>
      <c r="S18" s="147">
        <f>S16-S17</f>
        <v>826</v>
      </c>
      <c r="T18" s="147">
        <f>T16-T17</f>
        <v>268</v>
      </c>
    </row>
    <row r="19" spans="1:20" s="141" customFormat="1" ht="18" customHeight="1" x14ac:dyDescent="0.15">
      <c r="A19" s="359" t="s">
        <v>98</v>
      </c>
      <c r="B19" s="142" t="s">
        <v>134</v>
      </c>
      <c r="C19" s="143">
        <v>6864</v>
      </c>
      <c r="D19" s="143">
        <v>6965</v>
      </c>
      <c r="E19" s="143">
        <v>6403</v>
      </c>
      <c r="F19" s="143">
        <v>6792</v>
      </c>
      <c r="G19" s="143">
        <v>7208</v>
      </c>
      <c r="H19" s="143">
        <v>7236</v>
      </c>
      <c r="I19" s="143">
        <v>6512</v>
      </c>
      <c r="J19" s="143">
        <v>6491</v>
      </c>
      <c r="K19" s="143">
        <v>6339</v>
      </c>
      <c r="L19" s="143">
        <v>6318</v>
      </c>
      <c r="M19" s="143">
        <v>6017</v>
      </c>
      <c r="N19" s="143">
        <v>5778</v>
      </c>
      <c r="O19" s="143">
        <v>5831</v>
      </c>
      <c r="P19" s="143">
        <v>5816</v>
      </c>
      <c r="Q19" s="143">
        <v>5953</v>
      </c>
      <c r="R19" s="143">
        <v>5989</v>
      </c>
      <c r="S19" s="143">
        <v>5822</v>
      </c>
      <c r="T19" s="143">
        <v>5718</v>
      </c>
    </row>
    <row r="20" spans="1:20" s="141" customFormat="1" ht="18" customHeight="1" x14ac:dyDescent="0.15">
      <c r="A20" s="359"/>
      <c r="B20" s="144" t="s">
        <v>135</v>
      </c>
      <c r="C20" s="145">
        <v>5645</v>
      </c>
      <c r="D20" s="145">
        <v>5550</v>
      </c>
      <c r="E20" s="145">
        <v>5588</v>
      </c>
      <c r="F20" s="145">
        <v>5472</v>
      </c>
      <c r="G20" s="145">
        <v>5430</v>
      </c>
      <c r="H20" s="145">
        <v>5492</v>
      </c>
      <c r="I20" s="145">
        <v>5523</v>
      </c>
      <c r="J20" s="145">
        <v>5196</v>
      </c>
      <c r="K20" s="145">
        <v>5209</v>
      </c>
      <c r="L20" s="145">
        <v>5468</v>
      </c>
      <c r="M20" s="145">
        <v>5441</v>
      </c>
      <c r="N20" s="145">
        <v>5258</v>
      </c>
      <c r="O20" s="145">
        <v>5532</v>
      </c>
      <c r="P20" s="145">
        <v>5217</v>
      </c>
      <c r="Q20" s="145">
        <v>5224</v>
      </c>
      <c r="R20" s="145">
        <v>5459</v>
      </c>
      <c r="S20" s="145">
        <v>5136</v>
      </c>
      <c r="T20" s="145">
        <v>5229</v>
      </c>
    </row>
    <row r="21" spans="1:20" s="141" customFormat="1" ht="18" customHeight="1" x14ac:dyDescent="0.15">
      <c r="A21" s="359"/>
      <c r="B21" s="146" t="s">
        <v>136</v>
      </c>
      <c r="C21" s="147">
        <f t="shared" ref="C21:O21" si="5">C19-C20</f>
        <v>1219</v>
      </c>
      <c r="D21" s="147">
        <f t="shared" si="5"/>
        <v>1415</v>
      </c>
      <c r="E21" s="147">
        <f t="shared" si="5"/>
        <v>815</v>
      </c>
      <c r="F21" s="147">
        <f t="shared" si="5"/>
        <v>1320</v>
      </c>
      <c r="G21" s="147">
        <f t="shared" si="5"/>
        <v>1778</v>
      </c>
      <c r="H21" s="147">
        <f t="shared" si="5"/>
        <v>1744</v>
      </c>
      <c r="I21" s="147">
        <f t="shared" si="5"/>
        <v>989</v>
      </c>
      <c r="J21" s="147">
        <f t="shared" si="5"/>
        <v>1295</v>
      </c>
      <c r="K21" s="147">
        <f t="shared" si="5"/>
        <v>1130</v>
      </c>
      <c r="L21" s="147">
        <f t="shared" si="5"/>
        <v>850</v>
      </c>
      <c r="M21" s="147">
        <f t="shared" si="5"/>
        <v>576</v>
      </c>
      <c r="N21" s="147">
        <f t="shared" si="5"/>
        <v>520</v>
      </c>
      <c r="O21" s="147">
        <f t="shared" si="5"/>
        <v>299</v>
      </c>
      <c r="P21" s="147">
        <f>P19-P20</f>
        <v>599</v>
      </c>
      <c r="Q21" s="147">
        <f>Q19-Q20</f>
        <v>729</v>
      </c>
      <c r="R21" s="147">
        <f>R19-R20</f>
        <v>530</v>
      </c>
      <c r="S21" s="147">
        <f>S19-S20</f>
        <v>686</v>
      </c>
      <c r="T21" s="147">
        <f>T19-T20</f>
        <v>489</v>
      </c>
    </row>
    <row r="22" spans="1:20" s="141" customFormat="1" ht="18" customHeight="1" x14ac:dyDescent="0.15">
      <c r="A22" s="359" t="s">
        <v>99</v>
      </c>
      <c r="B22" s="142" t="s">
        <v>134</v>
      </c>
      <c r="C22" s="143">
        <v>11685</v>
      </c>
      <c r="D22" s="143">
        <v>9509</v>
      </c>
      <c r="E22" s="143">
        <v>9921</v>
      </c>
      <c r="F22" s="143">
        <v>9091</v>
      </c>
      <c r="G22" s="143">
        <v>9747</v>
      </c>
      <c r="H22" s="143">
        <v>10031</v>
      </c>
      <c r="I22" s="143">
        <v>7553</v>
      </c>
      <c r="J22" s="143">
        <v>8017</v>
      </c>
      <c r="K22" s="143">
        <v>6854</v>
      </c>
      <c r="L22" s="143">
        <v>7589</v>
      </c>
      <c r="M22" s="143">
        <v>6801</v>
      </c>
      <c r="N22" s="143">
        <v>7543</v>
      </c>
      <c r="O22" s="143">
        <v>7110</v>
      </c>
      <c r="P22" s="143">
        <v>6546</v>
      </c>
      <c r="Q22" s="143">
        <v>7494</v>
      </c>
      <c r="R22" s="143">
        <v>7326</v>
      </c>
      <c r="S22" s="143">
        <v>8286</v>
      </c>
      <c r="T22" s="143">
        <v>7668</v>
      </c>
    </row>
    <row r="23" spans="1:20" s="141" customFormat="1" ht="18" customHeight="1" x14ac:dyDescent="0.15">
      <c r="A23" s="359"/>
      <c r="B23" s="144" t="s">
        <v>135</v>
      </c>
      <c r="C23" s="145">
        <v>9196</v>
      </c>
      <c r="D23" s="145">
        <v>8568</v>
      </c>
      <c r="E23" s="145">
        <v>9489</v>
      </c>
      <c r="F23" s="145">
        <v>8915</v>
      </c>
      <c r="G23" s="145">
        <v>9491</v>
      </c>
      <c r="H23" s="145">
        <v>8880</v>
      </c>
      <c r="I23" s="145">
        <v>8717</v>
      </c>
      <c r="J23" s="145">
        <v>7982</v>
      </c>
      <c r="K23" s="145">
        <v>7969</v>
      </c>
      <c r="L23" s="145">
        <v>7889</v>
      </c>
      <c r="M23" s="145">
        <v>7455</v>
      </c>
      <c r="N23" s="145">
        <v>7360</v>
      </c>
      <c r="O23" s="145">
        <v>7661</v>
      </c>
      <c r="P23" s="145">
        <v>6805</v>
      </c>
      <c r="Q23" s="145">
        <v>7036</v>
      </c>
      <c r="R23" s="145">
        <v>6880</v>
      </c>
      <c r="S23" s="145">
        <v>6840</v>
      </c>
      <c r="T23" s="145">
        <v>6240</v>
      </c>
    </row>
    <row r="24" spans="1:20" s="141" customFormat="1" ht="18" customHeight="1" x14ac:dyDescent="0.15">
      <c r="A24" s="359"/>
      <c r="B24" s="146" t="s">
        <v>136</v>
      </c>
      <c r="C24" s="147">
        <f t="shared" ref="C24:O24" si="6">C22-C23</f>
        <v>2489</v>
      </c>
      <c r="D24" s="147">
        <f t="shared" si="6"/>
        <v>941</v>
      </c>
      <c r="E24" s="147">
        <f t="shared" si="6"/>
        <v>432</v>
      </c>
      <c r="F24" s="147">
        <f t="shared" si="6"/>
        <v>176</v>
      </c>
      <c r="G24" s="147">
        <f t="shared" si="6"/>
        <v>256</v>
      </c>
      <c r="H24" s="147">
        <f t="shared" si="6"/>
        <v>1151</v>
      </c>
      <c r="I24" s="147">
        <f t="shared" si="6"/>
        <v>-1164</v>
      </c>
      <c r="J24" s="147">
        <f t="shared" si="6"/>
        <v>35</v>
      </c>
      <c r="K24" s="147">
        <f t="shared" si="6"/>
        <v>-1115</v>
      </c>
      <c r="L24" s="147">
        <f t="shared" si="6"/>
        <v>-300</v>
      </c>
      <c r="M24" s="147">
        <f t="shared" si="6"/>
        <v>-654</v>
      </c>
      <c r="N24" s="147">
        <f t="shared" si="6"/>
        <v>183</v>
      </c>
      <c r="O24" s="147">
        <f t="shared" si="6"/>
        <v>-551</v>
      </c>
      <c r="P24" s="147">
        <f>P22-P23</f>
        <v>-259</v>
      </c>
      <c r="Q24" s="147">
        <f>Q22-Q23</f>
        <v>458</v>
      </c>
      <c r="R24" s="147">
        <f>R22-R23</f>
        <v>446</v>
      </c>
      <c r="S24" s="147">
        <f>S22-S23</f>
        <v>1446</v>
      </c>
      <c r="T24" s="147">
        <f>T22-T23</f>
        <v>1428</v>
      </c>
    </row>
    <row r="25" spans="1:20" x14ac:dyDescent="0.15">
      <c r="S25" s="148"/>
      <c r="T25" s="148" t="s">
        <v>137</v>
      </c>
    </row>
    <row r="26" spans="1:20" x14ac:dyDescent="0.15">
      <c r="S26" s="148"/>
      <c r="T26" s="148" t="s">
        <v>138</v>
      </c>
    </row>
  </sheetData>
  <mergeCells count="7">
    <mergeCell ref="A22:A24"/>
    <mergeCell ref="A4:A6"/>
    <mergeCell ref="A7:A9"/>
    <mergeCell ref="A10:A12"/>
    <mergeCell ref="A13:A15"/>
    <mergeCell ref="A16:A18"/>
    <mergeCell ref="A19:A21"/>
  </mergeCells>
  <phoneticPr fontId="6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3</vt:i4>
      </vt:variant>
    </vt:vector>
  </HeadingPairs>
  <TitlesOfParts>
    <vt:vector size="19" baseType="lpstr"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'2'!Print_Area</vt:lpstr>
      <vt:lpstr>'3'!Print_Area</vt:lpstr>
      <vt:lpstr>'4'!Print_Area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さとう</dc:creator>
  <cp:lastModifiedBy>尾堂　達也</cp:lastModifiedBy>
  <dcterms:created xsi:type="dcterms:W3CDTF">2016-02-03T05:55:57Z</dcterms:created>
  <dcterms:modified xsi:type="dcterms:W3CDTF">2021-03-25T05:52:10Z</dcterms:modified>
</cp:coreProperties>
</file>