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3\040330_令和2年度決算状況\"/>
    </mc:Choice>
  </mc:AlternateContent>
  <xr:revisionPtr revIDLastSave="0" documentId="13_ncr:1_{62C03459-C5C4-431B-A8BC-DDCCF9780D7D}" xr6:coauthVersionLast="36" xr6:coauthVersionMax="36" xr10:uidLastSave="{00000000-0000-0000-0000-000000000000}"/>
  <bookViews>
    <workbookView xWindow="135" yWindow="225" windowWidth="8220" windowHeight="7725" xr2:uid="{00000000-000D-0000-FFFF-FFFF00000000}"/>
  </bookViews>
  <sheets>
    <sheet name="00" sheetId="11" r:id="rId1"/>
    <sheet name="01" sheetId="12" r:id="rId2"/>
    <sheet name="02" sheetId="13" r:id="rId3"/>
    <sheet name="03" sheetId="14" r:id="rId4"/>
    <sheet name="04" sheetId="15" r:id="rId5"/>
    <sheet name="05" sheetId="16" r:id="rId6"/>
    <sheet name="06" sheetId="17" r:id="rId7"/>
    <sheet name="07" sheetId="18" r:id="rId8"/>
    <sheet name="08" sheetId="19" r:id="rId9"/>
    <sheet name="09" sheetId="20" r:id="rId10"/>
    <sheet name="10" sheetId="21" r:id="rId11"/>
    <sheet name="11" sheetId="22" r:id="rId12"/>
    <sheet name="12" sheetId="23" r:id="rId13"/>
    <sheet name="13" sheetId="24" r:id="rId14"/>
    <sheet name="14" sheetId="26" r:id="rId15"/>
    <sheet name="15" sheetId="28" r:id="rId16"/>
    <sheet name="16" sheetId="29" r:id="rId17"/>
    <sheet name="19" sheetId="30" r:id="rId18"/>
    <sheet name="20" sheetId="33" r:id="rId19"/>
  </sheets>
  <definedNames>
    <definedName name="_xlnm.Print_Titles" localSheetId="7">'07'!$1:$11</definedName>
    <definedName name="_xlnm.Print_Titles" localSheetId="8">'08'!$1:$11</definedName>
    <definedName name="_xlnm.Print_Titles" localSheetId="9">'09'!$1:$11</definedName>
    <definedName name="_xlnm.Print_Titles" localSheetId="10">'10'!$1:$11</definedName>
    <definedName name="_xlnm.Print_Titles" localSheetId="11">'11'!$1:$11</definedName>
    <definedName name="_xlnm.Print_Titles" localSheetId="12">'12'!$A:$Z,'12'!$1:$11</definedName>
    <definedName name="_xlnm.Print_Titles" localSheetId="13">'13'!$1:$11</definedName>
  </definedNames>
  <calcPr calcId="191029"/>
</workbook>
</file>

<file path=xl/calcChain.xml><?xml version="1.0" encoding="utf-8"?>
<calcChain xmlns="http://schemas.openxmlformats.org/spreadsheetml/2006/main">
  <c r="AP29" i="33" l="1"/>
  <c r="AO29" i="33"/>
  <c r="AN29" i="33"/>
  <c r="AM29" i="33"/>
  <c r="AL29" i="33"/>
  <c r="U24" i="33"/>
  <c r="T24" i="33"/>
  <c r="S24" i="33"/>
  <c r="S12" i="33" s="1"/>
  <c r="R24" i="33"/>
  <c r="Q24" i="33"/>
  <c r="U17" i="33"/>
  <c r="T17" i="33"/>
  <c r="T12" i="33" s="1"/>
  <c r="S17" i="33"/>
  <c r="R17" i="33"/>
  <c r="Q17" i="33"/>
  <c r="AP12" i="33"/>
  <c r="U12" i="33" s="1"/>
  <c r="AO12" i="33"/>
  <c r="AN12" i="33"/>
  <c r="AM12" i="33"/>
  <c r="AL12" i="33"/>
  <c r="Q12" i="33" s="1"/>
  <c r="R12" i="33"/>
  <c r="AP11" i="33"/>
  <c r="AO11" i="33"/>
  <c r="AN11" i="33"/>
  <c r="AM11" i="33"/>
  <c r="AO10" i="33"/>
  <c r="AM10" i="33"/>
  <c r="AL10" i="33"/>
  <c r="BQ34" i="30" l="1"/>
  <c r="BQ25" i="30"/>
  <c r="BQ20" i="30"/>
  <c r="AT19" i="30"/>
  <c r="AT15" i="30"/>
  <c r="AI16" i="29" l="1"/>
  <c r="AI15" i="29"/>
  <c r="AI14" i="29"/>
  <c r="AI13" i="29"/>
  <c r="AH12" i="29"/>
  <c r="AH17" i="29" s="1"/>
  <c r="AG12" i="29"/>
  <c r="AG17" i="29" s="1"/>
  <c r="AF12" i="29"/>
  <c r="AF17" i="29" s="1"/>
  <c r="AE12" i="29"/>
  <c r="AE17" i="29" s="1"/>
  <c r="AD12" i="29"/>
  <c r="AD17" i="29" s="1"/>
  <c r="AC12" i="29"/>
  <c r="AC17" i="29" s="1"/>
  <c r="AB12" i="29"/>
  <c r="AB17" i="29" s="1"/>
  <c r="AA12" i="29"/>
  <c r="AA17" i="29" s="1"/>
  <c r="Z12" i="29"/>
  <c r="Z17" i="29" s="1"/>
  <c r="Y12" i="29"/>
  <c r="Y17" i="29" s="1"/>
  <c r="X12" i="29"/>
  <c r="AI12" i="29" s="1"/>
  <c r="X17" i="29" l="1"/>
  <c r="AI17" i="29" s="1"/>
  <c r="CN32" i="28" l="1"/>
  <c r="CN31" i="28" s="1"/>
  <c r="DK30" i="28"/>
  <c r="W29" i="28"/>
  <c r="DK28" i="28"/>
  <c r="DK26" i="28" s="1"/>
  <c r="DK27" i="28"/>
  <c r="AT25" i="28"/>
  <c r="W25" i="28"/>
  <c r="W24" i="28" s="1"/>
  <c r="BQ21" i="28"/>
  <c r="AT21" i="28"/>
  <c r="AT20" i="28" s="1"/>
  <c r="W20" i="28"/>
  <c r="CN17" i="28"/>
  <c r="BQ17" i="28"/>
  <c r="BQ16" i="28" s="1"/>
  <c r="CN14" i="28"/>
  <c r="CN13" i="28" s="1"/>
  <c r="W14" i="28"/>
  <c r="DK13" i="28"/>
  <c r="DK18" i="28" l="1"/>
  <c r="AC38" i="26" l="1"/>
  <c r="AB38" i="26"/>
  <c r="AA38" i="26" s="1"/>
  <c r="X38" i="26" s="1"/>
  <c r="Z38" i="26"/>
  <c r="Y38" i="26"/>
  <c r="AG36" i="26"/>
  <c r="AF36" i="26"/>
  <c r="AA36" i="26"/>
  <c r="X36" i="26"/>
  <c r="AG35" i="26"/>
  <c r="AF35" i="26"/>
  <c r="AA35" i="26"/>
  <c r="X35" i="26"/>
  <c r="AG34" i="26"/>
  <c r="AF34" i="26"/>
  <c r="AA34" i="26"/>
  <c r="X34" i="26" s="1"/>
  <c r="AG33" i="26"/>
  <c r="AF33" i="26"/>
  <c r="AA33" i="26"/>
  <c r="X33" i="26" s="1"/>
  <c r="AG32" i="26"/>
  <c r="AF32" i="26"/>
  <c r="AA32" i="26"/>
  <c r="X32" i="26"/>
  <c r="AG31" i="26"/>
  <c r="AC31" i="26"/>
  <c r="AB31" i="26"/>
  <c r="AA31" i="26" s="1"/>
  <c r="X31" i="26" s="1"/>
  <c r="Z31" i="26"/>
  <c r="AF31" i="26" s="1"/>
  <c r="Y31" i="26"/>
  <c r="AA30" i="26"/>
  <c r="X30" i="26"/>
  <c r="AG28" i="26"/>
  <c r="AF28" i="26"/>
  <c r="AA28" i="26"/>
  <c r="X28" i="26"/>
  <c r="AG27" i="26"/>
  <c r="AF27" i="26"/>
  <c r="AA27" i="26"/>
  <c r="X27" i="26"/>
  <c r="AG26" i="26"/>
  <c r="AF26" i="26"/>
  <c r="AA26" i="26"/>
  <c r="X26" i="26"/>
  <c r="AG25" i="26"/>
  <c r="AF25" i="26"/>
  <c r="AA25" i="26"/>
  <c r="X25" i="26" s="1"/>
  <c r="AG24" i="26"/>
  <c r="AF24" i="26"/>
  <c r="AA24" i="26"/>
  <c r="X24" i="26" s="1"/>
  <c r="AG23" i="26"/>
  <c r="AF23" i="26"/>
  <c r="AA23" i="26"/>
  <c r="X23" i="26"/>
  <c r="AG22" i="26"/>
  <c r="AF22" i="26"/>
  <c r="AA22" i="26"/>
  <c r="X22" i="26"/>
  <c r="AC21" i="26"/>
  <c r="AG21" i="26" s="1"/>
  <c r="AB21" i="26"/>
  <c r="AA21" i="26" s="1"/>
  <c r="Z21" i="26"/>
  <c r="Z29" i="26" s="1"/>
  <c r="Z37" i="26" s="1"/>
  <c r="Y21" i="26"/>
  <c r="X21" i="26" s="1"/>
  <c r="AG20" i="26"/>
  <c r="AF20" i="26"/>
  <c r="AA20" i="26"/>
  <c r="X20" i="26" s="1"/>
  <c r="AG19" i="26"/>
  <c r="AF19" i="26"/>
  <c r="AA19" i="26"/>
  <c r="X19" i="26"/>
  <c r="AG18" i="26"/>
  <c r="AC18" i="26"/>
  <c r="AF18" i="26" s="1"/>
  <c r="AB18" i="26"/>
  <c r="AB29" i="26" s="1"/>
  <c r="Z18" i="26"/>
  <c r="Y18" i="26"/>
  <c r="AG17" i="26"/>
  <c r="AF17" i="26"/>
  <c r="AA17" i="26"/>
  <c r="X17" i="26" s="1"/>
  <c r="AG16" i="26"/>
  <c r="AF16" i="26"/>
  <c r="AA16" i="26"/>
  <c r="X16" i="26" s="1"/>
  <c r="AG15" i="26"/>
  <c r="AF15" i="26"/>
  <c r="AA15" i="26"/>
  <c r="X15" i="26"/>
  <c r="AG14" i="26"/>
  <c r="AF14" i="26"/>
  <c r="AA14" i="26"/>
  <c r="X14" i="26"/>
  <c r="AG13" i="26"/>
  <c r="AF13" i="26"/>
  <c r="AA13" i="26"/>
  <c r="X13" i="26" s="1"/>
  <c r="AB37" i="26" l="1"/>
  <c r="AC29" i="26"/>
  <c r="AF21" i="26"/>
  <c r="Y29" i="26"/>
  <c r="AA18" i="26"/>
  <c r="X18" i="26" s="1"/>
  <c r="AC37" i="26" l="1"/>
  <c r="AG30" i="26"/>
  <c r="AG29" i="26"/>
  <c r="AF30" i="26"/>
  <c r="AF29" i="26"/>
  <c r="AA29" i="26"/>
  <c r="AA37" i="26"/>
  <c r="Y37" i="26"/>
  <c r="X29" i="26"/>
  <c r="X37" i="26" l="1"/>
  <c r="AA39" i="26"/>
  <c r="AD28" i="26" l="1"/>
  <c r="AD13" i="26"/>
  <c r="AD38" i="26" s="1"/>
  <c r="AD21" i="26"/>
  <c r="AD34" i="26"/>
  <c r="AD17" i="26"/>
  <c r="AD15" i="26"/>
  <c r="AD26" i="26"/>
  <c r="AD25" i="26"/>
  <c r="AD22" i="26"/>
  <c r="AD19" i="26"/>
  <c r="AD20" i="26"/>
  <c r="AD16" i="26"/>
  <c r="AD27" i="26"/>
  <c r="AD35" i="26"/>
  <c r="AD23" i="26"/>
  <c r="AD32" i="26"/>
  <c r="Z39" i="26"/>
  <c r="AD31" i="26"/>
  <c r="AD36" i="26"/>
  <c r="AD24" i="26"/>
  <c r="AD33" i="26"/>
  <c r="AD14" i="26"/>
  <c r="AB39" i="26"/>
  <c r="AD18" i="26"/>
  <c r="Y39" i="26"/>
  <c r="AC39" i="26"/>
  <c r="AD29" i="26"/>
  <c r="U51" i="24" l="1"/>
  <c r="U50" i="24"/>
  <c r="U48" i="24"/>
  <c r="U47" i="24"/>
  <c r="U46" i="24"/>
  <c r="U45" i="24"/>
  <c r="U44" i="24"/>
  <c r="U43" i="24"/>
  <c r="U42" i="24"/>
  <c r="U41" i="24"/>
  <c r="AH40" i="24"/>
  <c r="AG40" i="24"/>
  <c r="AF40" i="24"/>
  <c r="AE40" i="24"/>
  <c r="AD40" i="24"/>
  <c r="AC40" i="24"/>
  <c r="AB40" i="24"/>
  <c r="AA40" i="24"/>
  <c r="Z40" i="24"/>
  <c r="Y40" i="24"/>
  <c r="U40" i="24" s="1"/>
  <c r="U39" i="24"/>
  <c r="U38" i="24"/>
  <c r="AH37" i="24"/>
  <c r="AG37" i="24"/>
  <c r="AF37" i="24"/>
  <c r="AF32" i="24" s="1"/>
  <c r="AE37" i="24"/>
  <c r="AD37" i="24"/>
  <c r="AC37" i="24"/>
  <c r="AB37" i="24"/>
  <c r="AB32" i="24" s="1"/>
  <c r="AA37" i="24"/>
  <c r="Z37" i="24"/>
  <c r="Y37" i="24"/>
  <c r="U37" i="24"/>
  <c r="U36" i="24"/>
  <c r="U35" i="24"/>
  <c r="U34" i="24"/>
  <c r="U33" i="24"/>
  <c r="AH32" i="24"/>
  <c r="AG32" i="24"/>
  <c r="AE32" i="24"/>
  <c r="AD32" i="24"/>
  <c r="AC32" i="24"/>
  <c r="AA32" i="24"/>
  <c r="Z32" i="24"/>
  <c r="Y32" i="24"/>
  <c r="U32" i="24" s="1"/>
  <c r="U31" i="24"/>
  <c r="U30" i="24"/>
  <c r="AH29" i="24"/>
  <c r="AG29" i="24"/>
  <c r="AF29" i="24"/>
  <c r="AE29" i="24"/>
  <c r="AD29" i="24"/>
  <c r="AC29" i="24"/>
  <c r="AB29" i="24"/>
  <c r="AA29" i="24"/>
  <c r="Z29" i="24"/>
  <c r="Y29" i="24"/>
  <c r="U29" i="24"/>
  <c r="U28" i="24"/>
  <c r="U27" i="24"/>
  <c r="U26" i="24"/>
  <c r="U25" i="24"/>
  <c r="U24" i="24"/>
  <c r="AH23" i="24"/>
  <c r="AG23" i="24"/>
  <c r="AF23" i="24"/>
  <c r="AE23" i="24"/>
  <c r="AD23" i="24"/>
  <c r="AC23" i="24"/>
  <c r="AB23" i="24"/>
  <c r="U23" i="24" s="1"/>
  <c r="AA23" i="24"/>
  <c r="Z23" i="24"/>
  <c r="Y23" i="24"/>
  <c r="U22" i="24"/>
  <c r="U21" i="24"/>
  <c r="U20" i="24"/>
  <c r="U19" i="24"/>
  <c r="U18" i="24"/>
  <c r="AH17" i="24"/>
  <c r="AH49" i="24" s="1"/>
  <c r="AH52" i="24" s="1"/>
  <c r="AG17" i="24"/>
  <c r="AG49" i="24" s="1"/>
  <c r="AG52" i="24" s="1"/>
  <c r="AF17" i="24"/>
  <c r="AF49" i="24" s="1"/>
  <c r="AF52" i="24" s="1"/>
  <c r="AE17" i="24"/>
  <c r="AE49" i="24" s="1"/>
  <c r="AE52" i="24" s="1"/>
  <c r="AD17" i="24"/>
  <c r="AD49" i="24" s="1"/>
  <c r="AD52" i="24" s="1"/>
  <c r="AC17" i="24"/>
  <c r="AC49" i="24" s="1"/>
  <c r="AC52" i="24" s="1"/>
  <c r="AB17" i="24"/>
  <c r="AB49" i="24" s="1"/>
  <c r="AB52" i="24" s="1"/>
  <c r="AA17" i="24"/>
  <c r="AA49" i="24" s="1"/>
  <c r="AA52" i="24" s="1"/>
  <c r="Z17" i="24"/>
  <c r="Z49" i="24" s="1"/>
  <c r="Z52" i="24" s="1"/>
  <c r="Y17" i="24"/>
  <c r="Y49" i="24" s="1"/>
  <c r="U17" i="24"/>
  <c r="U16" i="24"/>
  <c r="U15" i="24"/>
  <c r="U14" i="24"/>
  <c r="U13" i="24"/>
  <c r="U12" i="24"/>
  <c r="U49" i="24" l="1"/>
  <c r="Y52" i="24"/>
  <c r="U52" i="24" s="1"/>
  <c r="AX60" i="23" l="1"/>
  <c r="AR60" i="23"/>
  <c r="AI60" i="23"/>
  <c r="AB60" i="23"/>
  <c r="AA60" i="23" s="1"/>
  <c r="AX58" i="23"/>
  <c r="AR58" i="23"/>
  <c r="AI58" i="23"/>
  <c r="AB58" i="23"/>
  <c r="AA58" i="23" s="1"/>
  <c r="AX57" i="23"/>
  <c r="AR57" i="23"/>
  <c r="AI57" i="23"/>
  <c r="AB57" i="23"/>
  <c r="AA57" i="23" s="1"/>
  <c r="AX56" i="23"/>
  <c r="AR56" i="23"/>
  <c r="AI56" i="23"/>
  <c r="AB56" i="23"/>
  <c r="AA56" i="23"/>
  <c r="AX55" i="23"/>
  <c r="AR55" i="23"/>
  <c r="AI55" i="23"/>
  <c r="AB55" i="23"/>
  <c r="AA55" i="23" s="1"/>
  <c r="AX54" i="23"/>
  <c r="AR54" i="23"/>
  <c r="AI54" i="23"/>
  <c r="AB54" i="23"/>
  <c r="AA54" i="23" s="1"/>
  <c r="AX53" i="23"/>
  <c r="AR53" i="23"/>
  <c r="AI53" i="23"/>
  <c r="AB53" i="23"/>
  <c r="AA53" i="23" s="1"/>
  <c r="AX52" i="23"/>
  <c r="AR52" i="23"/>
  <c r="AI52" i="23"/>
  <c r="AB52" i="23"/>
  <c r="AA52" i="23"/>
  <c r="AX51" i="23"/>
  <c r="AR51" i="23"/>
  <c r="AI51" i="23"/>
  <c r="AB51" i="23"/>
  <c r="AA51" i="23" s="1"/>
  <c r="AX50" i="23"/>
  <c r="AR50" i="23"/>
  <c r="AI50" i="23"/>
  <c r="AB50" i="23"/>
  <c r="AA50" i="23" s="1"/>
  <c r="AX48" i="23"/>
  <c r="AR48" i="23"/>
  <c r="AI48" i="23"/>
  <c r="AB48" i="23"/>
  <c r="AA48" i="23" s="1"/>
  <c r="AX47" i="23"/>
  <c r="AR47" i="23"/>
  <c r="AI47" i="23"/>
  <c r="AB47" i="23"/>
  <c r="AA47" i="23"/>
  <c r="AX46" i="23"/>
  <c r="AR46" i="23"/>
  <c r="AI46" i="23"/>
  <c r="AB46" i="23"/>
  <c r="AA46" i="23" s="1"/>
  <c r="AX45" i="23"/>
  <c r="AR45" i="23"/>
  <c r="AI45" i="23"/>
  <c r="AA45" i="23" s="1"/>
  <c r="AB45" i="23"/>
  <c r="AX44" i="23"/>
  <c r="AR44" i="23"/>
  <c r="AI44" i="23"/>
  <c r="AB44" i="23"/>
  <c r="AA44" i="23" s="1"/>
  <c r="AX43" i="23"/>
  <c r="AR43" i="23"/>
  <c r="AI43" i="23"/>
  <c r="AB43" i="23"/>
  <c r="AA43" i="23"/>
  <c r="AX39" i="23"/>
  <c r="AR39" i="23"/>
  <c r="AI39" i="23"/>
  <c r="AB39" i="23"/>
  <c r="AA39" i="23" s="1"/>
  <c r="AX38" i="23"/>
  <c r="AR38" i="23"/>
  <c r="AI38" i="23"/>
  <c r="AB38" i="23"/>
  <c r="AA38" i="23" s="1"/>
  <c r="BB37" i="23"/>
  <c r="BA37" i="23"/>
  <c r="AX37" i="23" s="1"/>
  <c r="AZ37" i="23"/>
  <c r="AY37" i="23"/>
  <c r="AW37" i="23"/>
  <c r="AV37" i="23"/>
  <c r="AU37" i="23"/>
  <c r="AT37" i="23"/>
  <c r="AS37" i="23"/>
  <c r="AR37" i="23" s="1"/>
  <c r="AQ37" i="23"/>
  <c r="AP37" i="23"/>
  <c r="AO37" i="23"/>
  <c r="AN37" i="23"/>
  <c r="AM37" i="23"/>
  <c r="AL37" i="23"/>
  <c r="AK37" i="23"/>
  <c r="AJ37" i="23"/>
  <c r="AI37" i="23" s="1"/>
  <c r="AH37" i="23"/>
  <c r="AG37" i="23"/>
  <c r="AF37" i="23"/>
  <c r="AE37" i="23"/>
  <c r="AD37" i="23"/>
  <c r="AC37" i="23"/>
  <c r="AB37" i="23" s="1"/>
  <c r="AX36" i="23"/>
  <c r="AR36" i="23"/>
  <c r="AI36" i="23"/>
  <c r="AB36" i="23"/>
  <c r="AA36" i="23" s="1"/>
  <c r="AX35" i="23"/>
  <c r="AR35" i="23"/>
  <c r="AI35" i="23"/>
  <c r="AB35" i="23"/>
  <c r="AA35" i="23"/>
  <c r="AX34" i="23"/>
  <c r="AR34" i="23"/>
  <c r="AI34" i="23"/>
  <c r="AB34" i="23"/>
  <c r="AA34" i="23" s="1"/>
  <c r="AX33" i="23"/>
  <c r="AR33" i="23"/>
  <c r="AI33" i="23"/>
  <c r="AA33" i="23" s="1"/>
  <c r="AB33" i="23"/>
  <c r="BB32" i="23"/>
  <c r="BA32" i="23"/>
  <c r="AX32" i="23" s="1"/>
  <c r="AZ32" i="23"/>
  <c r="AY32" i="23"/>
  <c r="AW32" i="23"/>
  <c r="AV32" i="23"/>
  <c r="AU32" i="23"/>
  <c r="AT32" i="23"/>
  <c r="AS32" i="23"/>
  <c r="AR32" i="23" s="1"/>
  <c r="AQ32" i="23"/>
  <c r="AP32" i="23"/>
  <c r="AO32" i="23"/>
  <c r="AN32" i="23"/>
  <c r="AM32" i="23"/>
  <c r="AL32" i="23"/>
  <c r="AK32" i="23"/>
  <c r="AI32" i="23" s="1"/>
  <c r="AJ32" i="23"/>
  <c r="AH32" i="23"/>
  <c r="AG32" i="23"/>
  <c r="AF32" i="23"/>
  <c r="AE32" i="23"/>
  <c r="AD32" i="23"/>
  <c r="AC32" i="23"/>
  <c r="AB32" i="23" s="1"/>
  <c r="AX31" i="23"/>
  <c r="AR31" i="23"/>
  <c r="AA31" i="23" s="1"/>
  <c r="AI31" i="23"/>
  <c r="AB31" i="23"/>
  <c r="AX30" i="23"/>
  <c r="AR30" i="23"/>
  <c r="AI30" i="23"/>
  <c r="AB30" i="23"/>
  <c r="AA30" i="23"/>
  <c r="BB29" i="23"/>
  <c r="BA29" i="23"/>
  <c r="AZ29" i="23"/>
  <c r="AY29" i="23"/>
  <c r="AX29" i="23" s="1"/>
  <c r="AW29" i="23"/>
  <c r="AV29" i="23"/>
  <c r="AU29" i="23"/>
  <c r="AU23" i="23" s="1"/>
  <c r="AR23" i="23" s="1"/>
  <c r="AT29" i="23"/>
  <c r="AS29" i="23"/>
  <c r="AQ29" i="23"/>
  <c r="AQ23" i="23" s="1"/>
  <c r="AP29" i="23"/>
  <c r="AO29" i="23"/>
  <c r="AN29" i="23"/>
  <c r="AM29" i="23"/>
  <c r="AM23" i="23" s="1"/>
  <c r="AL29" i="23"/>
  <c r="AK29" i="23"/>
  <c r="AJ29" i="23"/>
  <c r="AI29" i="23"/>
  <c r="AH29" i="23"/>
  <c r="AG29" i="23"/>
  <c r="AF29" i="23"/>
  <c r="AE29" i="23"/>
  <c r="AE23" i="23" s="1"/>
  <c r="AB23" i="23" s="1"/>
  <c r="AA23" i="23" s="1"/>
  <c r="AD29" i="23"/>
  <c r="AC29" i="23"/>
  <c r="AX28" i="23"/>
  <c r="AR28" i="23"/>
  <c r="AI28" i="23"/>
  <c r="AB28" i="23"/>
  <c r="AA28" i="23" s="1"/>
  <c r="AX27" i="23"/>
  <c r="AR27" i="23"/>
  <c r="AI27" i="23"/>
  <c r="AA27" i="23" s="1"/>
  <c r="AB27" i="23"/>
  <c r="AX26" i="23"/>
  <c r="AR26" i="23"/>
  <c r="AI26" i="23"/>
  <c r="AB26" i="23"/>
  <c r="AA26" i="23" s="1"/>
  <c r="AX25" i="23"/>
  <c r="AR25" i="23"/>
  <c r="AI25" i="23"/>
  <c r="AB25" i="23"/>
  <c r="AA25" i="23"/>
  <c r="AX24" i="23"/>
  <c r="AR24" i="23"/>
  <c r="AI24" i="23"/>
  <c r="AB24" i="23"/>
  <c r="AA24" i="23" s="1"/>
  <c r="BB23" i="23"/>
  <c r="BA23" i="23"/>
  <c r="AZ23" i="23"/>
  <c r="AW23" i="23"/>
  <c r="AV23" i="23"/>
  <c r="AT23" i="23"/>
  <c r="AS23" i="23"/>
  <c r="AP23" i="23"/>
  <c r="AO23" i="23"/>
  <c r="AN23" i="23"/>
  <c r="AL23" i="23"/>
  <c r="AK23" i="23"/>
  <c r="AJ23" i="23"/>
  <c r="AI23" i="23" s="1"/>
  <c r="AH23" i="23"/>
  <c r="AG23" i="23"/>
  <c r="AF23" i="23"/>
  <c r="AD23" i="23"/>
  <c r="AC23" i="23"/>
  <c r="AX22" i="23"/>
  <c r="AR22" i="23"/>
  <c r="AI22" i="23"/>
  <c r="AA22" i="23" s="1"/>
  <c r="AB22" i="23"/>
  <c r="AX21" i="23"/>
  <c r="AR21" i="23"/>
  <c r="AI21" i="23"/>
  <c r="AB21" i="23"/>
  <c r="AA21" i="23" s="1"/>
  <c r="AX20" i="23"/>
  <c r="AR20" i="23"/>
  <c r="AI20" i="23"/>
  <c r="AB20" i="23"/>
  <c r="AA20" i="23"/>
  <c r="AX19" i="23"/>
  <c r="AR19" i="23"/>
  <c r="AI19" i="23"/>
  <c r="AB19" i="23"/>
  <c r="AA19" i="23" s="1"/>
  <c r="AX18" i="23"/>
  <c r="AR18" i="23"/>
  <c r="AI18" i="23"/>
  <c r="AA18" i="23" s="1"/>
  <c r="AB18" i="23"/>
  <c r="BB17" i="23"/>
  <c r="BB49" i="23" s="1"/>
  <c r="BB59" i="23" s="1"/>
  <c r="BA17" i="23"/>
  <c r="BA49" i="23" s="1"/>
  <c r="BA59" i="23" s="1"/>
  <c r="AZ17" i="23"/>
  <c r="AZ49" i="23" s="1"/>
  <c r="AZ59" i="23" s="1"/>
  <c r="AY17" i="23"/>
  <c r="AW17" i="23"/>
  <c r="AW49" i="23" s="1"/>
  <c r="AW59" i="23" s="1"/>
  <c r="AV17" i="23"/>
  <c r="AV49" i="23" s="1"/>
  <c r="AV59" i="23" s="1"/>
  <c r="AU17" i="23"/>
  <c r="AU49" i="23" s="1"/>
  <c r="AU59" i="23" s="1"/>
  <c r="AT17" i="23"/>
  <c r="AT49" i="23" s="1"/>
  <c r="AT59" i="23" s="1"/>
  <c r="AS17" i="23"/>
  <c r="AR17" i="23" s="1"/>
  <c r="AQ17" i="23"/>
  <c r="AQ49" i="23" s="1"/>
  <c r="AQ59" i="23" s="1"/>
  <c r="AP17" i="23"/>
  <c r="AP49" i="23" s="1"/>
  <c r="AP59" i="23" s="1"/>
  <c r="AO17" i="23"/>
  <c r="AO49" i="23" s="1"/>
  <c r="AO59" i="23" s="1"/>
  <c r="AN17" i="23"/>
  <c r="AN49" i="23" s="1"/>
  <c r="AN59" i="23" s="1"/>
  <c r="AM17" i="23"/>
  <c r="AM49" i="23" s="1"/>
  <c r="AM59" i="23" s="1"/>
  <c r="AL17" i="23"/>
  <c r="AL49" i="23" s="1"/>
  <c r="AL59" i="23" s="1"/>
  <c r="AK17" i="23"/>
  <c r="AI17" i="23" s="1"/>
  <c r="AJ17" i="23"/>
  <c r="AJ49" i="23" s="1"/>
  <c r="AH17" i="23"/>
  <c r="AH49" i="23" s="1"/>
  <c r="AH59" i="23" s="1"/>
  <c r="AG17" i="23"/>
  <c r="AG49" i="23" s="1"/>
  <c r="AG59" i="23" s="1"/>
  <c r="AF17" i="23"/>
  <c r="AF49" i="23" s="1"/>
  <c r="AF59" i="23" s="1"/>
  <c r="AE17" i="23"/>
  <c r="AD17" i="23"/>
  <c r="AD49" i="23" s="1"/>
  <c r="AD59" i="23" s="1"/>
  <c r="AC17" i="23"/>
  <c r="AB17" i="23" s="1"/>
  <c r="AX14" i="23"/>
  <c r="AR14" i="23"/>
  <c r="AI14" i="23"/>
  <c r="AB14" i="23"/>
  <c r="AA14" i="23" s="1"/>
  <c r="AX13" i="23"/>
  <c r="AR13" i="23"/>
  <c r="AI13" i="23"/>
  <c r="AB13" i="23"/>
  <c r="AA13" i="23"/>
  <c r="AX12" i="23"/>
  <c r="AR12" i="23"/>
  <c r="AI12" i="23"/>
  <c r="AB12" i="23"/>
  <c r="AA12" i="23" s="1"/>
  <c r="AE49" i="23" l="1"/>
  <c r="AE59" i="23" s="1"/>
  <c r="AJ59" i="23"/>
  <c r="AA17" i="23"/>
  <c r="AA32" i="23"/>
  <c r="AA37" i="23"/>
  <c r="AK49" i="23"/>
  <c r="AK59" i="23" s="1"/>
  <c r="AX17" i="23"/>
  <c r="AB29" i="23"/>
  <c r="AA29" i="23" s="1"/>
  <c r="AR29" i="23"/>
  <c r="AC49" i="23"/>
  <c r="AS49" i="23"/>
  <c r="AY23" i="23"/>
  <c r="AX23" i="23" s="1"/>
  <c r="AR49" i="23" l="1"/>
  <c r="AS59" i="23"/>
  <c r="AR59" i="23" s="1"/>
  <c r="AY49" i="23"/>
  <c r="AB49" i="23"/>
  <c r="AC59" i="23"/>
  <c r="AB59" i="23" s="1"/>
  <c r="AI59" i="23"/>
  <c r="AI49" i="23"/>
  <c r="AA49" i="23" l="1"/>
  <c r="AA59" i="23"/>
  <c r="AY59" i="23"/>
  <c r="AX59" i="23" s="1"/>
  <c r="AX49" i="23"/>
  <c r="AB60" i="22"/>
  <c r="AB58" i="22"/>
  <c r="AB57" i="22"/>
  <c r="AB56" i="22"/>
  <c r="AB55" i="22"/>
  <c r="AB54" i="22"/>
  <c r="AB53" i="22"/>
  <c r="AB52" i="22"/>
  <c r="AB51" i="22"/>
  <c r="AB50" i="22"/>
  <c r="AB47" i="22"/>
  <c r="AB46" i="22"/>
  <c r="AB45" i="22"/>
  <c r="AB44" i="22"/>
  <c r="AB31" i="22"/>
  <c r="AB30" i="22"/>
  <c r="AL29" i="22"/>
  <c r="AK29" i="22"/>
  <c r="AJ29" i="22"/>
  <c r="AI29" i="22"/>
  <c r="AI23" i="22" s="1"/>
  <c r="AH29" i="22"/>
  <c r="AG29" i="22"/>
  <c r="AF29" i="22"/>
  <c r="AE29" i="22"/>
  <c r="AE23" i="22" s="1"/>
  <c r="AB23" i="22" s="1"/>
  <c r="AD29" i="22"/>
  <c r="AC29" i="22"/>
  <c r="AB29" i="22" s="1"/>
  <c r="AA29" i="22"/>
  <c r="AA23" i="22" s="1"/>
  <c r="AB28" i="22"/>
  <c r="AB27" i="22"/>
  <c r="AB26" i="22"/>
  <c r="AB25" i="22"/>
  <c r="AB24" i="22"/>
  <c r="AL23" i="22"/>
  <c r="AK23" i="22"/>
  <c r="AJ23" i="22"/>
  <c r="AH23" i="22"/>
  <c r="AG23" i="22"/>
  <c r="AF23" i="22"/>
  <c r="AD23" i="22"/>
  <c r="AC23" i="22"/>
  <c r="AB22" i="22"/>
  <c r="AB21" i="22"/>
  <c r="AB20" i="22"/>
  <c r="AB19" i="22"/>
  <c r="AB18" i="22"/>
  <c r="AL17" i="22"/>
  <c r="AL49" i="22" s="1"/>
  <c r="AL59" i="22" s="1"/>
  <c r="AK17" i="22"/>
  <c r="AK49" i="22" s="1"/>
  <c r="AK59" i="22" s="1"/>
  <c r="AJ17" i="22"/>
  <c r="AJ49" i="22" s="1"/>
  <c r="AJ59" i="22" s="1"/>
  <c r="AI17" i="22"/>
  <c r="AI49" i="22" s="1"/>
  <c r="AI59" i="22" s="1"/>
  <c r="AH17" i="22"/>
  <c r="AH49" i="22" s="1"/>
  <c r="AH59" i="22" s="1"/>
  <c r="AG17" i="22"/>
  <c r="AG49" i="22" s="1"/>
  <c r="AG59" i="22" s="1"/>
  <c r="AF17" i="22"/>
  <c r="AF49" i="22" s="1"/>
  <c r="AF59" i="22" s="1"/>
  <c r="AE17" i="22"/>
  <c r="AE49" i="22" s="1"/>
  <c r="AE59" i="22" s="1"/>
  <c r="AD17" i="22"/>
  <c r="AD49" i="22" s="1"/>
  <c r="AD59" i="22" s="1"/>
  <c r="AC17" i="22"/>
  <c r="AB17" i="22" s="1"/>
  <c r="AA17" i="22"/>
  <c r="AA49" i="22" s="1"/>
  <c r="AA59" i="22" s="1"/>
  <c r="AB16" i="22"/>
  <c r="AB15" i="22"/>
  <c r="AB14" i="22"/>
  <c r="AB13" i="22"/>
  <c r="AB12" i="22"/>
  <c r="AC49" i="22" l="1"/>
  <c r="AB49" i="22" l="1"/>
  <c r="AC59" i="22"/>
  <c r="AB59" i="22" s="1"/>
  <c r="AA60" i="21" l="1"/>
  <c r="AA58" i="21"/>
  <c r="AA57" i="21"/>
  <c r="AA56" i="21"/>
  <c r="AA55" i="21"/>
  <c r="AA54" i="21"/>
  <c r="AA53" i="21"/>
  <c r="AA52" i="21"/>
  <c r="AA51" i="21"/>
  <c r="AA50" i="21"/>
  <c r="AA47" i="21"/>
  <c r="AA46" i="21"/>
  <c r="AA45" i="21"/>
  <c r="AA44" i="21"/>
  <c r="AA41" i="21"/>
  <c r="AK40" i="21"/>
  <c r="AJ40" i="21"/>
  <c r="AI40" i="21"/>
  <c r="AI49" i="21" s="1"/>
  <c r="AI59" i="21" s="1"/>
  <c r="AH40" i="21"/>
  <c r="AG40" i="21"/>
  <c r="AF40" i="21"/>
  <c r="AE40" i="21"/>
  <c r="AE49" i="21" s="1"/>
  <c r="AE59" i="21" s="1"/>
  <c r="AD40" i="21"/>
  <c r="AC40" i="21"/>
  <c r="AB40" i="21"/>
  <c r="AA40" i="21"/>
  <c r="AA31" i="21"/>
  <c r="AA30" i="21"/>
  <c r="AK29" i="21"/>
  <c r="AJ29" i="21"/>
  <c r="AI29" i="21"/>
  <c r="AH29" i="21"/>
  <c r="AG29" i="21"/>
  <c r="AF29" i="21"/>
  <c r="AE29" i="21"/>
  <c r="AD29" i="21"/>
  <c r="AC29" i="21"/>
  <c r="AB29" i="21"/>
  <c r="AA29" i="21" s="1"/>
  <c r="AA28" i="21"/>
  <c r="AA27" i="21"/>
  <c r="AA26" i="21"/>
  <c r="AA25" i="21"/>
  <c r="AA24" i="21"/>
  <c r="AK23" i="21"/>
  <c r="AJ23" i="21"/>
  <c r="AI23" i="21"/>
  <c r="AH23" i="21"/>
  <c r="AG23" i="21"/>
  <c r="AF23" i="21"/>
  <c r="AE23" i="21"/>
  <c r="AD23" i="21"/>
  <c r="AC23" i="21"/>
  <c r="AB23" i="21"/>
  <c r="AA23" i="21" s="1"/>
  <c r="AA22" i="21"/>
  <c r="AA21" i="21"/>
  <c r="AA20" i="21"/>
  <c r="AA19" i="21"/>
  <c r="AA18" i="21"/>
  <c r="AK17" i="21"/>
  <c r="AK49" i="21" s="1"/>
  <c r="AK59" i="21" s="1"/>
  <c r="AJ17" i="21"/>
  <c r="AJ49" i="21" s="1"/>
  <c r="AJ59" i="21" s="1"/>
  <c r="AI17" i="21"/>
  <c r="AH17" i="21"/>
  <c r="AH49" i="21" s="1"/>
  <c r="AH59" i="21" s="1"/>
  <c r="AG17" i="21"/>
  <c r="AG49" i="21" s="1"/>
  <c r="AG59" i="21" s="1"/>
  <c r="AF17" i="21"/>
  <c r="AF49" i="21" s="1"/>
  <c r="AF59" i="21" s="1"/>
  <c r="AE17" i="21"/>
  <c r="AD17" i="21"/>
  <c r="AD49" i="21" s="1"/>
  <c r="AD59" i="21" s="1"/>
  <c r="AC17" i="21"/>
  <c r="AC49" i="21" s="1"/>
  <c r="AC59" i="21" s="1"/>
  <c r="AB17" i="21"/>
  <c r="AA17" i="21" s="1"/>
  <c r="AA16" i="21"/>
  <c r="AA15" i="21"/>
  <c r="AA14" i="21"/>
  <c r="AA13" i="21"/>
  <c r="AA12" i="21"/>
  <c r="AB49" i="21" l="1"/>
  <c r="AA49" i="21" l="1"/>
  <c r="AB59" i="21"/>
  <c r="AA59" i="21" s="1"/>
  <c r="AD60" i="20" l="1"/>
  <c r="AA60" i="20"/>
  <c r="AD58" i="20"/>
  <c r="AA58" i="20"/>
  <c r="AD57" i="20"/>
  <c r="AA57" i="20"/>
  <c r="AD56" i="20"/>
  <c r="AA56" i="20"/>
  <c r="AD55" i="20"/>
  <c r="AA55" i="20"/>
  <c r="AD54" i="20"/>
  <c r="AA54" i="20"/>
  <c r="AD53" i="20"/>
  <c r="AA53" i="20"/>
  <c r="AD52" i="20"/>
  <c r="AA52" i="20"/>
  <c r="AD51" i="20"/>
  <c r="AA51" i="20"/>
  <c r="AD50" i="20"/>
  <c r="AA50" i="20"/>
  <c r="AD47" i="20"/>
  <c r="AA47" i="20"/>
  <c r="AD46" i="20"/>
  <c r="AA46" i="20"/>
  <c r="AD45" i="20"/>
  <c r="AA45" i="20"/>
  <c r="AD44" i="20"/>
  <c r="AA44" i="20"/>
  <c r="AD42" i="20"/>
  <c r="AA42" i="20"/>
  <c r="AD41" i="20"/>
  <c r="AA41" i="20"/>
  <c r="AJ40" i="20"/>
  <c r="AI40" i="20"/>
  <c r="AH40" i="20"/>
  <c r="AG40" i="20"/>
  <c r="AD40" i="20" s="1"/>
  <c r="AF40" i="20"/>
  <c r="AE40" i="20"/>
  <c r="AC40" i="20"/>
  <c r="AA40" i="20" s="1"/>
  <c r="AB40" i="20"/>
  <c r="AD31" i="20"/>
  <c r="AA31" i="20"/>
  <c r="AD30" i="20"/>
  <c r="AA30" i="20"/>
  <c r="AJ29" i="20"/>
  <c r="AI29" i="20"/>
  <c r="AH29" i="20"/>
  <c r="AG29" i="20"/>
  <c r="AF29" i="20"/>
  <c r="AE29" i="20"/>
  <c r="AD29" i="20" s="1"/>
  <c r="AC29" i="20"/>
  <c r="AB29" i="20"/>
  <c r="AA29" i="20"/>
  <c r="AD28" i="20"/>
  <c r="AA28" i="20"/>
  <c r="AD27" i="20"/>
  <c r="AA27" i="20"/>
  <c r="AD26" i="20"/>
  <c r="AA26" i="20"/>
  <c r="AD25" i="20"/>
  <c r="AA25" i="20"/>
  <c r="AD24" i="20"/>
  <c r="AA24" i="20"/>
  <c r="AJ23" i="20"/>
  <c r="AI23" i="20"/>
  <c r="AH23" i="20"/>
  <c r="AG23" i="20"/>
  <c r="AF23" i="20"/>
  <c r="AE23" i="20"/>
  <c r="AD23" i="20" s="1"/>
  <c r="AC23" i="20"/>
  <c r="AB23" i="20"/>
  <c r="AA23" i="20"/>
  <c r="AD22" i="20"/>
  <c r="AA22" i="20"/>
  <c r="AD21" i="20"/>
  <c r="AA21" i="20"/>
  <c r="AD20" i="20"/>
  <c r="AA20" i="20"/>
  <c r="AD19" i="20"/>
  <c r="AA19" i="20"/>
  <c r="AD18" i="20"/>
  <c r="AA18" i="20"/>
  <c r="AJ17" i="20"/>
  <c r="AJ49" i="20" s="1"/>
  <c r="AJ59" i="20" s="1"/>
  <c r="AI17" i="20"/>
  <c r="AI49" i="20" s="1"/>
  <c r="AI59" i="20" s="1"/>
  <c r="AH17" i="20"/>
  <c r="AH49" i="20" s="1"/>
  <c r="AH59" i="20" s="1"/>
  <c r="AG17" i="20"/>
  <c r="AG49" i="20" s="1"/>
  <c r="AG59" i="20" s="1"/>
  <c r="AF17" i="20"/>
  <c r="AF49" i="20" s="1"/>
  <c r="AF59" i="20" s="1"/>
  <c r="AE17" i="20"/>
  <c r="AD17" i="20" s="1"/>
  <c r="AC17" i="20"/>
  <c r="AC49" i="20" s="1"/>
  <c r="AC59" i="20" s="1"/>
  <c r="AB17" i="20"/>
  <c r="AB49" i="20" s="1"/>
  <c r="AA17" i="20"/>
  <c r="AD16" i="20"/>
  <c r="AA16" i="20"/>
  <c r="AD15" i="20"/>
  <c r="AA15" i="20"/>
  <c r="AD14" i="20"/>
  <c r="AA14" i="20"/>
  <c r="AD13" i="20"/>
  <c r="AA13" i="20"/>
  <c r="AD12" i="20"/>
  <c r="AA12" i="20"/>
  <c r="AB59" i="20" l="1"/>
  <c r="AA59" i="20" s="1"/>
  <c r="AA49" i="20"/>
  <c r="AE49" i="20"/>
  <c r="AD49" i="20" l="1"/>
  <c r="AE59" i="20"/>
  <c r="AD59" i="20" s="1"/>
  <c r="AG60" i="19" l="1"/>
  <c r="AA60" i="19"/>
  <c r="AG58" i="19"/>
  <c r="AA58" i="19"/>
  <c r="AG57" i="19"/>
  <c r="AA57" i="19"/>
  <c r="AG56" i="19"/>
  <c r="AA56" i="19"/>
  <c r="AG55" i="19"/>
  <c r="AA55" i="19"/>
  <c r="AG54" i="19"/>
  <c r="AA54" i="19"/>
  <c r="AG53" i="19"/>
  <c r="AA53" i="19"/>
  <c r="AG52" i="19"/>
  <c r="AA52" i="19"/>
  <c r="AG51" i="19"/>
  <c r="AA51" i="19"/>
  <c r="AG50" i="19"/>
  <c r="AA50" i="19"/>
  <c r="AG47" i="19"/>
  <c r="AA47" i="19"/>
  <c r="AG46" i="19"/>
  <c r="AA46" i="19"/>
  <c r="AG45" i="19"/>
  <c r="AA45" i="19"/>
  <c r="AG44" i="19"/>
  <c r="AA44" i="19"/>
  <c r="AG31" i="19"/>
  <c r="AA31" i="19"/>
  <c r="AG30" i="19"/>
  <c r="AA30" i="19"/>
  <c r="AK29" i="19"/>
  <c r="AJ29" i="19"/>
  <c r="AJ23" i="19" s="1"/>
  <c r="AG23" i="19" s="1"/>
  <c r="AI29" i="19"/>
  <c r="AH29" i="19"/>
  <c r="AF29" i="19"/>
  <c r="AF23" i="19" s="1"/>
  <c r="AE29" i="19"/>
  <c r="AD29" i="19"/>
  <c r="AC29" i="19"/>
  <c r="AB29" i="19"/>
  <c r="AA29" i="19" s="1"/>
  <c r="AG28" i="19"/>
  <c r="AA28" i="19"/>
  <c r="AG27" i="19"/>
  <c r="AA27" i="19"/>
  <c r="AG26" i="19"/>
  <c r="AA26" i="19"/>
  <c r="AG25" i="19"/>
  <c r="AA25" i="19"/>
  <c r="AG24" i="19"/>
  <c r="AA24" i="19"/>
  <c r="AK23" i="19"/>
  <c r="AK49" i="19" s="1"/>
  <c r="AK59" i="19" s="1"/>
  <c r="AI23" i="19"/>
  <c r="AH23" i="19"/>
  <c r="AE23" i="19"/>
  <c r="AD23" i="19"/>
  <c r="AC23" i="19"/>
  <c r="AC49" i="19" s="1"/>
  <c r="AC59" i="19" s="1"/>
  <c r="AG22" i="19"/>
  <c r="AA22" i="19"/>
  <c r="AG21" i="19"/>
  <c r="AA21" i="19"/>
  <c r="AG20" i="19"/>
  <c r="AA20" i="19"/>
  <c r="AG19" i="19"/>
  <c r="AA19" i="19"/>
  <c r="AG18" i="19"/>
  <c r="AA18" i="19"/>
  <c r="AK17" i="19"/>
  <c r="AJ17" i="19"/>
  <c r="AJ49" i="19" s="1"/>
  <c r="AJ59" i="19" s="1"/>
  <c r="AI17" i="19"/>
  <c r="AI49" i="19" s="1"/>
  <c r="AI59" i="19" s="1"/>
  <c r="AH17" i="19"/>
  <c r="AG17" i="19" s="1"/>
  <c r="AF17" i="19"/>
  <c r="AE17" i="19"/>
  <c r="AE49" i="19" s="1"/>
  <c r="AE59" i="19" s="1"/>
  <c r="AD17" i="19"/>
  <c r="AD49" i="19" s="1"/>
  <c r="AD59" i="19" s="1"/>
  <c r="AC17" i="19"/>
  <c r="AB17" i="19"/>
  <c r="AG16" i="19"/>
  <c r="AA16" i="19"/>
  <c r="AG15" i="19"/>
  <c r="AA15" i="19"/>
  <c r="AG14" i="19"/>
  <c r="AA14" i="19"/>
  <c r="AG13" i="19"/>
  <c r="AA13" i="19"/>
  <c r="AG12" i="19"/>
  <c r="AA12" i="19"/>
  <c r="AB49" i="19" l="1"/>
  <c r="AF49" i="19"/>
  <c r="AF59" i="19" s="1"/>
  <c r="AA17" i="19"/>
  <c r="AG29" i="19"/>
  <c r="AH49" i="19"/>
  <c r="AB23" i="19"/>
  <c r="AA23" i="19" s="1"/>
  <c r="AB59" i="19" l="1"/>
  <c r="AA59" i="19" s="1"/>
  <c r="AA49" i="19"/>
  <c r="AH59" i="19"/>
  <c r="AG59" i="19" s="1"/>
  <c r="AG49" i="19"/>
  <c r="AB60" i="18" l="1"/>
  <c r="AB58" i="18"/>
  <c r="AB57" i="18"/>
  <c r="AB56" i="18"/>
  <c r="AB55" i="18"/>
  <c r="AB54" i="18"/>
  <c r="AB53" i="18"/>
  <c r="AB52" i="18"/>
  <c r="AB51" i="18"/>
  <c r="AB50" i="18"/>
  <c r="AB47" i="18"/>
  <c r="AB46" i="18"/>
  <c r="AB45" i="18"/>
  <c r="AB44" i="18"/>
  <c r="AB31" i="18"/>
  <c r="AB30" i="18"/>
  <c r="AH29" i="18"/>
  <c r="AG29" i="18"/>
  <c r="AF29" i="18"/>
  <c r="AE29" i="18"/>
  <c r="AE23" i="18" s="1"/>
  <c r="AB23" i="18" s="1"/>
  <c r="AD29" i="18"/>
  <c r="AC29" i="18"/>
  <c r="AA29" i="18"/>
  <c r="AA23" i="18" s="1"/>
  <c r="AB28" i="18"/>
  <c r="AB27" i="18"/>
  <c r="AB26" i="18"/>
  <c r="AB25" i="18"/>
  <c r="AB24" i="18"/>
  <c r="AH23" i="18"/>
  <c r="AG23" i="18"/>
  <c r="AF23" i="18"/>
  <c r="AD23" i="18"/>
  <c r="AC23" i="18"/>
  <c r="AB22" i="18"/>
  <c r="AB21" i="18"/>
  <c r="AB20" i="18"/>
  <c r="AB19" i="18"/>
  <c r="AB18" i="18"/>
  <c r="AH17" i="18"/>
  <c r="AH49" i="18" s="1"/>
  <c r="AH59" i="18" s="1"/>
  <c r="AG17" i="18"/>
  <c r="AG49" i="18" s="1"/>
  <c r="AG59" i="18" s="1"/>
  <c r="AF17" i="18"/>
  <c r="AF49" i="18" s="1"/>
  <c r="AF59" i="18" s="1"/>
  <c r="AE17" i="18"/>
  <c r="AD17" i="18"/>
  <c r="AD49" i="18" s="1"/>
  <c r="AD59" i="18" s="1"/>
  <c r="AC17" i="18"/>
  <c r="AB17" i="18" s="1"/>
  <c r="AA17" i="18"/>
  <c r="AA49" i="18" s="1"/>
  <c r="AA59" i="18" s="1"/>
  <c r="AB16" i="18"/>
  <c r="AB15" i="18"/>
  <c r="AB14" i="18"/>
  <c r="AB13" i="18"/>
  <c r="AB12" i="18"/>
  <c r="AE49" i="18" l="1"/>
  <c r="AE59" i="18" s="1"/>
  <c r="AC49" i="18"/>
  <c r="AB29" i="18"/>
  <c r="AB49" i="18" l="1"/>
  <c r="AC59" i="18"/>
  <c r="AB59" i="18" s="1"/>
  <c r="AD54" i="17"/>
  <c r="AC54" i="17"/>
  <c r="AB54" i="17"/>
  <c r="AA54" i="17"/>
  <c r="Z54" i="17"/>
  <c r="AF54" i="17" s="1"/>
  <c r="U54" i="17"/>
  <c r="AD53" i="17"/>
  <c r="AC53" i="17"/>
  <c r="AB53" i="17"/>
  <c r="AA53" i="17"/>
  <c r="Z53" i="17"/>
  <c r="AF53" i="17" s="1"/>
  <c r="U53" i="17"/>
  <c r="AD52" i="17"/>
  <c r="AC52" i="17"/>
  <c r="AB52" i="17"/>
  <c r="AA52" i="17"/>
  <c r="Z52" i="17"/>
  <c r="AF52" i="17" s="1"/>
  <c r="U52" i="17"/>
  <c r="AD51" i="17"/>
  <c r="AC51" i="17"/>
  <c r="AB51" i="17"/>
  <c r="AA51" i="17"/>
  <c r="Z51" i="17"/>
  <c r="AF51" i="17" s="1"/>
  <c r="U51" i="17"/>
  <c r="AC50" i="17"/>
  <c r="AE49" i="17"/>
  <c r="AD49" i="17"/>
  <c r="AC49" i="17"/>
  <c r="AB49" i="17"/>
  <c r="AA49" i="17"/>
  <c r="Z49" i="17"/>
  <c r="AF49" i="17" s="1"/>
  <c r="U49" i="17"/>
  <c r="AE48" i="17"/>
  <c r="AD48" i="17"/>
  <c r="AC48" i="17"/>
  <c r="AB48" i="17"/>
  <c r="AA48" i="17"/>
  <c r="Z48" i="17"/>
  <c r="AF48" i="17" s="1"/>
  <c r="U48" i="17"/>
  <c r="AE47" i="17"/>
  <c r="AD47" i="17"/>
  <c r="AC47" i="17"/>
  <c r="AB47" i="17"/>
  <c r="AA47" i="17"/>
  <c r="Z47" i="17"/>
  <c r="AF47" i="17" s="1"/>
  <c r="U47" i="17"/>
  <c r="AE46" i="17"/>
  <c r="AD46" i="17"/>
  <c r="AC46" i="17"/>
  <c r="AB46" i="17"/>
  <c r="AA46" i="17"/>
  <c r="Z46" i="17"/>
  <c r="AF46" i="17" s="1"/>
  <c r="U46" i="17"/>
  <c r="AE45" i="17"/>
  <c r="AD45" i="17"/>
  <c r="AC45" i="17"/>
  <c r="AB45" i="17"/>
  <c r="AA45" i="17"/>
  <c r="Z45" i="17"/>
  <c r="AF45" i="17" s="1"/>
  <c r="U45" i="17"/>
  <c r="AE44" i="17"/>
  <c r="AD44" i="17"/>
  <c r="AC44" i="17"/>
  <c r="AB44" i="17"/>
  <c r="AA44" i="17"/>
  <c r="Z44" i="17"/>
  <c r="AF44" i="17" s="1"/>
  <c r="U44" i="17"/>
  <c r="AE43" i="17"/>
  <c r="AD43" i="17"/>
  <c r="AC43" i="17"/>
  <c r="AB43" i="17"/>
  <c r="AA43" i="17"/>
  <c r="AA42" i="17" s="1"/>
  <c r="AA39" i="17" s="1"/>
  <c r="AA38" i="17" s="1"/>
  <c r="Z43" i="17"/>
  <c r="AF43" i="17" s="1"/>
  <c r="U43" i="17"/>
  <c r="AC42" i="17"/>
  <c r="Y42" i="17"/>
  <c r="AD42" i="17" s="1"/>
  <c r="X42" i="17"/>
  <c r="Z42" i="17" s="1"/>
  <c r="W42" i="17"/>
  <c r="W39" i="17" s="1"/>
  <c r="W38" i="17" s="1"/>
  <c r="V42" i="17"/>
  <c r="T42" i="17"/>
  <c r="S42" i="17"/>
  <c r="U42" i="17" s="1"/>
  <c r="AD41" i="17"/>
  <c r="AC41" i="17"/>
  <c r="AB41" i="17"/>
  <c r="AA41" i="17"/>
  <c r="Z41" i="17"/>
  <c r="AF41" i="17" s="1"/>
  <c r="U41" i="17"/>
  <c r="AE41" i="17" s="1"/>
  <c r="AD40" i="17"/>
  <c r="AC40" i="17"/>
  <c r="AB40" i="17"/>
  <c r="AA40" i="17"/>
  <c r="Z40" i="17"/>
  <c r="AF40" i="17" s="1"/>
  <c r="U40" i="17"/>
  <c r="AE40" i="17" s="1"/>
  <c r="AC39" i="17"/>
  <c r="Y39" i="17"/>
  <c r="Y38" i="17" s="1"/>
  <c r="AD38" i="17" s="1"/>
  <c r="X39" i="17"/>
  <c r="V39" i="17"/>
  <c r="T39" i="17"/>
  <c r="AC38" i="17"/>
  <c r="X38" i="17"/>
  <c r="V38" i="17"/>
  <c r="T38" i="17"/>
  <c r="AD37" i="17"/>
  <c r="AC37" i="17"/>
  <c r="AB37" i="17"/>
  <c r="AA37" i="17"/>
  <c r="Z37" i="17"/>
  <c r="AF37" i="17" s="1"/>
  <c r="U37" i="17"/>
  <c r="AE37" i="17" s="1"/>
  <c r="AD36" i="17"/>
  <c r="AC36" i="17"/>
  <c r="AB36" i="17"/>
  <c r="AA36" i="17"/>
  <c r="Z36" i="17"/>
  <c r="AF36" i="17" s="1"/>
  <c r="U36" i="17"/>
  <c r="AE36" i="17" s="1"/>
  <c r="AD35" i="17"/>
  <c r="AC35" i="17"/>
  <c r="AB35" i="17"/>
  <c r="AA35" i="17"/>
  <c r="Z35" i="17"/>
  <c r="AF35" i="17" s="1"/>
  <c r="U35" i="17"/>
  <c r="AE35" i="17" s="1"/>
  <c r="AD34" i="17"/>
  <c r="AC34" i="17"/>
  <c r="AB34" i="17"/>
  <c r="AA34" i="17"/>
  <c r="Z34" i="17"/>
  <c r="AF34" i="17" s="1"/>
  <c r="U34" i="17"/>
  <c r="AE34" i="17" s="1"/>
  <c r="AC33" i="17"/>
  <c r="AA33" i="17"/>
  <c r="Y33" i="17"/>
  <c r="AD33" i="17" s="1"/>
  <c r="X33" i="17"/>
  <c r="AB33" i="17" s="1"/>
  <c r="W33" i="17"/>
  <c r="V33" i="17"/>
  <c r="U33" i="17"/>
  <c r="T33" i="17"/>
  <c r="S33" i="17"/>
  <c r="AE32" i="17"/>
  <c r="AD32" i="17"/>
  <c r="AC32" i="17"/>
  <c r="AB32" i="17"/>
  <c r="AA32" i="17"/>
  <c r="Z32" i="17"/>
  <c r="AF32" i="17" s="1"/>
  <c r="U32" i="17"/>
  <c r="AE31" i="17"/>
  <c r="AD31" i="17"/>
  <c r="AC31" i="17"/>
  <c r="AB31" i="17"/>
  <c r="AA31" i="17"/>
  <c r="Z31" i="17"/>
  <c r="AF31" i="17" s="1"/>
  <c r="U31" i="17"/>
  <c r="AE30" i="17"/>
  <c r="AD30" i="17"/>
  <c r="AC30" i="17"/>
  <c r="AB30" i="17"/>
  <c r="AA30" i="17"/>
  <c r="Z30" i="17"/>
  <c r="AF30" i="17" s="1"/>
  <c r="U30" i="17"/>
  <c r="AF29" i="17"/>
  <c r="AE29" i="17"/>
  <c r="AD29" i="17"/>
  <c r="AC29" i="17"/>
  <c r="AB29" i="17"/>
  <c r="AA29" i="17"/>
  <c r="AA28" i="17" s="1"/>
  <c r="AD28" i="17"/>
  <c r="AC28" i="17"/>
  <c r="AB28" i="17"/>
  <c r="Z28" i="17"/>
  <c r="AF28" i="17" s="1"/>
  <c r="U28" i="17"/>
  <c r="AE28" i="17" s="1"/>
  <c r="AD27" i="17"/>
  <c r="AC27" i="17"/>
  <c r="AB27" i="17"/>
  <c r="AA27" i="17"/>
  <c r="Z27" i="17"/>
  <c r="AF27" i="17" s="1"/>
  <c r="U27" i="17"/>
  <c r="AD26" i="17"/>
  <c r="AC26" i="17"/>
  <c r="AB26" i="17"/>
  <c r="AA26" i="17"/>
  <c r="Z26" i="17"/>
  <c r="AF26" i="17" s="1"/>
  <c r="U26" i="17"/>
  <c r="AD25" i="17"/>
  <c r="AC25" i="17"/>
  <c r="AB25" i="17"/>
  <c r="AA25" i="17"/>
  <c r="Z25" i="17"/>
  <c r="AF25" i="17" s="1"/>
  <c r="U25" i="17"/>
  <c r="AE25" i="17" s="1"/>
  <c r="AD24" i="17"/>
  <c r="AC24" i="17"/>
  <c r="AB24" i="17"/>
  <c r="AA24" i="17"/>
  <c r="Z24" i="17"/>
  <c r="AF24" i="17" s="1"/>
  <c r="U24" i="17"/>
  <c r="AE24" i="17" s="1"/>
  <c r="AC23" i="17"/>
  <c r="AA23" i="17"/>
  <c r="Y23" i="17"/>
  <c r="Y22" i="17" s="1"/>
  <c r="AD22" i="17" s="1"/>
  <c r="X23" i="17"/>
  <c r="AB23" i="17" s="1"/>
  <c r="W23" i="17"/>
  <c r="V23" i="17"/>
  <c r="U23" i="17"/>
  <c r="T23" i="17"/>
  <c r="S23" i="17"/>
  <c r="AC22" i="17"/>
  <c r="AA22" i="17"/>
  <c r="X22" i="17"/>
  <c r="Z22" i="17" s="1"/>
  <c r="W22" i="17"/>
  <c r="V22" i="17"/>
  <c r="T22" i="17"/>
  <c r="S22" i="17"/>
  <c r="U22" i="17" s="1"/>
  <c r="AD21" i="17"/>
  <c r="AC21" i="17"/>
  <c r="AB21" i="17"/>
  <c r="AA21" i="17"/>
  <c r="Z21" i="17"/>
  <c r="AF21" i="17" s="1"/>
  <c r="U21" i="17"/>
  <c r="AE21" i="17" s="1"/>
  <c r="AD20" i="17"/>
  <c r="AC20" i="17"/>
  <c r="AB20" i="17"/>
  <c r="AA20" i="17"/>
  <c r="Z20" i="17"/>
  <c r="AF20" i="17" s="1"/>
  <c r="U20" i="17"/>
  <c r="AE20" i="17" s="1"/>
  <c r="AD19" i="17"/>
  <c r="AC19" i="17"/>
  <c r="AB19" i="17"/>
  <c r="AA19" i="17"/>
  <c r="Z19" i="17"/>
  <c r="AF19" i="17" s="1"/>
  <c r="U19" i="17"/>
  <c r="AE19" i="17" s="1"/>
  <c r="AD18" i="17"/>
  <c r="AC18" i="17"/>
  <c r="AB18" i="17"/>
  <c r="AA18" i="17"/>
  <c r="Z18" i="17"/>
  <c r="AF18" i="17" s="1"/>
  <c r="U18" i="17"/>
  <c r="AE18" i="17" s="1"/>
  <c r="AD17" i="17"/>
  <c r="AC17" i="17"/>
  <c r="AB17" i="17"/>
  <c r="AA17" i="17"/>
  <c r="AA16" i="17" s="1"/>
  <c r="AA15" i="17" s="1"/>
  <c r="AA14" i="17" s="1"/>
  <c r="AA50" i="17" s="1"/>
  <c r="Z17" i="17"/>
  <c r="AF17" i="17" s="1"/>
  <c r="U17" i="17"/>
  <c r="AE17" i="17" s="1"/>
  <c r="AC16" i="17"/>
  <c r="Y16" i="17"/>
  <c r="Y15" i="17" s="1"/>
  <c r="X16" i="17"/>
  <c r="AB16" i="17" s="1"/>
  <c r="W16" i="17"/>
  <c r="V16" i="17"/>
  <c r="U16" i="17"/>
  <c r="U15" i="17" s="1"/>
  <c r="U14" i="17" s="1"/>
  <c r="T16" i="17"/>
  <c r="S16" i="17"/>
  <c r="AC15" i="17"/>
  <c r="X15" i="17"/>
  <c r="AB15" i="17" s="1"/>
  <c r="W15" i="17"/>
  <c r="W14" i="17" s="1"/>
  <c r="W50" i="17" s="1"/>
  <c r="V15" i="17"/>
  <c r="T15" i="17"/>
  <c r="S15" i="17"/>
  <c r="S14" i="17" s="1"/>
  <c r="AC14" i="17"/>
  <c r="X14" i="17"/>
  <c r="X50" i="17" s="1"/>
  <c r="V14" i="17"/>
  <c r="V50" i="17" s="1"/>
  <c r="T14" i="17"/>
  <c r="T50" i="17" s="1"/>
  <c r="AD15" i="17" l="1"/>
  <c r="Y14" i="17"/>
  <c r="AF42" i="17"/>
  <c r="AE42" i="17"/>
  <c r="Z38" i="17"/>
  <c r="AB39" i="17"/>
  <c r="AE22" i="17"/>
  <c r="AF22" i="17"/>
  <c r="Z16" i="17"/>
  <c r="AD16" i="17"/>
  <c r="AB22" i="17"/>
  <c r="Z23" i="17"/>
  <c r="AD23" i="17"/>
  <c r="Z33" i="17"/>
  <c r="Z39" i="17"/>
  <c r="AD39" i="17"/>
  <c r="AB42" i="17"/>
  <c r="AE26" i="17"/>
  <c r="AE27" i="17"/>
  <c r="S39" i="17"/>
  <c r="AE51" i="17"/>
  <c r="AE52" i="17"/>
  <c r="AE53" i="17"/>
  <c r="AE54" i="17"/>
  <c r="AB14" i="17"/>
  <c r="AF33" i="17" l="1"/>
  <c r="AE33" i="17"/>
  <c r="U39" i="17"/>
  <c r="S38" i="17"/>
  <c r="AF16" i="17"/>
  <c r="Z15" i="17"/>
  <c r="AE16" i="17"/>
  <c r="AF38" i="17"/>
  <c r="AF39" i="17"/>
  <c r="AE39" i="17"/>
  <c r="AF23" i="17"/>
  <c r="AE23" i="17"/>
  <c r="AD14" i="17"/>
  <c r="Y50" i="17"/>
  <c r="U38" i="17" l="1"/>
  <c r="AE38" i="17" s="1"/>
  <c r="AB38" i="17"/>
  <c r="S50" i="17"/>
  <c r="AD50" i="17"/>
  <c r="Z50" i="17"/>
  <c r="AF15" i="17"/>
  <c r="Z14" i="17"/>
  <c r="AE15" i="17"/>
  <c r="AF50" i="17" l="1"/>
  <c r="AF14" i="17"/>
  <c r="AE14" i="17"/>
  <c r="U50" i="17"/>
  <c r="AE50" i="17" s="1"/>
  <c r="AB50" i="17"/>
  <c r="AA46" i="16" l="1"/>
  <c r="X46" i="16"/>
  <c r="AA45" i="16"/>
  <c r="X45" i="16" s="1"/>
  <c r="AA44" i="16"/>
  <c r="X44" i="16"/>
  <c r="AA43" i="16"/>
  <c r="X43" i="16" s="1"/>
  <c r="AA42" i="16"/>
  <c r="X42" i="16"/>
  <c r="AA41" i="16"/>
  <c r="X41" i="16" s="1"/>
  <c r="AA40" i="16"/>
  <c r="X40" i="16"/>
  <c r="AA39" i="16"/>
  <c r="X39" i="16" s="1"/>
  <c r="AC38" i="16"/>
  <c r="AC47" i="16" s="1"/>
  <c r="AB38" i="16"/>
  <c r="AB47" i="16" s="1"/>
  <c r="Z38" i="16"/>
  <c r="Z47" i="16" s="1"/>
  <c r="Y38" i="16"/>
  <c r="Y47" i="16" s="1"/>
  <c r="AA37" i="16"/>
  <c r="X37" i="16" s="1"/>
  <c r="AA36" i="16"/>
  <c r="X36" i="16"/>
  <c r="AA35" i="16"/>
  <c r="X35" i="16" s="1"/>
  <c r="AA34" i="16"/>
  <c r="X34" i="16"/>
  <c r="AA33" i="16"/>
  <c r="X33" i="16" s="1"/>
  <c r="AA32" i="16"/>
  <c r="X32" i="16"/>
  <c r="AA31" i="16"/>
  <c r="X31" i="16" s="1"/>
  <c r="AA30" i="16"/>
  <c r="X30" i="16"/>
  <c r="AA29" i="16"/>
  <c r="X29" i="16" s="1"/>
  <c r="AA28" i="16"/>
  <c r="X28" i="16"/>
  <c r="AA27" i="16"/>
  <c r="X27" i="16" s="1"/>
  <c r="AA26" i="16"/>
  <c r="X26" i="16"/>
  <c r="AA25" i="16"/>
  <c r="X25" i="16" s="1"/>
  <c r="AA24" i="16"/>
  <c r="X24" i="16"/>
  <c r="AA23" i="16"/>
  <c r="X23" i="16" s="1"/>
  <c r="AA22" i="16"/>
  <c r="X22" i="16"/>
  <c r="AA21" i="16"/>
  <c r="X21" i="16" s="1"/>
  <c r="AA20" i="16"/>
  <c r="X20" i="16"/>
  <c r="AA19" i="16"/>
  <c r="X19" i="16" s="1"/>
  <c r="AA18" i="16"/>
  <c r="X18" i="16"/>
  <c r="AA17" i="16"/>
  <c r="X17" i="16" s="1"/>
  <c r="AA16" i="16"/>
  <c r="X16" i="16"/>
  <c r="AA15" i="16"/>
  <c r="X15" i="16" s="1"/>
  <c r="AA14" i="16"/>
  <c r="X14" i="16"/>
  <c r="AA13" i="16"/>
  <c r="X13" i="16" s="1"/>
  <c r="AA47" i="16" l="1"/>
  <c r="AA38" i="16"/>
  <c r="X38" i="16"/>
  <c r="X47" i="16" l="1"/>
  <c r="AD46" i="16" l="1"/>
  <c r="AD42" i="16"/>
  <c r="AD30" i="16"/>
  <c r="AD22" i="16"/>
  <c r="AD14" i="16"/>
  <c r="AD34" i="16"/>
  <c r="AD26" i="16"/>
  <c r="AD18" i="16"/>
  <c r="AD17" i="16"/>
  <c r="AD13" i="16"/>
  <c r="AD37" i="16"/>
  <c r="AD27" i="16"/>
  <c r="AD21" i="16"/>
  <c r="AD20" i="16"/>
  <c r="AD36" i="16"/>
  <c r="AD43" i="16"/>
  <c r="AD45" i="16"/>
  <c r="AD16" i="16"/>
  <c r="AD41" i="16"/>
  <c r="AD35" i="16"/>
  <c r="AD23" i="16"/>
  <c r="AD24" i="16"/>
  <c r="AD25" i="16"/>
  <c r="Z48" i="16"/>
  <c r="AD15" i="16"/>
  <c r="AD29" i="16"/>
  <c r="AD44" i="16"/>
  <c r="Y48" i="16"/>
  <c r="AD31" i="16"/>
  <c r="AC48" i="16"/>
  <c r="AD28" i="16"/>
  <c r="AD40" i="16"/>
  <c r="AB48" i="16"/>
  <c r="AD32" i="16"/>
  <c r="AD19" i="16"/>
  <c r="AD39" i="16"/>
  <c r="AD33" i="16"/>
  <c r="AA48" i="16"/>
  <c r="AD38" i="16"/>
  <c r="R47" i="15" l="1"/>
  <c r="R46" i="15"/>
  <c r="BB45" i="15"/>
  <c r="R42" i="15"/>
  <c r="BB40" i="15"/>
  <c r="R37" i="15"/>
  <c r="BT31" i="15" s="1"/>
  <c r="BT36" i="15"/>
  <c r="BT33" i="15" s="1"/>
  <c r="BB36" i="15"/>
  <c r="BB34" i="15" s="1"/>
  <c r="R33" i="15"/>
  <c r="AJ32" i="15"/>
  <c r="BB29" i="15"/>
  <c r="BT23" i="15"/>
  <c r="AJ22" i="15"/>
  <c r="BB21" i="15"/>
  <c r="BT19" i="15"/>
  <c r="AJ19" i="15"/>
  <c r="BT14" i="15"/>
  <c r="BB14" i="15"/>
  <c r="R14" i="15"/>
  <c r="BB13" i="15"/>
  <c r="AG27" i="14" l="1"/>
  <c r="AF27" i="14"/>
  <c r="AE27" i="14"/>
  <c r="AD27" i="14" s="1"/>
  <c r="AH27" i="14" s="1"/>
  <c r="AH26" i="14"/>
  <c r="AD26" i="14"/>
  <c r="AC26" i="14"/>
  <c r="AD24" i="14"/>
  <c r="AC24" i="14"/>
  <c r="AH24" i="14" s="1"/>
  <c r="AD23" i="14"/>
  <c r="AC23" i="14"/>
  <c r="AH23" i="14" s="1"/>
  <c r="AH22" i="14"/>
  <c r="AD22" i="14"/>
  <c r="AC22" i="14"/>
  <c r="AG21" i="14"/>
  <c r="AG25" i="14" s="1"/>
  <c r="AF21" i="14"/>
  <c r="AE21" i="14"/>
  <c r="AD21" i="14" s="1"/>
  <c r="AB21" i="14"/>
  <c r="AA21" i="14"/>
  <c r="Z21" i="14"/>
  <c r="Y21" i="14"/>
  <c r="AC21" i="14" s="1"/>
  <c r="AH21" i="14" s="1"/>
  <c r="X21" i="14"/>
  <c r="AD20" i="14"/>
  <c r="AC20" i="14"/>
  <c r="AH20" i="14" s="1"/>
  <c r="AD19" i="14"/>
  <c r="AC19" i="14"/>
  <c r="AH19" i="14" s="1"/>
  <c r="AH18" i="14"/>
  <c r="AD18" i="14"/>
  <c r="AC18" i="14"/>
  <c r="AD17" i="14"/>
  <c r="AC17" i="14"/>
  <c r="AH17" i="14" s="1"/>
  <c r="AG16" i="14"/>
  <c r="AF16" i="14"/>
  <c r="AF25" i="14" s="1"/>
  <c r="AE16" i="14"/>
  <c r="AE25" i="14" s="1"/>
  <c r="AB16" i="14"/>
  <c r="AB25" i="14" s="1"/>
  <c r="AB27" i="14" s="1"/>
  <c r="AA16" i="14"/>
  <c r="AA25" i="14" s="1"/>
  <c r="AA27" i="14" s="1"/>
  <c r="Z16" i="14"/>
  <c r="Z25" i="14" s="1"/>
  <c r="Z27" i="14" s="1"/>
  <c r="Y16" i="14"/>
  <c r="X16" i="14"/>
  <c r="X25" i="14" s="1"/>
  <c r="AD15" i="14"/>
  <c r="AC15" i="14"/>
  <c r="AH15" i="14" s="1"/>
  <c r="X27" i="14" l="1"/>
  <c r="AD25" i="14"/>
  <c r="Y25" i="14"/>
  <c r="Y27" i="14" s="1"/>
  <c r="AC16" i="14"/>
  <c r="AD16" i="14"/>
  <c r="AC27" i="14" l="1"/>
  <c r="AH16" i="14"/>
  <c r="AC25" i="14"/>
  <c r="AH25" i="14" s="1"/>
  <c r="W15" i="13" l="1"/>
  <c r="P15" i="13"/>
  <c r="R15" i="13" s="1"/>
  <c r="P14" i="13"/>
  <c r="R14" i="13" s="1"/>
  <c r="S14" i="13" s="1"/>
  <c r="W14" i="13" s="1"/>
  <c r="AH50" i="12" l="1"/>
  <c r="AG50" i="12"/>
  <c r="AF50" i="12"/>
  <c r="AE50" i="12"/>
  <c r="R24" i="11" l="1"/>
</calcChain>
</file>

<file path=xl/sharedStrings.xml><?xml version="1.0" encoding="utf-8"?>
<sst xmlns="http://schemas.openxmlformats.org/spreadsheetml/2006/main" count="2041" uniqueCount="1132">
  <si>
    <t>[AGNHY201]</t>
    <phoneticPr fontId="4"/>
  </si>
  <si>
    <t>令和2年度</t>
    <rPh sb="3" eb="5">
      <t>ネンド</t>
    </rPh>
    <phoneticPr fontId="4"/>
  </si>
  <si>
    <t>1頁</t>
    <phoneticPr fontId="4"/>
  </si>
  <si>
    <t>地方財政状況調査表（市町村・一部事務組合分）</t>
    <rPh sb="14" eb="16">
      <t>イチブ</t>
    </rPh>
    <rPh sb="16" eb="18">
      <t>ジム</t>
    </rPh>
    <rPh sb="18" eb="20">
      <t>クミアイ</t>
    </rPh>
    <phoneticPr fontId="4"/>
  </si>
  <si>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</si>
  <si>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</si>
  <si>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</si>
  <si>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</si>
  <si>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</si>
  <si>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</si>
  <si>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</si>
  <si>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００</t>
    <phoneticPr fontId="4"/>
  </si>
  <si>
    <t>(1)</t>
    <phoneticPr fontId="4"/>
  </si>
  <si>
    <t>(2)</t>
  </si>
  <si>
    <t>団　体　名</t>
    <phoneticPr fontId="4"/>
  </si>
  <si>
    <t>(3)</t>
  </si>
  <si>
    <t>(4)</t>
  </si>
  <si>
    <t>区　　　　分</t>
    <phoneticPr fontId="4"/>
  </si>
  <si>
    <t xml:space="preserve"> 行</t>
    <phoneticPr fontId="4"/>
  </si>
  <si>
    <t>数　　　値</t>
    <phoneticPr fontId="4"/>
  </si>
  <si>
    <t>基準財政収入額</t>
    <phoneticPr fontId="4"/>
  </si>
  <si>
    <t>(千円)</t>
    <phoneticPr fontId="4"/>
  </si>
  <si>
    <t>0</t>
    <phoneticPr fontId="4"/>
  </si>
  <si>
    <t>1</t>
    <phoneticPr fontId="4"/>
  </si>
  <si>
    <t>(5)</t>
    <phoneticPr fontId="4"/>
  </si>
  <si>
    <t>基準財政需要額</t>
    <phoneticPr fontId="4"/>
  </si>
  <si>
    <t>(6)</t>
  </si>
  <si>
    <t>標準税収入額等</t>
    <phoneticPr fontId="4"/>
  </si>
  <si>
    <t>(7)</t>
  </si>
  <si>
    <t>標準財政規模</t>
    <phoneticPr fontId="4"/>
  </si>
  <si>
    <t>(8)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</si>
  <si>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4"/>
  </si>
  <si>
    <t>(9)</t>
  </si>
  <si>
    <t>財政力指数(平成30～令和2年度)</t>
    <phoneticPr fontId="4"/>
  </si>
  <si>
    <t>(10)</t>
  </si>
  <si>
    <t>04表01行21列</t>
    <rPh sb="2" eb="3">
      <t>ヒョウ</t>
    </rPh>
    <rPh sb="5" eb="6">
      <t>ギョウ</t>
    </rPh>
    <rPh sb="8" eb="9">
      <t>レツ</t>
    </rPh>
    <phoneticPr fontId="4"/>
  </si>
  <si>
    <t>決算額(数値)</t>
    <rPh sb="0" eb="2">
      <t>ケッサン</t>
    </rPh>
    <rPh sb="2" eb="3">
      <t>ガク</t>
    </rPh>
    <rPh sb="4" eb="6">
      <t>スウチ</t>
    </rPh>
    <phoneticPr fontId="4"/>
  </si>
  <si>
    <t>12 地方交付税
 (1)普通交付税</t>
    <rPh sb="3" eb="5">
      <t>チホウ</t>
    </rPh>
    <rPh sb="5" eb="8">
      <t>コウフゼイ</t>
    </rPh>
    <rPh sb="13" eb="15">
      <t>フツウ</t>
    </rPh>
    <rPh sb="15" eb="18">
      <t>コウフゼイ</t>
    </rPh>
    <phoneticPr fontId="4"/>
  </si>
  <si>
    <t>[AGNHY202]</t>
    <phoneticPr fontId="4"/>
  </si>
  <si>
    <t>2頁</t>
    <phoneticPr fontId="4"/>
  </si>
  <si>
    <t>一部事務組合への加入等の状況</t>
  </si>
  <si>
    <t>０１</t>
    <phoneticPr fontId="4"/>
  </si>
  <si>
    <t>(1)</t>
  </si>
  <si>
    <t>(4)</t>
    <phoneticPr fontId="4"/>
  </si>
  <si>
    <t>区　　　　　　分</t>
    <rPh sb="0" eb="1">
      <t>ク</t>
    </rPh>
    <rPh sb="7" eb="8">
      <t>ブン</t>
    </rPh>
    <phoneticPr fontId="4"/>
  </si>
  <si>
    <t>行</t>
    <phoneticPr fontId="4"/>
  </si>
  <si>
    <t>入状況
組合加</t>
    <rPh sb="4" eb="6">
      <t>クミアイ</t>
    </rPh>
    <rPh sb="6" eb="7">
      <t>クワ</t>
    </rPh>
    <phoneticPr fontId="4"/>
  </si>
  <si>
    <t>業務内容
取扱い</t>
    <rPh sb="0" eb="2">
      <t>ギョウム</t>
    </rPh>
    <rPh sb="2" eb="4">
      <t>ナイヨウ</t>
    </rPh>
    <rPh sb="5" eb="7">
      <t>トリアツカ</t>
    </rPh>
    <phoneticPr fontId="4"/>
  </si>
  <si>
    <t>一部事務組合</t>
  </si>
  <si>
    <t>事務
主たる</t>
    <rPh sb="0" eb="2">
      <t>ジム</t>
    </rPh>
    <rPh sb="3" eb="4">
      <t>シュ</t>
    </rPh>
    <phoneticPr fontId="4"/>
  </si>
  <si>
    <t>事務数
取扱い</t>
    <rPh sb="0" eb="2">
      <t>ジム</t>
    </rPh>
    <rPh sb="2" eb="3">
      <t>スウ</t>
    </rPh>
    <rPh sb="4" eb="6">
      <t>トリアツカ</t>
    </rPh>
    <phoneticPr fontId="4"/>
  </si>
  <si>
    <t>議会</t>
  </si>
  <si>
    <t>議会議員公務災害補償</t>
    <phoneticPr fontId="4"/>
  </si>
  <si>
    <t>総　　務</t>
    <rPh sb="0" eb="1">
      <t>ソウ</t>
    </rPh>
    <rPh sb="3" eb="4">
      <t>ツトム</t>
    </rPh>
    <phoneticPr fontId="4"/>
  </si>
  <si>
    <t>1　退職手当支給事務</t>
    <phoneticPr fontId="4"/>
  </si>
  <si>
    <t>2</t>
  </si>
  <si>
    <t>2　非常勤職員公務災害補償</t>
    <phoneticPr fontId="4"/>
  </si>
  <si>
    <t>3</t>
  </si>
  <si>
    <t>3　事務機械共同施設</t>
    <phoneticPr fontId="4"/>
  </si>
  <si>
    <t>4</t>
  </si>
  <si>
    <t>4　市町村税等滞納整理</t>
    <phoneticPr fontId="4"/>
  </si>
  <si>
    <t>5</t>
  </si>
  <si>
    <t>5　財産管理</t>
    <phoneticPr fontId="4"/>
  </si>
  <si>
    <t>6</t>
  </si>
  <si>
    <t>6　その他</t>
    <phoneticPr fontId="4"/>
  </si>
  <si>
    <t>7</t>
  </si>
  <si>
    <t>民生</t>
    <rPh sb="0" eb="2">
      <t>ミンセイ</t>
    </rPh>
    <phoneticPr fontId="4"/>
  </si>
  <si>
    <t>1　老人福祉施設</t>
    <phoneticPr fontId="4"/>
  </si>
  <si>
    <t>8</t>
  </si>
  <si>
    <t>2　その他</t>
    <phoneticPr fontId="4"/>
  </si>
  <si>
    <t>9</t>
  </si>
  <si>
    <t>衛　　生</t>
    <rPh sb="0" eb="1">
      <t>マモル</t>
    </rPh>
    <rPh sb="3" eb="4">
      <t>セイ</t>
    </rPh>
    <phoneticPr fontId="4"/>
  </si>
  <si>
    <t>1　伝染病</t>
    <phoneticPr fontId="4"/>
  </si>
  <si>
    <t>2　じんかい処理</t>
    <phoneticPr fontId="4"/>
  </si>
  <si>
    <t>3　し尿処理</t>
    <phoneticPr fontId="4"/>
  </si>
  <si>
    <t>2</t>
    <phoneticPr fontId="4"/>
  </si>
  <si>
    <t>4　火葬場</t>
    <phoneticPr fontId="4"/>
  </si>
  <si>
    <t>5　その他</t>
    <phoneticPr fontId="4"/>
  </si>
  <si>
    <t>農林水産</t>
    <rPh sb="0" eb="2">
      <t>ノウリン</t>
    </rPh>
    <rPh sb="2" eb="4">
      <t>スイサン</t>
    </rPh>
    <phoneticPr fontId="4"/>
  </si>
  <si>
    <t>1　林野(造林を含む。)</t>
    <phoneticPr fontId="4"/>
  </si>
  <si>
    <t>2　農業用水</t>
    <phoneticPr fontId="4"/>
  </si>
  <si>
    <t>3　その他</t>
    <phoneticPr fontId="4"/>
  </si>
  <si>
    <t>商工</t>
  </si>
  <si>
    <t>商工</t>
    <phoneticPr fontId="4"/>
  </si>
  <si>
    <t>土　木</t>
    <rPh sb="0" eb="1">
      <t>ド</t>
    </rPh>
    <rPh sb="2" eb="3">
      <t>キ</t>
    </rPh>
    <phoneticPr fontId="4"/>
  </si>
  <si>
    <t>1　道路維持管理</t>
    <phoneticPr fontId="4"/>
  </si>
  <si>
    <t>2　治水</t>
    <phoneticPr fontId="4"/>
  </si>
  <si>
    <t>1</t>
  </si>
  <si>
    <t>消　防</t>
    <rPh sb="0" eb="1">
      <t>ショウ</t>
    </rPh>
    <rPh sb="2" eb="3">
      <t>ボウ</t>
    </rPh>
    <phoneticPr fontId="4"/>
  </si>
  <si>
    <t>1　常備消防</t>
    <phoneticPr fontId="4"/>
  </si>
  <si>
    <t>2　消防災害補償</t>
    <phoneticPr fontId="4"/>
  </si>
  <si>
    <t>教　育</t>
    <rPh sb="0" eb="1">
      <t>キョウ</t>
    </rPh>
    <rPh sb="2" eb="3">
      <t>イク</t>
    </rPh>
    <phoneticPr fontId="4"/>
  </si>
  <si>
    <t>1　小学校</t>
    <phoneticPr fontId="4"/>
  </si>
  <si>
    <t>2　中学校</t>
    <phoneticPr fontId="4"/>
  </si>
  <si>
    <t>3　高等学校</t>
    <phoneticPr fontId="4"/>
  </si>
  <si>
    <t>4　その他</t>
    <phoneticPr fontId="4"/>
  </si>
  <si>
    <t>その他</t>
    <phoneticPr fontId="4"/>
  </si>
  <si>
    <t>財産区組合</t>
    <phoneticPr fontId="4"/>
  </si>
  <si>
    <t>3</t>
    <phoneticPr fontId="4"/>
  </si>
  <si>
    <t>事　業　会　計</t>
    <rPh sb="0" eb="1">
      <t>コト</t>
    </rPh>
    <rPh sb="2" eb="3">
      <t>ギョウ</t>
    </rPh>
    <rPh sb="4" eb="5">
      <t>カイ</t>
    </rPh>
    <rPh sb="6" eb="7">
      <t>ケイ</t>
    </rPh>
    <phoneticPr fontId="4"/>
  </si>
  <si>
    <t>1　収益事業</t>
    <phoneticPr fontId="4"/>
  </si>
  <si>
    <t>2　国民健康保険事業</t>
    <phoneticPr fontId="4"/>
  </si>
  <si>
    <t>3　後期高齢者医療事業</t>
    <phoneticPr fontId="4"/>
  </si>
  <si>
    <t>4　介護保険事業</t>
    <phoneticPr fontId="4"/>
  </si>
  <si>
    <t>5　交通災害共済事業</t>
    <phoneticPr fontId="4"/>
  </si>
  <si>
    <t>6　農業共済事業</t>
    <phoneticPr fontId="4"/>
  </si>
  <si>
    <t>7</t>
    <phoneticPr fontId="4"/>
  </si>
  <si>
    <t>検算(総合計)</t>
    <phoneticPr fontId="4"/>
  </si>
  <si>
    <t>[AGNHY203]</t>
    <phoneticPr fontId="4"/>
  </si>
  <si>
    <t>令和2年度　</t>
  </si>
  <si>
    <t>3頁</t>
  </si>
  <si>
    <t>決算収支の状況</t>
  </si>
  <si>
    <t>団体コード</t>
    <rPh sb="0" eb="2">
      <t>ダンタイ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</si>
  <si>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</si>
  <si>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表番号</t>
    <rPh sb="0" eb="1">
      <t>ヒョウ</t>
    </rPh>
    <rPh sb="1" eb="3">
      <t>バンゴウ</t>
    </rPh>
    <phoneticPr fontId="4"/>
  </si>
  <si>
    <t>０２</t>
    <phoneticPr fontId="4"/>
  </si>
  <si>
    <t>(単位：千円)</t>
    <phoneticPr fontId="4"/>
  </si>
  <si>
    <t>(5)</t>
  </si>
  <si>
    <t>区　　　    　分</t>
    <phoneticPr fontId="4"/>
  </si>
  <si>
    <t>歳 入 総 額</t>
  </si>
  <si>
    <t>歳 出 総 額</t>
  </si>
  <si>
    <t xml:space="preserve">歳入歳出差引     </t>
    <phoneticPr fontId="4"/>
  </si>
  <si>
    <t>翌年度に繰り
越すべき財源</t>
    <phoneticPr fontId="4"/>
  </si>
  <si>
    <t>実 質 収 支
(C)－(D)　　　</t>
    <phoneticPr fontId="4"/>
  </si>
  <si>
    <t>単年度収支</t>
  </si>
  <si>
    <t>積立金</t>
  </si>
  <si>
    <t>繰上償還金</t>
  </si>
  <si>
    <t>積　 立　 金　　　　取 崩  し 額</t>
  </si>
  <si>
    <t xml:space="preserve">実質単年度収支　 (F)+(G)+(H)-(I) </t>
    <phoneticPr fontId="4"/>
  </si>
  <si>
    <t xml:space="preserve">           (A)</t>
    <phoneticPr fontId="4"/>
  </si>
  <si>
    <t xml:space="preserve">           (B)</t>
    <phoneticPr fontId="4"/>
  </si>
  <si>
    <t xml:space="preserve">  (A)-(B)  (C)</t>
    <phoneticPr fontId="4"/>
  </si>
  <si>
    <t xml:space="preserve">           (D)</t>
    <phoneticPr fontId="4"/>
  </si>
  <si>
    <t xml:space="preserve">           (E)</t>
    <phoneticPr fontId="4"/>
  </si>
  <si>
    <t xml:space="preserve">             (F)</t>
    <phoneticPr fontId="4"/>
  </si>
  <si>
    <t xml:space="preserve">             (G)</t>
    <phoneticPr fontId="4"/>
  </si>
  <si>
    <t>(H)</t>
    <phoneticPr fontId="4"/>
  </si>
  <si>
    <t xml:space="preserve">           (I)</t>
    <phoneticPr fontId="4"/>
  </si>
  <si>
    <t xml:space="preserve">             (J)</t>
    <phoneticPr fontId="4"/>
  </si>
  <si>
    <t>令和2年度</t>
    <phoneticPr fontId="1"/>
  </si>
  <si>
    <t>令和1年度</t>
    <phoneticPr fontId="1"/>
  </si>
  <si>
    <t>[AGNHY204]</t>
    <phoneticPr fontId="4"/>
  </si>
  <si>
    <t>4頁</t>
  </si>
  <si>
    <t>繰越額等の状況</t>
  </si>
  <si>
    <t>０３</t>
    <phoneticPr fontId="4"/>
  </si>
  <si>
    <t>（単位：千円）</t>
  </si>
  <si>
    <t>(11)</t>
  </si>
  <si>
    <t xml:space="preserve"> 　　　の　　　内　　　訳</t>
    <phoneticPr fontId="4"/>
  </si>
  <si>
    <t>区　　　          　分</t>
    <phoneticPr fontId="1"/>
  </si>
  <si>
    <t>継　続　費
逓次繰越額</t>
    <phoneticPr fontId="4"/>
  </si>
  <si>
    <t>繰越明許費
繰　越　額</t>
    <phoneticPr fontId="4"/>
  </si>
  <si>
    <t xml:space="preserve"> 事 故 繰 越
 繰  越   額</t>
    <phoneticPr fontId="4"/>
  </si>
  <si>
    <t>4 事業繰越額</t>
    <phoneticPr fontId="4"/>
  </si>
  <si>
    <t>5 支払繰延額</t>
    <phoneticPr fontId="4"/>
  </si>
  <si>
    <t>合      計
(1～5)　　　　　</t>
    <phoneticPr fontId="4"/>
  </si>
  <si>
    <t>未    収    入特  定  財  源</t>
    <phoneticPr fontId="4"/>
  </si>
  <si>
    <t>国庫支出金</t>
    <phoneticPr fontId="1"/>
  </si>
  <si>
    <t>地方債</t>
    <phoneticPr fontId="1"/>
  </si>
  <si>
    <t>その他</t>
    <phoneticPr fontId="1"/>
  </si>
  <si>
    <t>1 人件費</t>
    <phoneticPr fontId="1"/>
  </si>
  <si>
    <t>2 普通建設事業費</t>
    <phoneticPr fontId="1"/>
  </si>
  <si>
    <t xml:space="preserve"> (1)補助事業費</t>
    <phoneticPr fontId="1"/>
  </si>
  <si>
    <t xml:space="preserve"> (2)単独事業費</t>
    <phoneticPr fontId="1"/>
  </si>
  <si>
    <t xml:space="preserve"> (3)国直轄事業負担金</t>
    <phoneticPr fontId="1"/>
  </si>
  <si>
    <t xml:space="preserve"> (4)県営事業負担金</t>
    <phoneticPr fontId="1"/>
  </si>
  <si>
    <t>3 災害復旧事業費</t>
    <phoneticPr fontId="1"/>
  </si>
  <si>
    <t>4 その他</t>
    <phoneticPr fontId="1"/>
  </si>
  <si>
    <t>合計(1～4)</t>
    <rPh sb="0" eb="2">
      <t>ゴウケイ</t>
    </rPh>
    <phoneticPr fontId="1"/>
  </si>
  <si>
    <t>未収入特定財源</t>
  </si>
  <si>
    <t>翌年度に繰り越すべき財源</t>
  </si>
  <si>
    <t>[AGNHY205]</t>
    <phoneticPr fontId="20"/>
  </si>
  <si>
    <t>5頁</t>
  </si>
  <si>
    <t>歳　入　内　訳</t>
  </si>
  <si>
    <t>０４</t>
    <phoneticPr fontId="4"/>
  </si>
  <si>
    <t>区　　　　分</t>
    <rPh sb="0" eb="1">
      <t>ク</t>
    </rPh>
    <rPh sb="5" eb="6">
      <t>ブン</t>
    </rPh>
    <phoneticPr fontId="1"/>
  </si>
  <si>
    <t>決　算　額</t>
  </si>
  <si>
    <t>1 地方税</t>
    <phoneticPr fontId="1"/>
  </si>
  <si>
    <t xml:space="preserve">   ①高等学校</t>
    <phoneticPr fontId="1"/>
  </si>
  <si>
    <t>(36)</t>
    <phoneticPr fontId="20"/>
  </si>
  <si>
    <t>22 都道府県支出金</t>
    <phoneticPr fontId="1"/>
  </si>
  <si>
    <t>繰越事業費等充
当財源繰越額</t>
    <phoneticPr fontId="1"/>
  </si>
  <si>
    <t>(35)</t>
  </si>
  <si>
    <t>2 地方譲与税</t>
    <phoneticPr fontId="1"/>
  </si>
  <si>
    <t xml:space="preserve">   ②幼稚園</t>
    <phoneticPr fontId="1"/>
  </si>
  <si>
    <t>(37)</t>
    <phoneticPr fontId="20"/>
  </si>
  <si>
    <t xml:space="preserve"> (1)国庫財源を伴うもの</t>
    <phoneticPr fontId="1"/>
  </si>
  <si>
    <t>27 諸収入</t>
    <phoneticPr fontId="1"/>
  </si>
  <si>
    <t>(36)</t>
  </si>
  <si>
    <t xml:space="preserve"> (1)地方揮発油譲与税</t>
    <phoneticPr fontId="1"/>
  </si>
  <si>
    <t xml:space="preserve">   ③その他</t>
    <phoneticPr fontId="1"/>
  </si>
  <si>
    <t>(38)</t>
    <phoneticPr fontId="20"/>
  </si>
  <si>
    <t xml:space="preserve">   ①児童保護費等負担金</t>
    <phoneticPr fontId="1"/>
  </si>
  <si>
    <t xml:space="preserve"> (1)延滞金加算金及び過料</t>
    <phoneticPr fontId="1"/>
  </si>
  <si>
    <t>(37)</t>
  </si>
  <si>
    <t xml:space="preserve"> (2)地方道路譲与税</t>
    <phoneticPr fontId="1"/>
  </si>
  <si>
    <t xml:space="preserve"> (2)保育所使用料</t>
    <phoneticPr fontId="1"/>
  </si>
  <si>
    <t>(39)</t>
    <phoneticPr fontId="20"/>
  </si>
  <si>
    <t xml:space="preserve">   </t>
  </si>
  <si>
    <t xml:space="preserve"> (2)預金利子</t>
    <phoneticPr fontId="1"/>
  </si>
  <si>
    <t>(38)</t>
  </si>
  <si>
    <t xml:space="preserve"> (3)特別とん譲与税</t>
    <phoneticPr fontId="1"/>
  </si>
  <si>
    <t xml:space="preserve"> (3)公営住宅使用料</t>
    <phoneticPr fontId="1"/>
  </si>
  <si>
    <t>(40)</t>
    <phoneticPr fontId="20"/>
  </si>
  <si>
    <t>②</t>
  </si>
  <si>
    <t>障害者自立支援給付費
等負担金</t>
    <phoneticPr fontId="1"/>
  </si>
  <si>
    <t>公営企業貸付金
元利収入</t>
    <phoneticPr fontId="1"/>
  </si>
  <si>
    <t>(39)</t>
  </si>
  <si>
    <t xml:space="preserve"> (4)石油ガス譲与税</t>
    <phoneticPr fontId="1"/>
  </si>
  <si>
    <t xml:space="preserve"> (4)その他</t>
    <phoneticPr fontId="1"/>
  </si>
  <si>
    <t>(41)</t>
    <phoneticPr fontId="20"/>
  </si>
  <si>
    <t>③</t>
  </si>
  <si>
    <t>児童手当等交付金</t>
    <phoneticPr fontId="1"/>
  </si>
  <si>
    <t xml:space="preserve"> (4)貸付金元利収入</t>
    <phoneticPr fontId="1"/>
  </si>
  <si>
    <t>(40)</t>
  </si>
  <si>
    <t xml:space="preserve"> (5)自動車重量譲与税</t>
    <phoneticPr fontId="1"/>
  </si>
  <si>
    <t>19 手数料</t>
    <phoneticPr fontId="1"/>
  </si>
  <si>
    <t>(42)</t>
    <phoneticPr fontId="20"/>
  </si>
  <si>
    <t xml:space="preserve">   ④普通建設事業費支出金</t>
    <phoneticPr fontId="1"/>
  </si>
  <si>
    <t xml:space="preserve"> (5)受託事業収入</t>
    <phoneticPr fontId="1"/>
  </si>
  <si>
    <t>(41)</t>
  </si>
  <si>
    <t xml:space="preserve"> (6)航空機燃料譲与税</t>
    <phoneticPr fontId="1"/>
  </si>
  <si>
    <t xml:space="preserve"> (1)法定受託事務に係るもの</t>
    <phoneticPr fontId="1"/>
  </si>
  <si>
    <t>(43)</t>
    <phoneticPr fontId="20"/>
  </si>
  <si>
    <t xml:space="preserve">   ⑤災害復旧事業費支出金</t>
    <phoneticPr fontId="1"/>
  </si>
  <si>
    <t xml:space="preserve">   ①同級他団体からのもの</t>
    <phoneticPr fontId="1"/>
  </si>
  <si>
    <t>(42)</t>
  </si>
  <si>
    <t xml:space="preserve"> (7)森林環境譲与税</t>
    <phoneticPr fontId="1"/>
  </si>
  <si>
    <t xml:space="preserve"> (2)自治事務に係るもの</t>
    <phoneticPr fontId="1"/>
  </si>
  <si>
    <t>(44)</t>
    <phoneticPr fontId="20"/>
  </si>
  <si>
    <t xml:space="preserve">   ⑥委託金</t>
    <phoneticPr fontId="1"/>
  </si>
  <si>
    <t xml:space="preserve">   ②民間からのもの</t>
    <phoneticPr fontId="1"/>
  </si>
  <si>
    <t>(43)</t>
  </si>
  <si>
    <t>3 利子割交付金</t>
    <phoneticPr fontId="1"/>
  </si>
  <si>
    <t>20 国庫支出金</t>
    <phoneticPr fontId="1"/>
  </si>
  <si>
    <t>(45)</t>
    <phoneticPr fontId="20"/>
  </si>
  <si>
    <t xml:space="preserve">    (ｱ)普通建設事業</t>
    <phoneticPr fontId="1"/>
  </si>
  <si>
    <t xml:space="preserve"> (6)収益事業収入</t>
    <phoneticPr fontId="20"/>
  </si>
  <si>
    <t>(44)</t>
  </si>
  <si>
    <t>4 配当割交付金</t>
    <phoneticPr fontId="1"/>
  </si>
  <si>
    <t xml:space="preserve"> (1)義務教育費負担金</t>
    <phoneticPr fontId="1"/>
  </si>
  <si>
    <t>(46)</t>
    <phoneticPr fontId="20"/>
  </si>
  <si>
    <t xml:space="preserve">    (ｲ)災害復旧事業</t>
    <phoneticPr fontId="1"/>
  </si>
  <si>
    <t xml:space="preserve"> (7)雑入</t>
    <phoneticPr fontId="1"/>
  </si>
  <si>
    <t>(45)</t>
  </si>
  <si>
    <t>5 株式等譲渡所得割交付金</t>
    <phoneticPr fontId="1"/>
  </si>
  <si>
    <t>(12)</t>
  </si>
  <si>
    <t xml:space="preserve"> (2)生活保護費負担金</t>
    <phoneticPr fontId="1"/>
  </si>
  <si>
    <t>(47)</t>
    <phoneticPr fontId="20"/>
  </si>
  <si>
    <t xml:space="preserve">    (ｳ)その他</t>
    <phoneticPr fontId="1"/>
  </si>
  <si>
    <t xml:space="preserve">   ①一部事務組合配分金</t>
    <phoneticPr fontId="1"/>
  </si>
  <si>
    <t>6 分離課税所得割交付金</t>
    <phoneticPr fontId="1"/>
  </si>
  <si>
    <t>(13)</t>
  </si>
  <si>
    <t xml:space="preserve"> (3)児童保護費等負担金</t>
    <phoneticPr fontId="1"/>
  </si>
  <si>
    <t>(48)</t>
    <phoneticPr fontId="20"/>
  </si>
  <si>
    <t>⑦</t>
    <phoneticPr fontId="4"/>
  </si>
  <si>
    <t>電源立地地域対策
交付金</t>
    <phoneticPr fontId="1"/>
  </si>
  <si>
    <t>②</t>
    <phoneticPr fontId="1"/>
  </si>
  <si>
    <t>新エネルギー・産業技術総合開発機構からのもの</t>
    <phoneticPr fontId="1"/>
  </si>
  <si>
    <t>7 地方消費税交付金</t>
    <phoneticPr fontId="1"/>
  </si>
  <si>
    <t>(14)</t>
  </si>
  <si>
    <t>(4)</t>
    <phoneticPr fontId="20"/>
  </si>
  <si>
    <t>障害者自立支援
給付費等負担金</t>
    <phoneticPr fontId="1"/>
  </si>
  <si>
    <t>(49)</t>
    <phoneticPr fontId="20"/>
  </si>
  <si>
    <t>⑧</t>
    <phoneticPr fontId="4"/>
  </si>
  <si>
    <t>石油貯蔵施設立地
対策等交付金</t>
    <phoneticPr fontId="1"/>
  </si>
  <si>
    <t>8 ゴルフ場利用税交付金</t>
    <phoneticPr fontId="1"/>
  </si>
  <si>
    <t>(15)</t>
  </si>
  <si>
    <t>(5)</t>
    <phoneticPr fontId="20"/>
  </si>
  <si>
    <t>児童手当等交付金</t>
    <rPh sb="0" eb="2">
      <t>ジドウ</t>
    </rPh>
    <rPh sb="2" eb="4">
      <t>テアテ</t>
    </rPh>
    <rPh sb="4" eb="5">
      <t>トウ</t>
    </rPh>
    <phoneticPr fontId="1"/>
  </si>
  <si>
    <t>(50)</t>
    <phoneticPr fontId="20"/>
  </si>
  <si>
    <t>⑨</t>
    <phoneticPr fontId="4"/>
  </si>
  <si>
    <t>新型コロナウイルス
対策に係るもの</t>
    <rPh sb="0" eb="2">
      <t>シンガタ</t>
    </rPh>
    <rPh sb="10" eb="12">
      <t>タイサク</t>
    </rPh>
    <rPh sb="13" eb="14">
      <t>カカワ</t>
    </rPh>
    <phoneticPr fontId="1"/>
  </si>
  <si>
    <t>28 地方債</t>
    <phoneticPr fontId="1"/>
  </si>
  <si>
    <t>9 特別地方消費税交付金</t>
    <phoneticPr fontId="1"/>
  </si>
  <si>
    <t>(16)</t>
  </si>
  <si>
    <t>(6)</t>
    <phoneticPr fontId="20"/>
  </si>
  <si>
    <t>公立高等学校授業料
不徴収交付金</t>
    <phoneticPr fontId="1"/>
  </si>
  <si>
    <t>(51)</t>
    <phoneticPr fontId="20"/>
  </si>
  <si>
    <t xml:space="preserve">   ⑩その他</t>
    <phoneticPr fontId="4"/>
  </si>
  <si>
    <t>29 特別区財政調整交付金</t>
    <phoneticPr fontId="1"/>
  </si>
  <si>
    <t>(50)</t>
  </si>
  <si>
    <t>10 自動車取得税交付金</t>
    <phoneticPr fontId="1"/>
  </si>
  <si>
    <t>(17)</t>
  </si>
  <si>
    <t xml:space="preserve"> (7)普通建設事業費支出金</t>
    <phoneticPr fontId="1"/>
  </si>
  <si>
    <t>(52)</t>
    <phoneticPr fontId="20"/>
  </si>
  <si>
    <t xml:space="preserve"> (2)都道府県費のみのもの</t>
    <phoneticPr fontId="1"/>
  </si>
  <si>
    <t>(51)</t>
  </si>
  <si>
    <t>11 軽油引取税交付金</t>
    <phoneticPr fontId="1"/>
  </si>
  <si>
    <t>(18)</t>
  </si>
  <si>
    <t xml:space="preserve"> (8)災害復旧事業費支出金</t>
    <phoneticPr fontId="1"/>
  </si>
  <si>
    <t>(53)</t>
    <phoneticPr fontId="4"/>
  </si>
  <si>
    <t xml:space="preserve">   ①普通建設事業費支出金</t>
    <phoneticPr fontId="1"/>
  </si>
  <si>
    <t>(52)</t>
  </si>
  <si>
    <t>12 自動車税環境性能割交付金</t>
    <phoneticPr fontId="1"/>
  </si>
  <si>
    <t>(19)</t>
  </si>
  <si>
    <t xml:space="preserve"> (9)失業対策事業費支出金</t>
    <phoneticPr fontId="1"/>
  </si>
  <si>
    <t>(54)</t>
    <phoneticPr fontId="4"/>
  </si>
  <si>
    <t xml:space="preserve">   ②災害復旧事業費支出金</t>
    <phoneticPr fontId="1"/>
  </si>
  <si>
    <t>歳入合計(1～29)</t>
    <phoneticPr fontId="1"/>
  </si>
  <si>
    <t>(53)</t>
  </si>
  <si>
    <t>13 法人事業税交付金</t>
    <phoneticPr fontId="1"/>
  </si>
  <si>
    <t>(20)</t>
  </si>
  <si>
    <t xml:space="preserve"> (10)委託金</t>
    <phoneticPr fontId="1"/>
  </si>
  <si>
    <t>(55)</t>
    <phoneticPr fontId="4"/>
  </si>
  <si>
    <t>③</t>
    <phoneticPr fontId="20"/>
  </si>
  <si>
    <t>14 地方特例交付金</t>
    <phoneticPr fontId="1"/>
  </si>
  <si>
    <t>(21)</t>
  </si>
  <si>
    <t xml:space="preserve">   ①普通建設事業</t>
    <phoneticPr fontId="1"/>
  </si>
  <si>
    <t>(56)</t>
    <phoneticPr fontId="4"/>
  </si>
  <si>
    <t xml:space="preserve">   ④その他</t>
    <phoneticPr fontId="1"/>
  </si>
  <si>
    <t>参　　　　考</t>
    <rPh sb="0" eb="1">
      <t>サン</t>
    </rPh>
    <rPh sb="5" eb="6">
      <t>コウ</t>
    </rPh>
    <phoneticPr fontId="1"/>
  </si>
  <si>
    <t>不納欠損額</t>
    <phoneticPr fontId="1"/>
  </si>
  <si>
    <t>(54)</t>
  </si>
  <si>
    <t>(1)</t>
    <phoneticPr fontId="20"/>
  </si>
  <si>
    <t>個人住民税減収補填
特　例　交　付　金</t>
    <rPh sb="0" eb="2">
      <t>コジン</t>
    </rPh>
    <rPh sb="2" eb="5">
      <t>ジュウミンゼイ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1"/>
  </si>
  <si>
    <t>(22)</t>
  </si>
  <si>
    <t xml:space="preserve">   ②災害復旧事業</t>
    <phoneticPr fontId="1"/>
  </si>
  <si>
    <t>(57)</t>
    <phoneticPr fontId="4"/>
  </si>
  <si>
    <t>23 財産収入</t>
    <phoneticPr fontId="1"/>
  </si>
  <si>
    <t>1.地方税</t>
    <phoneticPr fontId="1"/>
  </si>
  <si>
    <t>(55)</t>
  </si>
  <si>
    <t>(2)</t>
    <phoneticPr fontId="20"/>
  </si>
  <si>
    <t>自動車税減収補填
特　例　交　付　金</t>
    <rPh sb="0" eb="3">
      <t>ジドウシャ</t>
    </rPh>
    <rPh sb="3" eb="4">
      <t>ゼイ</t>
    </rPh>
    <rPh sb="4" eb="6">
      <t>ゲンシュウ</t>
    </rPh>
    <rPh sb="6" eb="8">
      <t>ホテン</t>
    </rPh>
    <rPh sb="9" eb="10">
      <t>トク</t>
    </rPh>
    <rPh sb="11" eb="12">
      <t>レイ</t>
    </rPh>
    <rPh sb="13" eb="14">
      <t>コウ</t>
    </rPh>
    <rPh sb="15" eb="16">
      <t>ツキ</t>
    </rPh>
    <rPh sb="17" eb="18">
      <t>キン</t>
    </rPh>
    <phoneticPr fontId="1"/>
  </si>
  <si>
    <t>(23)</t>
  </si>
  <si>
    <t>(58)</t>
    <phoneticPr fontId="4"/>
  </si>
  <si>
    <t xml:space="preserve"> (1)財産運用収入</t>
    <phoneticPr fontId="1"/>
  </si>
  <si>
    <t>2.分担金及び負担金</t>
    <phoneticPr fontId="1"/>
  </si>
  <si>
    <t>(56)</t>
  </si>
  <si>
    <t>(3)</t>
    <phoneticPr fontId="20"/>
  </si>
  <si>
    <t>軽自動車税減収補填
特　例　交　付　金</t>
    <rPh sb="0" eb="4">
      <t>ケイジドウシャ</t>
    </rPh>
    <rPh sb="4" eb="5">
      <t>ゼイ</t>
    </rPh>
    <rPh sb="5" eb="7">
      <t>ゲンシュウ</t>
    </rPh>
    <rPh sb="7" eb="9">
      <t>ホテン</t>
    </rPh>
    <rPh sb="10" eb="11">
      <t>トク</t>
    </rPh>
    <rPh sb="12" eb="13">
      <t>レイ</t>
    </rPh>
    <rPh sb="14" eb="15">
      <t>コウ</t>
    </rPh>
    <rPh sb="16" eb="17">
      <t>ツキ</t>
    </rPh>
    <rPh sb="18" eb="19">
      <t>キン</t>
    </rPh>
    <phoneticPr fontId="1"/>
  </si>
  <si>
    <t>(24)</t>
  </si>
  <si>
    <t xml:space="preserve"> (11)財政補給金</t>
    <phoneticPr fontId="1"/>
  </si>
  <si>
    <t>(59)</t>
    <phoneticPr fontId="4"/>
  </si>
  <si>
    <t xml:space="preserve"> (2)財産売払収入</t>
    <phoneticPr fontId="1"/>
  </si>
  <si>
    <t>3.使用料</t>
    <phoneticPr fontId="1"/>
  </si>
  <si>
    <t>(57)</t>
  </si>
  <si>
    <t>15 地方交付税</t>
    <phoneticPr fontId="1"/>
  </si>
  <si>
    <t>(25)</t>
  </si>
  <si>
    <t>(12)</t>
    <phoneticPr fontId="20"/>
  </si>
  <si>
    <t>社会資本整備
総合交付金</t>
    <phoneticPr fontId="1"/>
  </si>
  <si>
    <t>(60)</t>
    <phoneticPr fontId="4"/>
  </si>
  <si>
    <t xml:space="preserve">   ①土地建物</t>
    <phoneticPr fontId="20"/>
  </si>
  <si>
    <t xml:space="preserve"> (1)授業料</t>
    <phoneticPr fontId="1"/>
  </si>
  <si>
    <t>(58)</t>
  </si>
  <si>
    <t xml:space="preserve"> (1)普通交付税</t>
    <phoneticPr fontId="1"/>
  </si>
  <si>
    <t>(26)</t>
  </si>
  <si>
    <t>(13)</t>
    <phoneticPr fontId="20"/>
  </si>
  <si>
    <t>特定防衛施設周辺整備
調整交付金</t>
    <phoneticPr fontId="1"/>
  </si>
  <si>
    <t>(61)</t>
    <phoneticPr fontId="4"/>
  </si>
  <si>
    <t xml:space="preserve">   ②立木竹</t>
    <phoneticPr fontId="1"/>
  </si>
  <si>
    <t>(59)</t>
  </si>
  <si>
    <t xml:space="preserve"> (2)特別交付税</t>
    <phoneticPr fontId="1"/>
  </si>
  <si>
    <t>(27)</t>
  </si>
  <si>
    <t>(14)</t>
    <phoneticPr fontId="20"/>
  </si>
  <si>
    <t>(62)</t>
    <phoneticPr fontId="4"/>
  </si>
  <si>
    <t>(60)</t>
  </si>
  <si>
    <t xml:space="preserve"> (3)震災復興特別交付税</t>
    <phoneticPr fontId="1"/>
  </si>
  <si>
    <t>(28)</t>
    <phoneticPr fontId="20"/>
  </si>
  <si>
    <t>(15)</t>
    <phoneticPr fontId="20"/>
  </si>
  <si>
    <t>地方創生関係交付金</t>
    <phoneticPr fontId="1"/>
  </si>
  <si>
    <t>(63)</t>
    <phoneticPr fontId="4"/>
  </si>
  <si>
    <t>24 寄附金</t>
    <phoneticPr fontId="1"/>
  </si>
  <si>
    <t>(28)</t>
  </si>
  <si>
    <t>(61)</t>
    <phoneticPr fontId="1"/>
  </si>
  <si>
    <t>16 交通安全対策特別交付金</t>
    <phoneticPr fontId="1"/>
  </si>
  <si>
    <t>(29)</t>
    <phoneticPr fontId="20"/>
  </si>
  <si>
    <t>(16)</t>
    <phoneticPr fontId="20"/>
  </si>
  <si>
    <t>東日本大震災
復興交付金</t>
    <phoneticPr fontId="1"/>
  </si>
  <si>
    <t>(64)</t>
    <phoneticPr fontId="4"/>
  </si>
  <si>
    <t xml:space="preserve"> (1)ふるさと納税</t>
    <phoneticPr fontId="1"/>
  </si>
  <si>
    <t>(29)</t>
    <phoneticPr fontId="4"/>
  </si>
  <si>
    <t>4.手数料</t>
    <phoneticPr fontId="1"/>
  </si>
  <si>
    <t>(62)</t>
    <phoneticPr fontId="1"/>
  </si>
  <si>
    <t>17 分担金及び負担金</t>
    <phoneticPr fontId="1"/>
  </si>
  <si>
    <t>(30)</t>
    <phoneticPr fontId="20"/>
  </si>
  <si>
    <t>(17)</t>
    <phoneticPr fontId="20"/>
  </si>
  <si>
    <t>新型コロナウイルス感染症
対応地方創生臨時交付金</t>
    <rPh sb="0" eb="2">
      <t>シンガタ</t>
    </rPh>
    <rPh sb="9" eb="12">
      <t>カンセンショウ</t>
    </rPh>
    <rPh sb="13" eb="15">
      <t>タイオウ</t>
    </rPh>
    <rPh sb="15" eb="19">
      <t>チホウソウセイ</t>
    </rPh>
    <rPh sb="19" eb="21">
      <t>リンジ</t>
    </rPh>
    <rPh sb="21" eb="24">
      <t>コウフキン</t>
    </rPh>
    <phoneticPr fontId="1"/>
  </si>
  <si>
    <t>(65)</t>
    <phoneticPr fontId="4"/>
  </si>
  <si>
    <t xml:space="preserve"> (2)</t>
    <phoneticPr fontId="20"/>
  </si>
  <si>
    <t>地方創生応援税制に係る
寄附金</t>
    <rPh sb="12" eb="14">
      <t>キフ</t>
    </rPh>
    <phoneticPr fontId="1"/>
  </si>
  <si>
    <t>5.財産収入</t>
    <phoneticPr fontId="1"/>
  </si>
  <si>
    <t>(63)</t>
    <phoneticPr fontId="1"/>
  </si>
  <si>
    <t xml:space="preserve"> (1)同級他団体からのもの</t>
    <phoneticPr fontId="1"/>
  </si>
  <si>
    <t>(31)</t>
    <phoneticPr fontId="20"/>
  </si>
  <si>
    <t>(18)</t>
    <phoneticPr fontId="20"/>
  </si>
  <si>
    <t>特別定額給付金
給付事業費・事務費補助金</t>
    <rPh sb="0" eb="2">
      <t>トクベツ</t>
    </rPh>
    <rPh sb="2" eb="4">
      <t>テイガク</t>
    </rPh>
    <rPh sb="4" eb="7">
      <t>キュウフキン</t>
    </rPh>
    <rPh sb="8" eb="10">
      <t>キュウフ</t>
    </rPh>
    <rPh sb="10" eb="13">
      <t>ジギョウヒ</t>
    </rPh>
    <rPh sb="14" eb="17">
      <t>ジムヒ</t>
    </rPh>
    <rPh sb="17" eb="20">
      <t>ホジョキン</t>
    </rPh>
    <phoneticPr fontId="1"/>
  </si>
  <si>
    <t>(66)</t>
    <phoneticPr fontId="4"/>
  </si>
  <si>
    <t xml:space="preserve"> (3)その他</t>
    <phoneticPr fontId="1"/>
  </si>
  <si>
    <t>(31)</t>
  </si>
  <si>
    <t>6.諸収入</t>
    <phoneticPr fontId="1"/>
  </si>
  <si>
    <t>(64)</t>
    <phoneticPr fontId="1"/>
  </si>
  <si>
    <t xml:space="preserve"> (2)市町村分賦金</t>
    <phoneticPr fontId="1"/>
  </si>
  <si>
    <t>(32)</t>
    <phoneticPr fontId="20"/>
  </si>
  <si>
    <t>(19)</t>
    <phoneticPr fontId="20"/>
  </si>
  <si>
    <t>その他新型コロナウイルス
感染症対策関係交付金等</t>
    <rPh sb="2" eb="3">
      <t>タ</t>
    </rPh>
    <rPh sb="3" eb="5">
      <t>シンガタ</t>
    </rPh>
    <rPh sb="13" eb="16">
      <t>カンセンショウ</t>
    </rPh>
    <rPh sb="16" eb="18">
      <t>タイサク</t>
    </rPh>
    <rPh sb="18" eb="20">
      <t>カンケイ</t>
    </rPh>
    <rPh sb="20" eb="23">
      <t>コウフキン</t>
    </rPh>
    <rPh sb="23" eb="24">
      <t>トウ</t>
    </rPh>
    <phoneticPr fontId="1"/>
  </si>
  <si>
    <t>(67)</t>
    <phoneticPr fontId="4"/>
  </si>
  <si>
    <t>25 繰入金</t>
    <phoneticPr fontId="1"/>
  </si>
  <si>
    <t>(32)</t>
  </si>
  <si>
    <t>7.その他</t>
    <phoneticPr fontId="1"/>
  </si>
  <si>
    <t>(65)</t>
    <phoneticPr fontId="1"/>
  </si>
  <si>
    <t>(33)</t>
    <phoneticPr fontId="20"/>
  </si>
  <si>
    <t xml:space="preserve"> (20)その他</t>
    <phoneticPr fontId="1"/>
  </si>
  <si>
    <t>(68)</t>
    <phoneticPr fontId="4"/>
  </si>
  <si>
    <t>26 繰越金</t>
    <phoneticPr fontId="1"/>
  </si>
  <si>
    <t>(33)</t>
    <phoneticPr fontId="1"/>
  </si>
  <si>
    <t>18 使用料</t>
    <phoneticPr fontId="1"/>
  </si>
  <si>
    <t>(34)</t>
    <phoneticPr fontId="20"/>
  </si>
  <si>
    <t>国有提供施設等所在
市町村助成交付金</t>
    <phoneticPr fontId="1"/>
  </si>
  <si>
    <t>(69)</t>
    <phoneticPr fontId="4"/>
  </si>
  <si>
    <t xml:space="preserve"> (1)純繰越金</t>
    <phoneticPr fontId="1"/>
  </si>
  <si>
    <t>(34)</t>
    <phoneticPr fontId="1"/>
  </si>
  <si>
    <t xml:space="preserve"> (1)授業料</t>
    <phoneticPr fontId="1"/>
  </si>
  <si>
    <t>(35)</t>
    <phoneticPr fontId="20"/>
  </si>
  <si>
    <t>[AGNHY207]</t>
    <phoneticPr fontId="20"/>
  </si>
  <si>
    <t>6頁</t>
  </si>
  <si>
    <t>収　入　の　状　況</t>
  </si>
  <si>
    <t>０５</t>
    <phoneticPr fontId="4"/>
  </si>
  <si>
    <t>臨時的なもの   (B)</t>
    <phoneticPr fontId="20"/>
  </si>
  <si>
    <t>差引経常的</t>
    <phoneticPr fontId="20"/>
  </si>
  <si>
    <t>左 　の 　内 　訳</t>
    <phoneticPr fontId="20"/>
  </si>
  <si>
    <t>決算額</t>
    <phoneticPr fontId="20"/>
  </si>
  <si>
    <t>区　　　          　分</t>
  </si>
  <si>
    <t>決    算    額</t>
    <phoneticPr fontId="20"/>
  </si>
  <si>
    <t>な  も  の</t>
    <phoneticPr fontId="20"/>
  </si>
  <si>
    <t>構成比</t>
    <phoneticPr fontId="20"/>
  </si>
  <si>
    <t xml:space="preserve">           (A)</t>
    <phoneticPr fontId="20"/>
  </si>
  <si>
    <t>特定財源</t>
    <phoneticPr fontId="1"/>
  </si>
  <si>
    <t>一般財源等</t>
    <phoneticPr fontId="1"/>
  </si>
  <si>
    <t>(A) - (B)</t>
    <phoneticPr fontId="4"/>
  </si>
  <si>
    <t>(%)</t>
    <phoneticPr fontId="20"/>
  </si>
  <si>
    <t>10 軽油引取税・自動車取得税交付金</t>
    <phoneticPr fontId="1"/>
  </si>
  <si>
    <t>11 自動車税環境性能割交付金</t>
    <phoneticPr fontId="1"/>
  </si>
  <si>
    <t>12 法人事業税交付金</t>
    <phoneticPr fontId="1"/>
  </si>
  <si>
    <t>13 地方特例交付金</t>
    <phoneticPr fontId="1"/>
  </si>
  <si>
    <t>14 地方交付税</t>
    <phoneticPr fontId="1"/>
  </si>
  <si>
    <t>15 交通安全対策特別交付金</t>
    <phoneticPr fontId="1"/>
  </si>
  <si>
    <t>16 分担金及び負担金</t>
    <phoneticPr fontId="1"/>
  </si>
  <si>
    <t>17 使用料</t>
    <phoneticPr fontId="1"/>
  </si>
  <si>
    <t>18 手数料</t>
    <phoneticPr fontId="1"/>
  </si>
  <si>
    <t>19 国庫支出金</t>
    <phoneticPr fontId="1"/>
  </si>
  <si>
    <t>20 国有提供施設等所在市町村助成交付金</t>
    <phoneticPr fontId="1"/>
  </si>
  <si>
    <t>21 都道府県支出金</t>
    <phoneticPr fontId="1"/>
  </si>
  <si>
    <t>22 財産収入</t>
    <phoneticPr fontId="1"/>
  </si>
  <si>
    <t>23 寄附金</t>
    <phoneticPr fontId="1"/>
  </si>
  <si>
    <t>24 繰入金</t>
    <phoneticPr fontId="1"/>
  </si>
  <si>
    <t>25 繰越金</t>
    <phoneticPr fontId="1"/>
  </si>
  <si>
    <t>26 諸収入</t>
    <phoneticPr fontId="1"/>
  </si>
  <si>
    <t>内訳</t>
    <rPh sb="0" eb="2">
      <t>ウチワケ</t>
    </rPh>
    <phoneticPr fontId="1"/>
  </si>
  <si>
    <t>収益事業収入</t>
    <phoneticPr fontId="1"/>
  </si>
  <si>
    <t>各種貸付金元利収入</t>
    <phoneticPr fontId="1"/>
  </si>
  <si>
    <t>その他</t>
    <phoneticPr fontId="1"/>
  </si>
  <si>
    <t>27 地方債</t>
    <phoneticPr fontId="1"/>
  </si>
  <si>
    <t>うち都道府県貸付金</t>
    <phoneticPr fontId="1"/>
  </si>
  <si>
    <t>うち減収補填債特例分</t>
    <phoneticPr fontId="1"/>
  </si>
  <si>
    <t>うち猶予特例債</t>
    <phoneticPr fontId="1"/>
  </si>
  <si>
    <t>うち臨時財政対策債</t>
    <phoneticPr fontId="1"/>
  </si>
  <si>
    <t>(歳入合計)</t>
    <phoneticPr fontId="1"/>
  </si>
  <si>
    <t>歳入構成比(%)</t>
    <phoneticPr fontId="1"/>
  </si>
  <si>
    <t>[AGNHY208]</t>
    <phoneticPr fontId="20"/>
  </si>
  <si>
    <t>7頁</t>
  </si>
  <si>
    <t>　　　　　　</t>
  </si>
  <si>
    <t xml:space="preserve">    市町村税の徴収実績</t>
  </si>
  <si>
    <t>０６</t>
    <phoneticPr fontId="4"/>
  </si>
  <si>
    <t>（1)</t>
  </si>
  <si>
    <t>(10)</t>
    <phoneticPr fontId="1"/>
  </si>
  <si>
    <t>前年度</t>
    <rPh sb="0" eb="2">
      <t>ゼンネンド</t>
    </rPh>
    <phoneticPr fontId="1"/>
  </si>
  <si>
    <t xml:space="preserve">             区     分
 税  目  別</t>
    <rPh sb="13" eb="14">
      <t>ク</t>
    </rPh>
    <rPh sb="19" eb="20">
      <t>ブン</t>
    </rPh>
    <rPh sb="24" eb="25">
      <t>ゼイ</t>
    </rPh>
    <rPh sb="27" eb="28">
      <t>メ</t>
    </rPh>
    <rPh sb="30" eb="31">
      <t>ベツ</t>
    </rPh>
    <phoneticPr fontId="1"/>
  </si>
  <si>
    <t>調　　定　　済　　額</t>
    <phoneticPr fontId="1"/>
  </si>
  <si>
    <t>収　　入　　済　　額</t>
    <rPh sb="0" eb="1">
      <t>オサム</t>
    </rPh>
    <rPh sb="3" eb="4">
      <t>イ</t>
    </rPh>
    <rPh sb="6" eb="7">
      <t>ズ</t>
    </rPh>
    <rPh sb="9" eb="10">
      <t>ガク</t>
    </rPh>
    <phoneticPr fontId="1"/>
  </si>
  <si>
    <t>(参考)</t>
    <rPh sb="1" eb="3">
      <t>サンコウ</t>
    </rPh>
    <phoneticPr fontId="1"/>
  </si>
  <si>
    <t>調定済額</t>
    <rPh sb="0" eb="2">
      <t>チョウテイ</t>
    </rPh>
    <rPh sb="2" eb="3">
      <t>ズ</t>
    </rPh>
    <rPh sb="3" eb="4">
      <t>ガク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</si>
  <si>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</si>
  <si>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現年課税分</t>
  </si>
  <si>
    <t>滞納繰越分</t>
  </si>
  <si>
    <t>合　　　　計</t>
  </si>
  <si>
    <t>―×100</t>
  </si>
  <si>
    <t>前年度（％）</t>
    <phoneticPr fontId="20"/>
  </si>
  <si>
    <t>収入済額</t>
    <phoneticPr fontId="4"/>
  </si>
  <si>
    <t>不納欠損額</t>
    <rPh sb="0" eb="2">
      <t>フノウ</t>
    </rPh>
    <rPh sb="2" eb="4">
      <t>ケッソン</t>
    </rPh>
    <rPh sb="4" eb="5">
      <t>ガク</t>
    </rPh>
    <phoneticPr fontId="1"/>
  </si>
  <si>
    <t>（％）</t>
    <phoneticPr fontId="20"/>
  </si>
  <si>
    <t>増減率 (％)</t>
    <phoneticPr fontId="4"/>
  </si>
  <si>
    <t>Ａ</t>
    <phoneticPr fontId="1"/>
  </si>
  <si>
    <t>Ｅ</t>
    <phoneticPr fontId="1"/>
  </si>
  <si>
    <t>Ｇ</t>
    <phoneticPr fontId="1"/>
  </si>
  <si>
    <t>一 普通税</t>
    <phoneticPr fontId="1"/>
  </si>
  <si>
    <t xml:space="preserve"> 1 法定普通税</t>
    <phoneticPr fontId="1"/>
  </si>
  <si>
    <t xml:space="preserve">  (1)市町村民税</t>
    <phoneticPr fontId="1"/>
  </si>
  <si>
    <t xml:space="preserve">    (ｱ)個人均等割</t>
    <phoneticPr fontId="1"/>
  </si>
  <si>
    <t xml:space="preserve">    (ｲ)所得割</t>
    <phoneticPr fontId="1"/>
  </si>
  <si>
    <t xml:space="preserve">     上記のうち退職所得分</t>
    <phoneticPr fontId="1"/>
  </si>
  <si>
    <t xml:space="preserve">    (ｳ)法人均等割</t>
    <phoneticPr fontId="1"/>
  </si>
  <si>
    <t xml:space="preserve">    (ｴ)法人税割</t>
    <phoneticPr fontId="1"/>
  </si>
  <si>
    <t xml:space="preserve">  (2)固定資産税</t>
    <phoneticPr fontId="1"/>
  </si>
  <si>
    <t xml:space="preserve">    (ｱ)純固定資産税</t>
    <phoneticPr fontId="1"/>
  </si>
  <si>
    <t xml:space="preserve">      (ⅰ)土地</t>
    <phoneticPr fontId="1"/>
  </si>
  <si>
    <t xml:space="preserve">      (ⅱ)家屋</t>
    <phoneticPr fontId="1"/>
  </si>
  <si>
    <t xml:space="preserve">      (ⅲ)償却資産</t>
    <phoneticPr fontId="1"/>
  </si>
  <si>
    <t xml:space="preserve">    (ｲ)交付金</t>
    <phoneticPr fontId="1"/>
  </si>
  <si>
    <t xml:space="preserve">  (3)軽自動車税</t>
    <phoneticPr fontId="1"/>
  </si>
  <si>
    <t xml:space="preserve">    (ｱ)環境性能割</t>
    <phoneticPr fontId="1"/>
  </si>
  <si>
    <t xml:space="preserve">    (ｲ)種別割</t>
    <phoneticPr fontId="1"/>
  </si>
  <si>
    <t xml:space="preserve">  (4)市町村たばこ税</t>
    <phoneticPr fontId="1"/>
  </si>
  <si>
    <t xml:space="preserve">  (5)鉱産税</t>
    <phoneticPr fontId="1"/>
  </si>
  <si>
    <t xml:space="preserve">  (6)特別土地保有税</t>
    <phoneticPr fontId="1"/>
  </si>
  <si>
    <t xml:space="preserve">    (ｱ)保有分</t>
    <phoneticPr fontId="1"/>
  </si>
  <si>
    <t xml:space="preserve">    (ｲ)取得分</t>
    <phoneticPr fontId="1"/>
  </si>
  <si>
    <t xml:space="preserve">    (ｳ)遊休土地分</t>
    <phoneticPr fontId="1"/>
  </si>
  <si>
    <t xml:space="preserve"> 2 法定外普通税</t>
    <phoneticPr fontId="1"/>
  </si>
  <si>
    <t>二 目的税</t>
    <phoneticPr fontId="1"/>
  </si>
  <si>
    <t xml:space="preserve"> 1 法定目的税</t>
    <phoneticPr fontId="1"/>
  </si>
  <si>
    <t xml:space="preserve">  (1)入湯税</t>
    <phoneticPr fontId="1"/>
  </si>
  <si>
    <t xml:space="preserve">  (2)事業所税</t>
    <phoneticPr fontId="1"/>
  </si>
  <si>
    <t xml:space="preserve">  (3)都市計画税</t>
    <phoneticPr fontId="1"/>
  </si>
  <si>
    <t xml:space="preserve">    (ｱ)土地</t>
    <phoneticPr fontId="1"/>
  </si>
  <si>
    <t xml:space="preserve">    (ｲ)家屋</t>
    <phoneticPr fontId="1"/>
  </si>
  <si>
    <t xml:space="preserve">  (4)水利地益税</t>
    <phoneticPr fontId="1"/>
  </si>
  <si>
    <t xml:space="preserve">  (5)共同施設税</t>
    <phoneticPr fontId="1"/>
  </si>
  <si>
    <t xml:space="preserve">  (6)宅地開発税</t>
    <phoneticPr fontId="1"/>
  </si>
  <si>
    <t xml:space="preserve"> 2 法定外目的税</t>
    <phoneticPr fontId="1"/>
  </si>
  <si>
    <t>三 旧法による税</t>
    <phoneticPr fontId="1"/>
  </si>
  <si>
    <t>合計(一～三)</t>
    <phoneticPr fontId="1"/>
  </si>
  <si>
    <t>国民健康保険税</t>
    <phoneticPr fontId="1"/>
  </si>
  <si>
    <t>国民健康保険料</t>
    <phoneticPr fontId="1"/>
  </si>
  <si>
    <t>介護保険料</t>
    <phoneticPr fontId="1"/>
  </si>
  <si>
    <t>後期高齢者医療保険料</t>
    <phoneticPr fontId="1"/>
  </si>
  <si>
    <t>[AGNHY209]</t>
    <phoneticPr fontId="4"/>
  </si>
  <si>
    <t>8～9頁</t>
  </si>
  <si>
    <t>歳出内訳及び財源内訳（その１）</t>
  </si>
  <si>
    <t>０７</t>
    <phoneticPr fontId="4"/>
  </si>
  <si>
    <t>(単位:千円)</t>
    <rPh sb="1" eb="3">
      <t>タンイ</t>
    </rPh>
    <rPh sb="4" eb="6">
      <t>センエン</t>
    </rPh>
    <phoneticPr fontId="4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</si>
  <si>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</si>
  <si>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4"/>
  </si>
  <si>
    <t>一、議会費</t>
    <phoneticPr fontId="4"/>
  </si>
  <si>
    <t>総額</t>
    <phoneticPr fontId="1"/>
  </si>
  <si>
    <t>1.総務管理費</t>
    <phoneticPr fontId="4"/>
  </si>
  <si>
    <t>2.徴税費</t>
    <phoneticPr fontId="4"/>
  </si>
  <si>
    <t>4.選挙費</t>
    <phoneticPr fontId="4"/>
  </si>
  <si>
    <t>5.統計調査費</t>
    <phoneticPr fontId="4"/>
  </si>
  <si>
    <t>6.監査委員費</t>
    <phoneticPr fontId="4"/>
  </si>
  <si>
    <t>一 人件費</t>
    <phoneticPr fontId="1"/>
  </si>
  <si>
    <t xml:space="preserve">  うち職員給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</si>
  <si>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</si>
  <si>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</si>
  <si>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</si>
  <si>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</si>
  <si>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</si>
  <si>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</si>
  <si>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</si>
  <si>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</si>
  <si>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</si>
  <si>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</si>
  <si>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</si>
  <si>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</si>
  <si>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</si>
  <si>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</si>
  <si>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</si>
  <si>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</si>
  <si>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</si>
  <si>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</si>
  <si>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</si>
  <si>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</si>
  <si>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</si>
  <si>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</si>
  <si>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</si>
  <si>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</si>
  <si>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</si>
  <si>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</si>
  <si>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</si>
  <si>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</si>
  <si>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</si>
  <si>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</si>
  <si>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</si>
  <si>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</si>
  <si>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</si>
  <si>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</si>
  <si>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</si>
  <si>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</si>
  <si>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</si>
  <si>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</si>
  <si>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</si>
  <si>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</si>
  <si>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</si>
  <si>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[AGNHY210]</t>
    <phoneticPr fontId="4"/>
  </si>
  <si>
    <t>10～11頁</t>
  </si>
  <si>
    <t>歳出内訳及び財源内訳（その２）</t>
  </si>
  <si>
    <t>０８</t>
    <phoneticPr fontId="4"/>
  </si>
  <si>
    <t xml:space="preserve">三、　　　 民     生     費   </t>
    <rPh sb="6" eb="7">
      <t>タミ</t>
    </rPh>
    <phoneticPr fontId="4"/>
  </si>
  <si>
    <t xml:space="preserve">四、　　　 衛     生     費   </t>
    <rPh sb="6" eb="7">
      <t>マモル</t>
    </rPh>
    <phoneticPr fontId="4"/>
  </si>
  <si>
    <t>1.社会福祉費</t>
    <phoneticPr fontId="4"/>
  </si>
  <si>
    <t>2.老人福祉費</t>
    <phoneticPr fontId="4"/>
  </si>
  <si>
    <t>3.児童福祉費</t>
    <phoneticPr fontId="4"/>
  </si>
  <si>
    <t>4.生活保護費</t>
    <phoneticPr fontId="4"/>
  </si>
  <si>
    <t>5.災害救助費</t>
    <phoneticPr fontId="4"/>
  </si>
  <si>
    <t>1.保健衛生費</t>
    <phoneticPr fontId="4"/>
  </si>
  <si>
    <t>2.結核対策費</t>
    <phoneticPr fontId="4"/>
  </si>
  <si>
    <t>3.保健所費</t>
    <phoneticPr fontId="4"/>
  </si>
  <si>
    <t>4.清掃費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</si>
  <si>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</si>
  <si>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</si>
  <si>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</si>
  <si>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</si>
  <si>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</si>
  <si>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</si>
  <si>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</si>
  <si>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</si>
  <si>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</si>
  <si>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</si>
  <si>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</si>
  <si>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</si>
  <si>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</si>
  <si>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</si>
  <si>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</si>
  <si>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</si>
  <si>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</si>
  <si>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</si>
  <si>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</si>
  <si>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</si>
  <si>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</si>
  <si>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</si>
  <si>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</si>
  <si>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</si>
  <si>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</si>
  <si>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[AGNHY211]</t>
    <phoneticPr fontId="4"/>
  </si>
  <si>
    <t>12～13頁</t>
  </si>
  <si>
    <t>歳出内訳及び財源内訳（その３）</t>
  </si>
  <si>
    <t>０９</t>
    <phoneticPr fontId="4"/>
  </si>
  <si>
    <t>(単位：千円）</t>
    <phoneticPr fontId="4"/>
  </si>
  <si>
    <t>五    労    働    費</t>
  </si>
  <si>
    <t>六    農    林    水    産    業    費</t>
    <phoneticPr fontId="4"/>
  </si>
  <si>
    <t>七 商工費</t>
    <phoneticPr fontId="1"/>
  </si>
  <si>
    <t>1.失業対策費</t>
    <phoneticPr fontId="4"/>
  </si>
  <si>
    <t>2.労働諸費</t>
    <phoneticPr fontId="4"/>
  </si>
  <si>
    <t>1.農業費</t>
    <phoneticPr fontId="4"/>
  </si>
  <si>
    <t>2.畜産業費</t>
    <phoneticPr fontId="4"/>
  </si>
  <si>
    <t>3.農地費</t>
    <phoneticPr fontId="4"/>
  </si>
  <si>
    <t>4.林業費</t>
    <phoneticPr fontId="4"/>
  </si>
  <si>
    <t>5.水産業費</t>
    <phoneticPr fontId="4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</si>
  <si>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</si>
  <si>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</si>
  <si>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</si>
  <si>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</si>
  <si>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</si>
  <si>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</si>
  <si>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</si>
  <si>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</si>
  <si>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</si>
  <si>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</si>
  <si>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</si>
  <si>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</si>
  <si>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</si>
  <si>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</si>
  <si>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</si>
  <si>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</si>
  <si>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</si>
  <si>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</si>
  <si>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</si>
  <si>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</si>
  <si>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</si>
  <si>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</si>
  <si>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</si>
  <si>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</si>
  <si>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</si>
  <si>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</si>
  <si>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[AGNHY212]</t>
    <phoneticPr fontId="4"/>
  </si>
  <si>
    <t>14～15頁</t>
  </si>
  <si>
    <t>歳出内訳及び財源内訳（その４）</t>
  </si>
  <si>
    <t>１０</t>
    <phoneticPr fontId="4"/>
  </si>
  <si>
    <t>（単位：千円）</t>
    <phoneticPr fontId="4"/>
  </si>
  <si>
    <t>八　　土　　木　　費</t>
    <phoneticPr fontId="1"/>
  </si>
  <si>
    <t>5 ．   都　 市　 計　 画　 費</t>
    <phoneticPr fontId="1"/>
  </si>
  <si>
    <t>1.土木管理費</t>
    <phoneticPr fontId="4"/>
  </si>
  <si>
    <t>2.道路橋りょう費</t>
    <phoneticPr fontId="1"/>
  </si>
  <si>
    <t>3.河川費</t>
    <phoneticPr fontId="4"/>
  </si>
  <si>
    <t>4.港湾費</t>
    <phoneticPr fontId="4"/>
  </si>
  <si>
    <t>(1)街路費</t>
    <phoneticPr fontId="1"/>
  </si>
  <si>
    <t>(2)公園費</t>
    <phoneticPr fontId="1"/>
  </si>
  <si>
    <t>(3)下水道費</t>
    <phoneticPr fontId="1"/>
  </si>
  <si>
    <t>6.住宅費</t>
    <phoneticPr fontId="4"/>
  </si>
  <si>
    <t>7.空港費</t>
    <phoneticPr fontId="4"/>
  </si>
  <si>
    <t>[AGNHY213]</t>
    <phoneticPr fontId="1"/>
  </si>
  <si>
    <t>16～17頁</t>
  </si>
  <si>
    <t>歳出内訳及び財源内訳（その５）</t>
  </si>
  <si>
    <t>１１</t>
    <phoneticPr fontId="4"/>
  </si>
  <si>
    <t>十　　　　教　　　　　　　育　　　　　　　費</t>
    <phoneticPr fontId="1"/>
  </si>
  <si>
    <t>8. 保 健 体 育 費</t>
    <phoneticPr fontId="1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</si>
  <si>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</si>
  <si>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</si>
  <si>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</si>
  <si>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</si>
  <si>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</si>
  <si>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5.特別支援学校費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</si>
  <si>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</si>
  <si>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</si>
  <si>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</si>
  <si>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</si>
  <si>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9.大学費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</si>
  <si>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</si>
  <si>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</si>
  <si>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</si>
  <si>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</si>
  <si>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</si>
  <si>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</si>
  <si>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</si>
  <si>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</si>
  <si>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</si>
  <si>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</si>
  <si>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</si>
  <si>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</si>
  <si>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</si>
  <si>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</si>
  <si>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</si>
  <si>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</si>
  <si>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</si>
  <si>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</si>
  <si>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</si>
  <si>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</si>
  <si>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</si>
  <si>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</si>
  <si>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</si>
  <si>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</si>
  <si>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</si>
  <si>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</si>
  <si>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[AGNHY214]</t>
  </si>
  <si>
    <t>18～21頁</t>
  </si>
  <si>
    <t>歳出内訳及び財源内訳（その６）</t>
  </si>
  <si>
    <t>１２</t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</si>
  <si>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</si>
  <si>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</si>
  <si>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</si>
  <si>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</si>
  <si>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</si>
  <si>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</si>
  <si>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</si>
  <si>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</si>
  <si>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</si>
  <si>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</si>
  <si>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</si>
  <si>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</si>
  <si>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</si>
  <si>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</si>
  <si>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</si>
  <si>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</si>
  <si>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</si>
  <si>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</si>
  <si>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災　　　　害　　　　復　　　　旧　　　　費</t>
    <phoneticPr fontId="1"/>
  </si>
  <si>
    <t>諸   支   出   金</t>
    <phoneticPr fontId="4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</si>
  <si>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</si>
  <si>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</si>
  <si>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</si>
  <si>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</si>
  <si>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</si>
  <si>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</si>
  <si>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</si>
  <si>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</si>
  <si>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</si>
  <si>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</si>
  <si>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</si>
  <si>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</si>
  <si>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</si>
  <si>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</si>
  <si>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</si>
  <si>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</si>
  <si>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</si>
  <si>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</si>
  <si>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</si>
  <si>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</si>
  <si>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</si>
  <si>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</si>
  <si>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</si>
  <si>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</si>
  <si>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[AGNHY215]</t>
    <phoneticPr fontId="4"/>
  </si>
  <si>
    <t>22～23頁</t>
  </si>
  <si>
    <t>歳出内訳及び財源内訳（その７）</t>
  </si>
  <si>
    <t>表番号</t>
    <rPh sb="0" eb="3">
      <t>ヒョウバンゴウ</t>
    </rPh>
    <phoneticPr fontId="4"/>
  </si>
  <si>
    <t>１３</t>
    <phoneticPr fontId="4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</si>
  <si>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</si>
  <si>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</si>
  <si>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</si>
  <si>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</si>
  <si>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</si>
  <si>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</si>
  <si>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</si>
  <si>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</si>
  <si>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</si>
  <si>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</si>
  <si>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</si>
  <si>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</si>
  <si>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</si>
  <si>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</si>
  <si>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</si>
  <si>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</si>
  <si>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</si>
  <si>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</si>
  <si>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</si>
  <si>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</si>
  <si>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</si>
  <si>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</si>
  <si>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</si>
  <si>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</si>
  <si>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</si>
  <si>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</si>
  <si>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</si>
  <si>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</si>
  <si>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</si>
  <si>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</si>
  <si>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</si>
  <si>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歳入合計</t>
    <phoneticPr fontId="1"/>
  </si>
  <si>
    <t>(31)</t>
    <phoneticPr fontId="4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</si>
  <si>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</si>
  <si>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</si>
  <si>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</si>
  <si>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</si>
  <si>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</si>
  <si>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</si>
  <si>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[AGNHY216]</t>
    <phoneticPr fontId="4"/>
  </si>
  <si>
    <t>25頁</t>
  </si>
  <si>
    <t>団体コード</t>
  </si>
  <si>
    <t>性質別経費の状況</t>
  </si>
  <si>
    <t>表番号</t>
  </si>
  <si>
    <t>１４</t>
    <phoneticPr fontId="4"/>
  </si>
  <si>
    <t>（単位：千円）</t>
    <phoneticPr fontId="1"/>
  </si>
  <si>
    <t xml:space="preserve"> 左のうち臨時的なもの (B)</t>
    <phoneticPr fontId="4"/>
  </si>
  <si>
    <t>左 　の 　内 　訳</t>
    <phoneticPr fontId="4"/>
  </si>
  <si>
    <t>減収補填債
(特例分)、猶予特例債及
び臨時財政対
策債を経常
一般財源等か
ら除いた経常
収支比率</t>
    <phoneticPr fontId="1"/>
  </si>
  <si>
    <t>区　　　          　分</t>
    <phoneticPr fontId="4"/>
  </si>
  <si>
    <t xml:space="preserve">決  算  額 </t>
    <phoneticPr fontId="4"/>
  </si>
  <si>
    <t>差引経常的</t>
    <phoneticPr fontId="1"/>
  </si>
  <si>
    <t>決算額</t>
  </si>
  <si>
    <t>経常収支</t>
  </si>
  <si>
    <t>(A)</t>
    <phoneticPr fontId="4"/>
  </si>
  <si>
    <t>な  も  の
(A) - (B)</t>
    <phoneticPr fontId="4"/>
  </si>
  <si>
    <t>特定財源</t>
    <phoneticPr fontId="1"/>
  </si>
  <si>
    <t>構成比
(%)</t>
    <phoneticPr fontId="1"/>
  </si>
  <si>
    <t>比率
(%)</t>
    <phoneticPr fontId="1"/>
  </si>
  <si>
    <t>(%)</t>
    <phoneticPr fontId="1"/>
  </si>
  <si>
    <t>(a)</t>
  </si>
  <si>
    <t>うち退職手当債を財源とするもの</t>
    <phoneticPr fontId="4"/>
  </si>
  <si>
    <t>2 物件費</t>
    <phoneticPr fontId="1"/>
  </si>
  <si>
    <t>3 維持補修費</t>
    <phoneticPr fontId="1"/>
  </si>
  <si>
    <t>4 扶助費</t>
    <phoneticPr fontId="1"/>
  </si>
  <si>
    <t>5 補助費等</t>
    <phoneticPr fontId="1"/>
  </si>
  <si>
    <t>(1)一部事務組合に対するもの</t>
    <phoneticPr fontId="1"/>
  </si>
  <si>
    <t>(2)(1)以外のもの</t>
    <phoneticPr fontId="1"/>
  </si>
  <si>
    <t>6 公債費</t>
    <phoneticPr fontId="1"/>
  </si>
  <si>
    <t>元　利</t>
    <rPh sb="2" eb="3">
      <t>リ</t>
    </rPh>
    <phoneticPr fontId="1"/>
  </si>
  <si>
    <t>(ｱ)元金</t>
    <phoneticPr fontId="1"/>
  </si>
  <si>
    <t>償還金</t>
  </si>
  <si>
    <t>(ｲ)利子</t>
    <phoneticPr fontId="1"/>
  </si>
  <si>
    <t>(2)一時借入金利子</t>
    <phoneticPr fontId="1"/>
  </si>
  <si>
    <t>7 積立金</t>
    <phoneticPr fontId="1"/>
  </si>
  <si>
    <t>8 投資及び出資金・貸付金</t>
    <phoneticPr fontId="1"/>
  </si>
  <si>
    <t>9 繰出金</t>
    <phoneticPr fontId="1"/>
  </si>
  <si>
    <t>10 前年度繰上充用金</t>
    <phoneticPr fontId="1"/>
  </si>
  <si>
    <t>計(1～10)</t>
    <phoneticPr fontId="1"/>
  </si>
  <si>
    <t>退職手当債を財源とするものを加えた経常収支比率</t>
    <phoneticPr fontId="4"/>
  </si>
  <si>
    <t>11 投資的経費</t>
    <phoneticPr fontId="1"/>
  </si>
  <si>
    <t>うち人件費</t>
    <rPh sb="1" eb="4">
      <t>ジンケンヒ</t>
    </rPh>
    <phoneticPr fontId="1"/>
  </si>
  <si>
    <t>(b)</t>
  </si>
  <si>
    <t>(1)普通建設事業費</t>
    <phoneticPr fontId="1"/>
  </si>
  <si>
    <t>うち単独事業費</t>
    <phoneticPr fontId="1"/>
  </si>
  <si>
    <t>(2)災害復旧事業費</t>
    <phoneticPr fontId="1"/>
  </si>
  <si>
    <t>(3)失業対策事業費</t>
    <phoneticPr fontId="1"/>
  </si>
  <si>
    <t>うち人件費</t>
    <rPh sb="0" eb="3">
      <t>ジンケンヒ</t>
    </rPh>
    <phoneticPr fontId="1"/>
  </si>
  <si>
    <t>(a)+(b)</t>
    <phoneticPr fontId="1"/>
  </si>
  <si>
    <t>05表</t>
    <rPh sb="2" eb="3">
      <t>ヒョウ</t>
    </rPh>
    <phoneticPr fontId="1"/>
  </si>
  <si>
    <t>[歳入合計]_[差引経常的なものの内訳]_[一般財源等]</t>
    <rPh sb="1" eb="3">
      <t>サイニュウ</t>
    </rPh>
    <rPh sb="3" eb="5">
      <t>ゴウケイ</t>
    </rPh>
    <rPh sb="8" eb="10">
      <t>サシヒキ</t>
    </rPh>
    <rPh sb="10" eb="13">
      <t>ケイジョウテキ</t>
    </rPh>
    <rPh sb="17" eb="19">
      <t>ウチワケ</t>
    </rPh>
    <rPh sb="22" eb="24">
      <t>イッパン</t>
    </rPh>
    <rPh sb="24" eb="26">
      <t>ザイゲン</t>
    </rPh>
    <rPh sb="26" eb="27">
      <t>トウ</t>
    </rPh>
    <phoneticPr fontId="1"/>
  </si>
  <si>
    <t>[地方債のうち減収補填債特例分]_[決算額]</t>
    <rPh sb="1" eb="3">
      <t>チホウ</t>
    </rPh>
    <rPh sb="3" eb="4">
      <t>サイ</t>
    </rPh>
    <rPh sb="18" eb="20">
      <t>ケッサン</t>
    </rPh>
    <rPh sb="20" eb="21">
      <t>ガク</t>
    </rPh>
    <phoneticPr fontId="1"/>
  </si>
  <si>
    <t>[うち臨時財政対策債]_[決算額]</t>
    <rPh sb="3" eb="5">
      <t>リンジ</t>
    </rPh>
    <rPh sb="5" eb="7">
      <t>ザイセイ</t>
    </rPh>
    <rPh sb="7" eb="9">
      <t>タイサク</t>
    </rPh>
    <rPh sb="9" eb="10">
      <t>サイ</t>
    </rPh>
    <rPh sb="13" eb="15">
      <t>ケッサン</t>
    </rPh>
    <rPh sb="15" eb="16">
      <t>ガク</t>
    </rPh>
    <phoneticPr fontId="1"/>
  </si>
  <si>
    <t>[うち猶予特例債]_[決算額]</t>
    <rPh sb="3" eb="5">
      <t>ユウヨ</t>
    </rPh>
    <rPh sb="5" eb="7">
      <t>トクレイ</t>
    </rPh>
    <rPh sb="7" eb="8">
      <t>サイ</t>
    </rPh>
    <rPh sb="11" eb="14">
      <t>ケッサンガク</t>
    </rPh>
    <phoneticPr fontId="1"/>
  </si>
  <si>
    <t>歳　　出　　構　　成　　比</t>
    <phoneticPr fontId="1"/>
  </si>
  <si>
    <t>都道府県名</t>
  </si>
  <si>
    <t>団　体　名</t>
  </si>
  <si>
    <t>行</t>
  </si>
  <si>
    <t>計</t>
  </si>
  <si>
    <t>[AGNHY218]</t>
    <phoneticPr fontId="4"/>
  </si>
  <si>
    <t>人　件　費　の　内　訳</t>
  </si>
  <si>
    <t>27頁</t>
  </si>
  <si>
    <t>１５</t>
    <phoneticPr fontId="4"/>
  </si>
  <si>
    <t>区　　　　　分</t>
    <rPh sb="0" eb="1">
      <t>ク</t>
    </rPh>
    <rPh sb="6" eb="7">
      <t>ブン</t>
    </rPh>
    <phoneticPr fontId="1"/>
  </si>
  <si>
    <t>決　　算　　額</t>
  </si>
  <si>
    <t>1 議員報酬等</t>
    <phoneticPr fontId="1"/>
  </si>
  <si>
    <t xml:space="preserve">   (ｼ)寒冷地手当</t>
    <phoneticPr fontId="1"/>
  </si>
  <si>
    <t>(29)</t>
  </si>
  <si>
    <t xml:space="preserve">   (ﾀ)初任給調整手当</t>
    <phoneticPr fontId="1"/>
  </si>
  <si>
    <t>7 会計年度任用職員（フルタイム）</t>
    <phoneticPr fontId="1"/>
  </si>
  <si>
    <t>11 災害補償費</t>
    <phoneticPr fontId="1"/>
  </si>
  <si>
    <t>2 委員等報酬</t>
    <phoneticPr fontId="1"/>
  </si>
  <si>
    <t xml:space="preserve">   (ｽ)夜間勤務手当</t>
    <phoneticPr fontId="1"/>
  </si>
  <si>
    <t>(30)</t>
  </si>
  <si>
    <t xml:space="preserve">   (ﾁ)農林漁業普及指導手当</t>
    <phoneticPr fontId="1"/>
  </si>
  <si>
    <t xml:space="preserve"> (1)基本給</t>
    <phoneticPr fontId="1"/>
  </si>
  <si>
    <t xml:space="preserve"> (1)地方公務員災害補償基金負担金</t>
    <phoneticPr fontId="1"/>
  </si>
  <si>
    <t xml:space="preserve"> (1)行政委員分</t>
    <phoneticPr fontId="1"/>
  </si>
  <si>
    <t xml:space="preserve">   (ｾ)特地勤務手当</t>
    <phoneticPr fontId="1"/>
  </si>
  <si>
    <t xml:space="preserve">   (ﾂ)その他手当</t>
    <phoneticPr fontId="1"/>
  </si>
  <si>
    <t xml:space="preserve">   (ｱ)給料</t>
    <phoneticPr fontId="1"/>
  </si>
  <si>
    <t xml:space="preserve"> (2)その他</t>
    <phoneticPr fontId="1"/>
  </si>
  <si>
    <t xml:space="preserve"> (2)附属機関分</t>
    <phoneticPr fontId="1"/>
  </si>
  <si>
    <t xml:space="preserve">   (ｿ)義務教育等教員特別勤務手当</t>
    <phoneticPr fontId="1"/>
  </si>
  <si>
    <t>6 再任用職員</t>
    <phoneticPr fontId="1"/>
  </si>
  <si>
    <t xml:space="preserve">   (ｲ)地域手当</t>
    <phoneticPr fontId="1"/>
  </si>
  <si>
    <t>12 職員互助会補助金</t>
    <phoneticPr fontId="1"/>
  </si>
  <si>
    <t xml:space="preserve"> (3)消防団員分</t>
    <phoneticPr fontId="1"/>
  </si>
  <si>
    <t xml:space="preserve"> (2)その他の手当</t>
    <phoneticPr fontId="1"/>
  </si>
  <si>
    <t>13 その他</t>
    <phoneticPr fontId="1"/>
  </si>
  <si>
    <t xml:space="preserve"> (4)学校医等分</t>
    <phoneticPr fontId="1"/>
  </si>
  <si>
    <t xml:space="preserve">   (ｱ)通勤手当</t>
    <phoneticPr fontId="1"/>
  </si>
  <si>
    <t>人件費合計(1～13)</t>
    <phoneticPr fontId="1"/>
  </si>
  <si>
    <t xml:space="preserve"> (5)その他特別職非常勤職員</t>
    <phoneticPr fontId="1"/>
  </si>
  <si>
    <t xml:space="preserve">   (ｲ)扶養手当</t>
    <phoneticPr fontId="1"/>
  </si>
  <si>
    <t xml:space="preserve">   (ｲ)特殊勤務手当</t>
    <phoneticPr fontId="1"/>
  </si>
  <si>
    <t>職員に係る児童手当</t>
    <phoneticPr fontId="1"/>
  </si>
  <si>
    <t>(33)</t>
  </si>
  <si>
    <t xml:space="preserve"> (6)会計年度任用職員（パートタイム）</t>
    <phoneticPr fontId="1"/>
  </si>
  <si>
    <t>5 任期付職員</t>
    <phoneticPr fontId="1"/>
  </si>
  <si>
    <t xml:space="preserve">   (ｳ)地域手当</t>
    <phoneticPr fontId="1"/>
  </si>
  <si>
    <t xml:space="preserve">   (ｳ)時間外勤務手当</t>
    <phoneticPr fontId="1"/>
  </si>
  <si>
    <t>事業費支弁に係る職員の人件費</t>
    <phoneticPr fontId="1"/>
  </si>
  <si>
    <t>補助事業費</t>
    <phoneticPr fontId="1"/>
  </si>
  <si>
    <t>(34)</t>
  </si>
  <si>
    <t xml:space="preserve">   (ｱ)報酬</t>
    <phoneticPr fontId="1"/>
  </si>
  <si>
    <t xml:space="preserve">   (ｴ)宿日直手当</t>
    <phoneticPr fontId="1"/>
  </si>
  <si>
    <t>単独事業費</t>
    <phoneticPr fontId="1"/>
  </si>
  <si>
    <t xml:space="preserve">   (ｲ)期末手当</t>
    <phoneticPr fontId="1"/>
  </si>
  <si>
    <t>(38)</t>
    <phoneticPr fontId="4"/>
  </si>
  <si>
    <t xml:space="preserve">   (ｱ)住居手当</t>
    <phoneticPr fontId="1"/>
  </si>
  <si>
    <t xml:space="preserve">   (ｵ)休日勤務手当</t>
    <phoneticPr fontId="1"/>
  </si>
  <si>
    <t>3 市町村長等特別職の給与</t>
    <phoneticPr fontId="1"/>
  </si>
  <si>
    <t>(39)</t>
    <phoneticPr fontId="4"/>
  </si>
  <si>
    <t xml:space="preserve">   (ｲ)通勤手当</t>
    <phoneticPr fontId="1"/>
  </si>
  <si>
    <t xml:space="preserve">   (ｶ)期末手当</t>
    <phoneticPr fontId="1"/>
  </si>
  <si>
    <t>4 任期の定めのない常勤職員</t>
    <phoneticPr fontId="1"/>
  </si>
  <si>
    <t>(40)</t>
    <phoneticPr fontId="4"/>
  </si>
  <si>
    <t xml:space="preserve">   (ｳ)単身赴任手当</t>
    <phoneticPr fontId="1"/>
  </si>
  <si>
    <t xml:space="preserve">   (ｷ)夜間勤務手当</t>
    <phoneticPr fontId="1"/>
  </si>
  <si>
    <t xml:space="preserve"> (1)基本給</t>
    <phoneticPr fontId="1"/>
  </si>
  <si>
    <t>(41)</t>
    <phoneticPr fontId="4"/>
  </si>
  <si>
    <t xml:space="preserve">   (ｴ)特殊勤務手当</t>
    <phoneticPr fontId="1"/>
  </si>
  <si>
    <t xml:space="preserve">   (ｸ)特地勤務手当</t>
    <phoneticPr fontId="1"/>
  </si>
  <si>
    <t>(42)</t>
    <phoneticPr fontId="4"/>
  </si>
  <si>
    <t xml:space="preserve">   (ｵ)時間外勤務手当</t>
    <phoneticPr fontId="1"/>
  </si>
  <si>
    <t>(70)</t>
    <phoneticPr fontId="4"/>
  </si>
  <si>
    <t xml:space="preserve">   (ｹ)義務教育等教員特別勤務手当</t>
    <phoneticPr fontId="1"/>
  </si>
  <si>
    <t>合</t>
  </si>
  <si>
    <t>合計</t>
    <phoneticPr fontId="1"/>
  </si>
  <si>
    <t xml:space="preserve">   (ｲ)扶養手当</t>
    <phoneticPr fontId="1"/>
  </si>
  <si>
    <t>(43)</t>
    <phoneticPr fontId="4"/>
  </si>
  <si>
    <t xml:space="preserve">   (ｶ)宿日直手当</t>
    <phoneticPr fontId="1"/>
  </si>
  <si>
    <t>(71)</t>
    <phoneticPr fontId="4"/>
  </si>
  <si>
    <t xml:space="preserve">   (ｺ)初任給調整手当</t>
    <phoneticPr fontId="1"/>
  </si>
  <si>
    <t xml:space="preserve">   (ｳ)地域手当</t>
    <phoneticPr fontId="1"/>
  </si>
  <si>
    <t>(44)</t>
    <phoneticPr fontId="4"/>
  </si>
  <si>
    <t xml:space="preserve">   (ｷ)管理職員特別勤務手当</t>
    <phoneticPr fontId="1"/>
  </si>
  <si>
    <t>(72)</t>
    <phoneticPr fontId="4"/>
  </si>
  <si>
    <t xml:space="preserve">   (ｻ)農林漁業普及指導手当</t>
    <phoneticPr fontId="1"/>
  </si>
  <si>
    <t xml:space="preserve"> (2)その他の手当</t>
    <phoneticPr fontId="1"/>
  </si>
  <si>
    <t>(45)</t>
    <phoneticPr fontId="4"/>
  </si>
  <si>
    <t xml:space="preserve">   (ｸ)休日勤務手当</t>
    <phoneticPr fontId="1"/>
  </si>
  <si>
    <t>(73)</t>
    <phoneticPr fontId="4"/>
  </si>
  <si>
    <t xml:space="preserve">   (ｼ)その他手当</t>
    <phoneticPr fontId="1"/>
  </si>
  <si>
    <t>再　　掲</t>
    <rPh sb="0" eb="1">
      <t>サイ</t>
    </rPh>
    <rPh sb="3" eb="4">
      <t>ケイ</t>
    </rPh>
    <phoneticPr fontId="1"/>
  </si>
  <si>
    <t>(1)給料</t>
    <phoneticPr fontId="1"/>
  </si>
  <si>
    <t xml:space="preserve">   (ｱ)住居手当</t>
    <phoneticPr fontId="1"/>
  </si>
  <si>
    <t>(46)</t>
    <phoneticPr fontId="4"/>
  </si>
  <si>
    <t xml:space="preserve">   (ｹ)管理職手当</t>
    <phoneticPr fontId="1"/>
  </si>
  <si>
    <t>(74)</t>
  </si>
  <si>
    <t>8 地方公務員共済組合等負担金</t>
    <phoneticPr fontId="1"/>
  </si>
  <si>
    <t>(2)その他</t>
    <phoneticPr fontId="1"/>
  </si>
  <si>
    <t xml:space="preserve">   (ｲ)通勤手当</t>
    <phoneticPr fontId="1"/>
  </si>
  <si>
    <t>(47)</t>
    <phoneticPr fontId="4"/>
  </si>
  <si>
    <t xml:space="preserve">   (ｺ)期末手当</t>
    <phoneticPr fontId="1"/>
  </si>
  <si>
    <t>(75)</t>
  </si>
  <si>
    <t>9 退職金</t>
    <phoneticPr fontId="1"/>
  </si>
  <si>
    <t>(1)特別職分</t>
    <phoneticPr fontId="1"/>
  </si>
  <si>
    <t xml:space="preserve">   (ｳ)単身赴任手当</t>
    <phoneticPr fontId="1"/>
  </si>
  <si>
    <t>(48)</t>
    <phoneticPr fontId="4"/>
  </si>
  <si>
    <t xml:space="preserve">   (ｻ)勤勉手当</t>
    <phoneticPr fontId="1"/>
  </si>
  <si>
    <t>(76)</t>
  </si>
  <si>
    <t xml:space="preserve"> (1)退職手当</t>
    <phoneticPr fontId="1"/>
  </si>
  <si>
    <t>(46)</t>
  </si>
  <si>
    <t xml:space="preserve">   (ｴ)特殊勤務手当</t>
    <phoneticPr fontId="1"/>
  </si>
  <si>
    <t>(49)</t>
    <phoneticPr fontId="4"/>
  </si>
  <si>
    <t>(77)</t>
  </si>
  <si>
    <t xml:space="preserve">   (ｱ)委員等</t>
    <phoneticPr fontId="1"/>
  </si>
  <si>
    <t xml:space="preserve">   (ｵ)時間外勤務手当</t>
    <phoneticPr fontId="1"/>
  </si>
  <si>
    <t>(50)</t>
    <phoneticPr fontId="4"/>
  </si>
  <si>
    <t>(78)</t>
  </si>
  <si>
    <t xml:space="preserve">   (ｲ)市町村長等特別職</t>
    <phoneticPr fontId="1"/>
  </si>
  <si>
    <t xml:space="preserve">   (ｶ)宿日直手当</t>
    <phoneticPr fontId="1"/>
  </si>
  <si>
    <t>(51)</t>
    <phoneticPr fontId="4"/>
  </si>
  <si>
    <t xml:space="preserve">   (ｾ)特地勤務手当</t>
    <phoneticPr fontId="1"/>
  </si>
  <si>
    <t>(79)</t>
  </si>
  <si>
    <t xml:space="preserve">   (ｳ)職員</t>
    <phoneticPr fontId="1"/>
  </si>
  <si>
    <t xml:space="preserve">   (ｷ)管理職員特別勤務手当</t>
    <phoneticPr fontId="1"/>
  </si>
  <si>
    <t>(52)</t>
    <phoneticPr fontId="4"/>
  </si>
  <si>
    <t>(80)</t>
  </si>
  <si>
    <t xml:space="preserve">   (ｴ)会計年度任用職員（フルタイム）</t>
    <phoneticPr fontId="1"/>
  </si>
  <si>
    <t xml:space="preserve">   (ｸ)休日勤務手当</t>
    <phoneticPr fontId="1"/>
  </si>
  <si>
    <t>(81)</t>
  </si>
  <si>
    <t xml:space="preserve"> (2)退職手当組合負担金</t>
    <phoneticPr fontId="1"/>
  </si>
  <si>
    <t xml:space="preserve">   (ｹ)管理職手当</t>
    <phoneticPr fontId="1"/>
  </si>
  <si>
    <t>(82)</t>
  </si>
  <si>
    <t>10 恩給及び退職年金</t>
    <phoneticPr fontId="1"/>
  </si>
  <si>
    <t>(83)</t>
    <phoneticPr fontId="1"/>
  </si>
  <si>
    <t>[AGNHY219]</t>
    <phoneticPr fontId="4"/>
  </si>
  <si>
    <t>28頁</t>
  </si>
  <si>
    <t>　　　　職員給の状況</t>
  </si>
  <si>
    <t>１６</t>
    <phoneticPr fontId="4"/>
  </si>
  <si>
    <t>区</t>
  </si>
  <si>
    <t>分</t>
  </si>
  <si>
    <t>行</t>
    <rPh sb="0" eb="1">
      <t>ギョウ</t>
    </rPh>
    <phoneticPr fontId="4"/>
  </si>
  <si>
    <t>議会関係</t>
    <phoneticPr fontId="1"/>
  </si>
  <si>
    <t>総務関係</t>
    <phoneticPr fontId="1"/>
  </si>
  <si>
    <t>税務関係</t>
    <phoneticPr fontId="1"/>
  </si>
  <si>
    <t>民生関係</t>
    <phoneticPr fontId="1"/>
  </si>
  <si>
    <t>衛生関係</t>
    <phoneticPr fontId="1"/>
  </si>
  <si>
    <t>労働関係</t>
    <phoneticPr fontId="1"/>
  </si>
  <si>
    <t>農林水産業関係</t>
    <phoneticPr fontId="1"/>
  </si>
  <si>
    <t>商工関係</t>
    <phoneticPr fontId="1"/>
  </si>
  <si>
    <t>土木関係</t>
    <phoneticPr fontId="1"/>
  </si>
  <si>
    <t>消防関係</t>
    <phoneticPr fontId="1"/>
  </si>
  <si>
    <t>教育関係</t>
    <phoneticPr fontId="1"/>
  </si>
  <si>
    <t>合計</t>
    <phoneticPr fontId="1"/>
  </si>
  <si>
    <t>職員給</t>
    <phoneticPr fontId="1"/>
  </si>
  <si>
    <t>0</t>
  </si>
  <si>
    <t>内　訳</t>
    <rPh sb="0" eb="1">
      <t>ウチ</t>
    </rPh>
    <rPh sb="2" eb="3">
      <t>ヤク</t>
    </rPh>
    <phoneticPr fontId="1"/>
  </si>
  <si>
    <t>本庁</t>
    <phoneticPr fontId="4"/>
  </si>
  <si>
    <t>支所・出張所等</t>
    <phoneticPr fontId="1"/>
  </si>
  <si>
    <t>施設関係職員分</t>
    <phoneticPr fontId="1"/>
  </si>
  <si>
    <t>事業費支弁職員給</t>
    <phoneticPr fontId="1"/>
  </si>
  <si>
    <t>[AGNHY222]</t>
    <phoneticPr fontId="4"/>
  </si>
  <si>
    <t>29頁</t>
  </si>
  <si>
    <t>補助費等・維持補修費及び扶助費の内訳</t>
    <phoneticPr fontId="4"/>
  </si>
  <si>
    <t>１９</t>
    <phoneticPr fontId="4"/>
  </si>
  <si>
    <t>決 　算 　額</t>
  </si>
  <si>
    <t>(1)
補
助
費
等
の
状
況</t>
    <phoneticPr fontId="1"/>
  </si>
  <si>
    <t>歳出決算額</t>
    <phoneticPr fontId="1"/>
  </si>
  <si>
    <t>1負担金・寄附金</t>
    <phoneticPr fontId="1"/>
  </si>
  <si>
    <t>国・県に対するもの</t>
    <phoneticPr fontId="1"/>
  </si>
  <si>
    <t>単独で行う補助交付金</t>
    <phoneticPr fontId="1"/>
  </si>
  <si>
    <t>1 総務関係</t>
    <phoneticPr fontId="1"/>
  </si>
  <si>
    <t>一部事務組合
に対するもの</t>
    <phoneticPr fontId="1"/>
  </si>
  <si>
    <t>2 民生関係</t>
    <phoneticPr fontId="1"/>
  </si>
  <si>
    <t>3 衛生関係</t>
    <phoneticPr fontId="1"/>
  </si>
  <si>
    <t>計</t>
    <phoneticPr fontId="1"/>
  </si>
  <si>
    <t>4 農林水産業関係</t>
    <phoneticPr fontId="1"/>
  </si>
  <si>
    <t>2 補助交付金</t>
    <phoneticPr fontId="1"/>
  </si>
  <si>
    <t>5 商工関係</t>
    <phoneticPr fontId="1"/>
  </si>
  <si>
    <t>3 加入団体に対
  する還付金</t>
    <phoneticPr fontId="1"/>
  </si>
  <si>
    <t>6 土木関係</t>
    <phoneticPr fontId="1"/>
  </si>
  <si>
    <t>4 その他</t>
    <phoneticPr fontId="1"/>
  </si>
  <si>
    <t>7 教育関係</t>
    <phoneticPr fontId="1"/>
  </si>
  <si>
    <t>計(1～4)</t>
    <phoneticPr fontId="1"/>
  </si>
  <si>
    <t>8 その他</t>
    <phoneticPr fontId="1"/>
  </si>
  <si>
    <t>計(1～8)</t>
    <phoneticPr fontId="1"/>
  </si>
  <si>
    <t>(2)
維
持
補
修
費
の
状
況</t>
    <phoneticPr fontId="1"/>
  </si>
  <si>
    <t xml:space="preserve">維ち
持経
補常
修的
費な
のも
うの
</t>
    <phoneticPr fontId="1"/>
  </si>
  <si>
    <t>1 道路橋りょう</t>
    <phoneticPr fontId="1"/>
  </si>
  <si>
    <t>2 庁舎</t>
    <phoneticPr fontId="1"/>
  </si>
  <si>
    <t>3 小・中学校</t>
    <phoneticPr fontId="1"/>
  </si>
  <si>
    <t>4 その他</t>
    <phoneticPr fontId="1"/>
  </si>
  <si>
    <t>(47)</t>
  </si>
  <si>
    <t>(48)</t>
  </si>
  <si>
    <t>(49)</t>
  </si>
  <si>
    <t>(3)
生
活
保
護
の
状
況</t>
    <phoneticPr fontId="1"/>
  </si>
  <si>
    <t>生活保護の扶助費の状況</t>
    <phoneticPr fontId="1"/>
  </si>
  <si>
    <t>1 生活扶助</t>
    <phoneticPr fontId="1"/>
  </si>
  <si>
    <t>2 医療扶助</t>
    <phoneticPr fontId="1"/>
  </si>
  <si>
    <t>3 住宅扶助</t>
    <phoneticPr fontId="1"/>
  </si>
  <si>
    <t>4 介護扶助</t>
    <phoneticPr fontId="1"/>
  </si>
  <si>
    <t>5 その他</t>
    <phoneticPr fontId="1"/>
  </si>
  <si>
    <t>計(1～5)</t>
    <phoneticPr fontId="1"/>
  </si>
  <si>
    <t>[AGNHY224]</t>
    <phoneticPr fontId="4"/>
  </si>
  <si>
    <t xml:space="preserve">  維持補修費及び受託事業費の目的別の状況</t>
  </si>
  <si>
    <t>32頁</t>
  </si>
  <si>
    <t>２０</t>
    <phoneticPr fontId="4"/>
  </si>
  <si>
    <t>維持補修費</t>
    <phoneticPr fontId="1"/>
  </si>
  <si>
    <t xml:space="preserve">    都道府県からの</t>
    <phoneticPr fontId="4"/>
  </si>
  <si>
    <t xml:space="preserve">    他の市町村からの</t>
    <phoneticPr fontId="4"/>
  </si>
  <si>
    <t>受託事業費</t>
  </si>
  <si>
    <t>うち国費</t>
    <phoneticPr fontId="1"/>
  </si>
  <si>
    <t>合計</t>
    <phoneticPr fontId="1"/>
  </si>
  <si>
    <t>7 土木費</t>
    <phoneticPr fontId="1"/>
  </si>
  <si>
    <t>1 総務費</t>
    <phoneticPr fontId="1"/>
  </si>
  <si>
    <t xml:space="preserve">  (1)道路</t>
    <phoneticPr fontId="1"/>
  </si>
  <si>
    <t xml:space="preserve">  うち庁舎等</t>
    <phoneticPr fontId="1"/>
  </si>
  <si>
    <t xml:space="preserve">  (2)橋りょう</t>
    <phoneticPr fontId="1"/>
  </si>
  <si>
    <t>2 民生費</t>
    <phoneticPr fontId="1"/>
  </si>
  <si>
    <t xml:space="preserve">  (3)河川</t>
    <phoneticPr fontId="1"/>
  </si>
  <si>
    <t xml:space="preserve">  うち保育所</t>
    <phoneticPr fontId="1"/>
  </si>
  <si>
    <t xml:space="preserve">  (4)砂防</t>
    <phoneticPr fontId="1"/>
  </si>
  <si>
    <t>3 衛生費</t>
    <phoneticPr fontId="1"/>
  </si>
  <si>
    <t xml:space="preserve">  (5)海岸保全</t>
    <phoneticPr fontId="1"/>
  </si>
  <si>
    <t xml:space="preserve">  (1)清掃費</t>
    <phoneticPr fontId="1"/>
  </si>
  <si>
    <t xml:space="preserve">  (6)港湾</t>
    <phoneticPr fontId="1"/>
  </si>
  <si>
    <t xml:space="preserve">    うちごみ処理</t>
    <phoneticPr fontId="1"/>
  </si>
  <si>
    <t xml:space="preserve">  (7)都市計画</t>
    <phoneticPr fontId="1"/>
  </si>
  <si>
    <t xml:space="preserve">    うちし尿処理</t>
    <phoneticPr fontId="1"/>
  </si>
  <si>
    <t xml:space="preserve">    うち街路</t>
    <phoneticPr fontId="1"/>
  </si>
  <si>
    <t xml:space="preserve">  (2)環境衛生費</t>
    <phoneticPr fontId="1"/>
  </si>
  <si>
    <t xml:space="preserve">    うち都市下水路</t>
    <phoneticPr fontId="1"/>
  </si>
  <si>
    <t xml:space="preserve">  (3)その他</t>
    <phoneticPr fontId="1"/>
  </si>
  <si>
    <t xml:space="preserve">    うち区画整理</t>
    <phoneticPr fontId="1"/>
  </si>
  <si>
    <t>4 労働費</t>
    <phoneticPr fontId="1"/>
  </si>
  <si>
    <t xml:space="preserve">    うち公園</t>
    <phoneticPr fontId="1"/>
  </si>
  <si>
    <t>5 農林水産業費</t>
    <phoneticPr fontId="1"/>
  </si>
  <si>
    <t xml:space="preserve">  (8)住宅</t>
    <phoneticPr fontId="1"/>
  </si>
  <si>
    <t xml:space="preserve">  (1)造林</t>
    <phoneticPr fontId="1"/>
  </si>
  <si>
    <t xml:space="preserve">  (9)空港</t>
    <phoneticPr fontId="1"/>
  </si>
  <si>
    <t xml:space="preserve">  (2)林道</t>
    <phoneticPr fontId="1"/>
  </si>
  <si>
    <t xml:space="preserve">  (10)その他</t>
    <phoneticPr fontId="1"/>
  </si>
  <si>
    <t xml:space="preserve">  (3)治山</t>
    <phoneticPr fontId="1"/>
  </si>
  <si>
    <t>8 消防費</t>
    <phoneticPr fontId="1"/>
  </si>
  <si>
    <t xml:space="preserve">  うち庁舎</t>
    <phoneticPr fontId="1"/>
  </si>
  <si>
    <t xml:space="preserve">  (5)漁港</t>
    <phoneticPr fontId="1"/>
  </si>
  <si>
    <t>9 教育費</t>
    <phoneticPr fontId="1"/>
  </si>
  <si>
    <t xml:space="preserve">  (6)農業農村整備</t>
    <phoneticPr fontId="1"/>
  </si>
  <si>
    <t xml:space="preserve">  (1)小学校</t>
    <phoneticPr fontId="1"/>
  </si>
  <si>
    <t xml:space="preserve">  (7)海岸保全</t>
    <phoneticPr fontId="1"/>
  </si>
  <si>
    <t xml:space="preserve">  (2)中学校</t>
    <phoneticPr fontId="1"/>
  </si>
  <si>
    <t xml:space="preserve">  (8)その他</t>
    <phoneticPr fontId="1"/>
  </si>
  <si>
    <t xml:space="preserve">  (3)高等学校</t>
    <phoneticPr fontId="1"/>
  </si>
  <si>
    <t>6 商工費</t>
    <phoneticPr fontId="1"/>
  </si>
  <si>
    <t xml:space="preserve">  (4)幼稚園</t>
    <phoneticPr fontId="1"/>
  </si>
  <si>
    <t xml:space="preserve">  うち国立公園等</t>
    <phoneticPr fontId="1"/>
  </si>
  <si>
    <t xml:space="preserve">  (5)特別支援学校</t>
    <phoneticPr fontId="1"/>
  </si>
  <si>
    <t xml:space="preserve">  うち観光</t>
    <phoneticPr fontId="1"/>
  </si>
  <si>
    <t xml:space="preserve">  (6)大学</t>
    <phoneticPr fontId="1"/>
  </si>
  <si>
    <t xml:space="preserve">  (7)各種学校</t>
    <phoneticPr fontId="1"/>
  </si>
  <si>
    <t xml:space="preserve">  (8)社会教育</t>
    <phoneticPr fontId="1"/>
  </si>
  <si>
    <t xml:space="preserve">  (9)その他</t>
    <phoneticPr fontId="1"/>
  </si>
  <si>
    <t>10 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</si>
</sst>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#;[Red]&quot;△&quot;#,###"/>
    <numFmt numFmtId="178" formatCode="#,##0.00;[Red]&quot;△&quot;#,##0.00"/>
    <numFmt numFmtId="179" formatCode="#,###;[Red]\-#,###"/>
    <numFmt numFmtId="180" formatCode="#,##0.0;[Red]&quot;△&quot;#,##0.0"/>
  </numFmts>
  <fonts count="2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000000"/>
      <name val="ＭＳ 明朝"/>
      <family val="3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Ｐゴシック"/>
      <family val="3"/>
      <charset val="128"/>
    </font>
    <font>
      <b/>
      <sz val="12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91FFFF"/>
        <bgColor indexed="8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hair">
        <color auto="1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6" fontId="25" fillId="0" borderId="0" applyFont="0" applyFill="0" applyBorder="0" applyAlignment="0" applyProtection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6" fillId="0" borderId="0"/>
  </cellStyleXfs>
  <cellXfs count="1507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 vertical="center"/>
    </xf>
    <xf numFmtId="0" fontId="3" fillId="0" borderId="0" xfId="0" quotePrefix="1" applyNumberFormat="1" applyFont="1" applyFill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quotePrefix="1" applyNumberFormat="1" applyFont="1" applyFill="1" applyProtection="1"/>
    <xf numFmtId="49" fontId="7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Continuous" vertical="center"/>
    </xf>
    <xf numFmtId="0" fontId="12" fillId="0" borderId="11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7" fontId="9" fillId="0" borderId="14" xfId="0" applyNumberFormat="1" applyFont="1" applyFill="1" applyBorder="1" applyAlignment="1" applyProtection="1">
      <alignment horizontal="centerContinuous" vertical="center" shrinkToFit="1"/>
    </xf>
    <xf numFmtId="0" fontId="11" fillId="0" borderId="0" xfId="0" quotePrefix="1" applyNumberFormat="1" applyFont="1" applyFill="1" applyBorder="1" applyAlignment="1" applyProtection="1">
      <alignment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Continuous" vertical="center" shrinkToFi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22" xfId="0" quotePrefix="1" applyNumberFormat="1" applyFont="1" applyFill="1" applyBorder="1" applyAlignment="1" applyProtection="1">
      <alignment horizontal="center" vertical="center"/>
    </xf>
    <xf numFmtId="0" fontId="12" fillId="0" borderId="23" xfId="0" quotePrefix="1" applyNumberFormat="1" applyFont="1" applyFill="1" applyBorder="1" applyAlignment="1" applyProtection="1">
      <alignment horizontal="center" vertical="center"/>
    </xf>
    <xf numFmtId="177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/>
    </xf>
    <xf numFmtId="177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9" fillId="2" borderId="25" xfId="0" applyNumberFormat="1" applyFont="1" applyFill="1" applyBorder="1" applyAlignment="1" applyProtection="1">
      <alignment horizontal="right" vertical="center" shrinkToFit="1"/>
    </xf>
    <xf numFmtId="0" fontId="11" fillId="0" borderId="16" xfId="0" applyNumberFormat="1" applyFont="1" applyFill="1" applyBorder="1" applyAlignment="1" applyProtection="1">
      <alignment horizontal="left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178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177" fontId="9" fillId="4" borderId="1" xfId="0" applyNumberFormat="1" applyFont="1" applyFill="1" applyBorder="1" applyAlignment="1" applyProtection="1">
      <alignment horizontal="right" vertical="center" shrinkToFit="1"/>
    </xf>
    <xf numFmtId="0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1" fillId="0" borderId="21" xfId="0" applyNumberFormat="1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Alignment="1" applyProtection="1">
      <alignment vertical="center"/>
    </xf>
    <xf numFmtId="0" fontId="12" fillId="0" borderId="30" xfId="0" quotePrefix="1" applyNumberFormat="1" applyFont="1" applyFill="1" applyBorder="1" applyAlignment="1" applyProtection="1">
      <alignment horizontal="center" vertical="center"/>
    </xf>
    <xf numFmtId="0" fontId="12" fillId="0" borderId="31" xfId="0" quotePrefix="1" applyNumberFormat="1" applyFont="1" applyFill="1" applyBorder="1" applyAlignment="1" applyProtection="1">
      <alignment horizontal="center" vertical="center"/>
    </xf>
    <xf numFmtId="177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5" xfId="0" quotePrefix="1" applyNumberFormat="1" applyFont="1" applyFill="1" applyBorder="1" applyAlignment="1" applyProtection="1">
      <alignment horizontal="center" vertical="center"/>
    </xf>
    <xf numFmtId="0" fontId="12" fillId="0" borderId="36" xfId="0" quotePrefix="1" applyNumberFormat="1" applyFont="1" applyFill="1" applyBorder="1" applyAlignment="1" applyProtection="1">
      <alignment horizontal="center" vertical="center"/>
    </xf>
    <xf numFmtId="177" fontId="9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quotePrefix="1" applyNumberFormat="1" applyFont="1" applyFill="1" applyBorder="1" applyAlignment="1" applyProtection="1">
      <alignment horizontal="center" vertical="center"/>
    </xf>
    <xf numFmtId="0" fontId="12" fillId="0" borderId="38" xfId="0" quotePrefix="1" applyNumberFormat="1" applyFont="1" applyFill="1" applyBorder="1" applyAlignment="1" applyProtection="1">
      <alignment horizontal="center" vertical="center"/>
    </xf>
    <xf numFmtId="177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42" xfId="0" applyNumberFormat="1" applyFont="1" applyFill="1" applyBorder="1" applyAlignment="1" applyProtection="1">
      <alignment horizontal="center" vertical="center" shrinkToFit="1"/>
    </xf>
    <xf numFmtId="177" fontId="9" fillId="0" borderId="43" xfId="0" applyNumberFormat="1" applyFont="1" applyFill="1" applyBorder="1" applyAlignment="1" applyProtection="1">
      <alignment horizontal="center" vertical="center" shrinkToFit="1"/>
    </xf>
    <xf numFmtId="177" fontId="9" fillId="0" borderId="44" xfId="0" applyNumberFormat="1" applyFont="1" applyFill="1" applyBorder="1" applyAlignment="1" applyProtection="1">
      <alignment horizontal="center" vertical="center" shrinkToFit="1"/>
    </xf>
    <xf numFmtId="0" fontId="12" fillId="0" borderId="45" xfId="0" quotePrefix="1" applyNumberFormat="1" applyFont="1" applyFill="1" applyBorder="1" applyAlignment="1" applyProtection="1">
      <alignment horizontal="center" vertical="center"/>
    </xf>
    <xf numFmtId="0" fontId="12" fillId="0" borderId="46" xfId="0" quotePrefix="1" applyNumberFormat="1" applyFont="1" applyFill="1" applyBorder="1" applyAlignment="1" applyProtection="1">
      <alignment horizontal="center" vertical="center"/>
    </xf>
    <xf numFmtId="177" fontId="9" fillId="2" borderId="39" xfId="0" applyNumberFormat="1" applyFont="1" applyFill="1" applyBorder="1" applyAlignment="1" applyProtection="1">
      <alignment horizontal="center" vertical="center" shrinkToFit="1"/>
    </xf>
    <xf numFmtId="177" fontId="9" fillId="2" borderId="40" xfId="0" applyNumberFormat="1" applyFont="1" applyFill="1" applyBorder="1" applyAlignment="1" applyProtection="1">
      <alignment horizontal="center" vertical="center" shrinkToFit="1"/>
    </xf>
    <xf numFmtId="177" fontId="9" fillId="2" borderId="41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center"/>
    </xf>
    <xf numFmtId="49" fontId="5" fillId="3" borderId="0" xfId="0" applyNumberFormat="1" applyFont="1" applyFill="1" applyBorder="1" applyProtection="1"/>
    <xf numFmtId="49" fontId="11" fillId="3" borderId="0" xfId="0" quotePrefix="1" applyNumberFormat="1" applyFont="1" applyFill="1" applyBorder="1" applyAlignment="1" applyProtection="1">
      <alignment horizontal="centerContinuous" vertical="center" wrapText="1"/>
    </xf>
    <xf numFmtId="49" fontId="11" fillId="3" borderId="0" xfId="0" applyNumberFormat="1" applyFont="1" applyFill="1" applyBorder="1" applyAlignment="1" applyProtection="1">
      <alignment horizontal="centerContinuous" vertical="center" wrapText="1"/>
    </xf>
    <xf numFmtId="49" fontId="7" fillId="3" borderId="0" xfId="0" applyNumberFormat="1" applyFont="1" applyFill="1" applyBorder="1" applyAlignment="1" applyProtection="1">
      <alignment horizontal="centerContinuous" vertical="center"/>
    </xf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6" fillId="0" borderId="0" xfId="0" applyNumberFormat="1" applyFont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/>
    <xf numFmtId="49" fontId="8" fillId="3" borderId="0" xfId="0" applyNumberFormat="1" applyFont="1" applyFill="1" applyBorder="1" applyAlignment="1" applyProtection="1"/>
    <xf numFmtId="49" fontId="3" fillId="0" borderId="2" xfId="0" applyNumberFormat="1" applyFont="1" applyBorder="1" applyAlignment="1" applyProtection="1"/>
    <xf numFmtId="49" fontId="3" fillId="3" borderId="2" xfId="0" applyNumberFormat="1" applyFont="1" applyFill="1" applyBorder="1" applyAlignment="1" applyProtection="1">
      <alignment horizontal="left"/>
    </xf>
    <xf numFmtId="49" fontId="8" fillId="3" borderId="2" xfId="0" applyNumberFormat="1" applyFont="1" applyFill="1" applyBorder="1" applyAlignment="1" applyProtection="1">
      <alignment horizontal="centerContinuous"/>
    </xf>
    <xf numFmtId="49" fontId="9" fillId="3" borderId="0" xfId="0" applyNumberFormat="1" applyFont="1" applyFill="1" applyBorder="1" applyAlignment="1" applyProtection="1">
      <alignment horizontal="centerContinuous" vertical="center"/>
    </xf>
    <xf numFmtId="49" fontId="7" fillId="3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3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3" fillId="0" borderId="0" xfId="0" quotePrefix="1" applyNumberFormat="1" applyFont="1" applyProtection="1"/>
    <xf numFmtId="49" fontId="9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7" fillId="3" borderId="0" xfId="0" quotePrefix="1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12" xfId="0" applyFont="1" applyFill="1" applyBorder="1" applyProtection="1"/>
    <xf numFmtId="0" fontId="9" fillId="3" borderId="26" xfId="0" applyFont="1" applyFill="1" applyBorder="1" applyProtection="1"/>
    <xf numFmtId="0" fontId="9" fillId="3" borderId="13" xfId="0" applyFont="1" applyFill="1" applyBorder="1" applyProtection="1"/>
    <xf numFmtId="0" fontId="9" fillId="3" borderId="21" xfId="0" applyFont="1" applyFill="1" applyBorder="1" applyProtection="1"/>
    <xf numFmtId="0" fontId="9" fillId="3" borderId="21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left"/>
    </xf>
    <xf numFmtId="0" fontId="9" fillId="3" borderId="47" xfId="0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centerContinuous" vertical="center" wrapText="1"/>
    </xf>
    <xf numFmtId="0" fontId="9" fillId="3" borderId="47" xfId="0" applyFont="1" applyFill="1" applyBorder="1" applyAlignment="1" applyProtection="1">
      <alignment horizontal="distributed" vertical="center"/>
    </xf>
    <xf numFmtId="0" fontId="9" fillId="3" borderId="47" xfId="0" applyFont="1" applyFill="1" applyBorder="1" applyAlignment="1" applyProtection="1">
      <alignment horizontal="center" vertical="top" wrapText="1"/>
    </xf>
    <xf numFmtId="0" fontId="9" fillId="3" borderId="16" xfId="0" applyFont="1" applyFill="1" applyBorder="1" applyAlignment="1" applyProtection="1">
      <alignment horizontal="centerContinuous" vertical="distributed"/>
    </xf>
    <xf numFmtId="0" fontId="9" fillId="3" borderId="0" xfId="0" applyFont="1" applyFill="1" applyBorder="1" applyAlignment="1" applyProtection="1">
      <alignment horizontal="centerContinuous" vertical="distributed"/>
    </xf>
    <xf numFmtId="0" fontId="9" fillId="3" borderId="17" xfId="0" applyFont="1" applyFill="1" applyBorder="1" applyAlignment="1" applyProtection="1">
      <alignment horizontal="centerContinuous" vertical="distributed"/>
    </xf>
    <xf numFmtId="0" fontId="9" fillId="3" borderId="16" xfId="0" applyFont="1" applyFill="1" applyBorder="1" applyProtection="1"/>
    <xf numFmtId="0" fontId="9" fillId="3" borderId="17" xfId="0" applyFont="1" applyFill="1" applyBorder="1" applyProtection="1"/>
    <xf numFmtId="0" fontId="9" fillId="3" borderId="47" xfId="0" applyFont="1" applyFill="1" applyBorder="1" applyAlignment="1" applyProtection="1">
      <alignment horizontal="left" vertical="top"/>
    </xf>
    <xf numFmtId="0" fontId="9" fillId="3" borderId="47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18" xfId="0" applyFont="1" applyFill="1" applyBorder="1" applyAlignment="1" applyProtection="1">
      <alignment horizontal="centerContinuous" vertical="distributed"/>
    </xf>
    <xf numFmtId="0" fontId="13" fillId="3" borderId="2" xfId="0" applyFont="1" applyFill="1" applyBorder="1" applyAlignment="1" applyProtection="1">
      <alignment horizontal="centerContinuous" vertical="distributed"/>
    </xf>
    <xf numFmtId="0" fontId="13" fillId="3" borderId="19" xfId="0" applyFont="1" applyFill="1" applyBorder="1" applyAlignment="1" applyProtection="1">
      <alignment horizontal="centerContinuous" vertical="distributed"/>
    </xf>
    <xf numFmtId="0" fontId="17" fillId="3" borderId="16" xfId="0" quotePrefix="1" applyFont="1" applyFill="1" applyBorder="1" applyAlignment="1" applyProtection="1">
      <alignment horizontal="left"/>
    </xf>
    <xf numFmtId="0" fontId="17" fillId="3" borderId="17" xfId="0" applyFont="1" applyFill="1" applyBorder="1" applyProtection="1"/>
    <xf numFmtId="0" fontId="17" fillId="3" borderId="47" xfId="0" quotePrefix="1" applyFont="1" applyFill="1" applyBorder="1" applyProtection="1"/>
    <xf numFmtId="0" fontId="17" fillId="3" borderId="47" xfId="0" quotePrefix="1" applyFont="1" applyFill="1" applyBorder="1" applyAlignment="1" applyProtection="1">
      <alignment horizontal="left" vertical="center" wrapText="1"/>
    </xf>
    <xf numFmtId="0" fontId="17" fillId="3" borderId="47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vertical="center" wrapText="1"/>
    </xf>
    <xf numFmtId="0" fontId="17" fillId="3" borderId="47" xfId="0" quotePrefix="1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wrapText="1"/>
    </xf>
    <xf numFmtId="0" fontId="14" fillId="3" borderId="0" xfId="0" applyFont="1" applyFill="1" applyBorder="1" applyProtection="1"/>
    <xf numFmtId="0" fontId="12" fillId="3" borderId="30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177" fontId="9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2" xfId="0" applyNumberFormat="1" applyFont="1" applyFill="1" applyBorder="1" applyAlignment="1" applyProtection="1">
      <alignment horizontal="right" vertical="center" shrinkToFit="1"/>
    </xf>
    <xf numFmtId="177" fontId="9" fillId="2" borderId="24" xfId="0" applyNumberFormat="1" applyFont="1" applyFill="1" applyBorder="1" applyAlignment="1" applyProtection="1">
      <alignment horizontal="right" vertical="center" shrinkToFit="1"/>
    </xf>
    <xf numFmtId="0" fontId="12" fillId="3" borderId="49" xfId="0" applyFont="1" applyFill="1" applyBorder="1" applyAlignment="1" applyProtection="1">
      <alignment horizontal="center" vertical="center"/>
    </xf>
    <xf numFmtId="0" fontId="12" fillId="3" borderId="50" xfId="0" applyFont="1" applyFill="1" applyBorder="1" applyAlignment="1" applyProtection="1">
      <alignment horizontal="center" vertical="center"/>
    </xf>
    <xf numFmtId="177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9" xfId="0" applyNumberFormat="1" applyFont="1" applyFill="1" applyBorder="1" applyAlignment="1" applyProtection="1">
      <alignment horizontal="right" vertical="center" shrinkToFit="1"/>
    </xf>
    <xf numFmtId="177" fontId="9" fillId="2" borderId="51" xfId="0" applyNumberFormat="1" applyFont="1" applyFill="1" applyBorder="1" applyAlignment="1" applyProtection="1">
      <alignment horizontal="right" vertical="center" shrinkToFit="1"/>
    </xf>
    <xf numFmtId="0" fontId="6" fillId="3" borderId="0" xfId="0" applyFont="1" applyFill="1" applyBorder="1" applyAlignment="1" applyProtection="1">
      <alignment horizontal="centerContinuous" vertical="center"/>
    </xf>
    <xf numFmtId="0" fontId="3" fillId="3" borderId="0" xfId="0" applyFont="1" applyFill="1" applyAlignment="1" applyProtection="1">
      <alignment horizontal="centerContinuous"/>
    </xf>
    <xf numFmtId="0" fontId="18" fillId="3" borderId="0" xfId="0" applyFont="1" applyFill="1" applyBorder="1" applyAlignment="1" applyProtection="1">
      <alignment horizontal="centerContinuous" vertical="center"/>
    </xf>
    <xf numFmtId="0" fontId="18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Protection="1"/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distributed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centerContinuous" vertical="center" wrapText="1"/>
    </xf>
    <xf numFmtId="0" fontId="20" fillId="3" borderId="0" xfId="0" applyFont="1" applyFill="1" applyBorder="1" applyAlignment="1" applyProtection="1">
      <alignment horizontal="centerContinuous"/>
    </xf>
    <xf numFmtId="0" fontId="20" fillId="3" borderId="0" xfId="0" applyFont="1" applyFill="1" applyBorder="1" applyAlignment="1" applyProtection="1"/>
    <xf numFmtId="0" fontId="20" fillId="3" borderId="0" xfId="0" quotePrefix="1" applyFont="1" applyFill="1" applyBorder="1" applyAlignment="1" applyProtection="1">
      <alignment horizontal="center" vertical="center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horizontal="centerContinuous" vertical="distributed"/>
    </xf>
    <xf numFmtId="0" fontId="1" fillId="3" borderId="0" xfId="0" quotePrefix="1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3" borderId="0" xfId="0" quotePrefix="1" applyFont="1" applyFill="1" applyBorder="1" applyAlignment="1" applyProtection="1">
      <alignment horizontal="left" vertical="center" wrapText="1"/>
    </xf>
    <xf numFmtId="0" fontId="1" fillId="3" borderId="0" xfId="0" quotePrefix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Continuous" vertical="center" wrapText="1"/>
    </xf>
    <xf numFmtId="0" fontId="20" fillId="3" borderId="0" xfId="0" quotePrefix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right" vertical="center"/>
    </xf>
    <xf numFmtId="0" fontId="21" fillId="3" borderId="0" xfId="0" applyFont="1" applyFill="1" applyBorder="1" applyAlignment="1" applyProtection="1">
      <alignment horizontal="center" vertical="center"/>
    </xf>
    <xf numFmtId="179" fontId="19" fillId="3" borderId="0" xfId="0" applyNumberFormat="1" applyFont="1" applyFill="1" applyBorder="1" applyAlignment="1" applyProtection="1">
      <alignment horizontal="right" vertical="center"/>
    </xf>
    <xf numFmtId="179" fontId="19" fillId="3" borderId="0" xfId="0" quotePrefix="1" applyNumberFormat="1" applyFont="1" applyFill="1" applyBorder="1" applyAlignment="1" applyProtection="1">
      <alignment horizontal="right" vertical="center"/>
    </xf>
    <xf numFmtId="0" fontId="20" fillId="3" borderId="0" xfId="0" quotePrefix="1" applyFont="1" applyFill="1" applyBorder="1" applyAlignment="1" applyProtection="1">
      <alignment horizontal="centerContinuous" vertical="center"/>
    </xf>
    <xf numFmtId="0" fontId="20" fillId="3" borderId="0" xfId="0" applyFont="1" applyFill="1" applyBorder="1" applyAlignment="1" applyProtection="1">
      <alignment horizontal="centerContinuous" vertical="top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centerContinuous" vertical="top" wrapText="1"/>
    </xf>
    <xf numFmtId="0" fontId="20" fillId="3" borderId="0" xfId="0" quotePrefix="1" applyFont="1" applyFill="1" applyBorder="1" applyAlignment="1" applyProtection="1">
      <alignment horizontal="centerContinuous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Continuous"/>
    </xf>
    <xf numFmtId="49" fontId="18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right"/>
    </xf>
    <xf numFmtId="0" fontId="9" fillId="3" borderId="21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centerContinuous"/>
    </xf>
    <xf numFmtId="0" fontId="9" fillId="3" borderId="47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Continuous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distributed" shrinkToFit="1"/>
    </xf>
    <xf numFmtId="0" fontId="9" fillId="3" borderId="47" xfId="0" applyFont="1" applyFill="1" applyBorder="1" applyProtection="1"/>
    <xf numFmtId="0" fontId="9" fillId="3" borderId="47" xfId="0" quotePrefix="1" applyFont="1" applyFill="1" applyBorder="1" applyAlignment="1" applyProtection="1">
      <alignment horizontal="center" vertical="center" wrapText="1"/>
    </xf>
    <xf numFmtId="0" fontId="9" fillId="3" borderId="47" xfId="0" quotePrefix="1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/>
    <xf numFmtId="0" fontId="12" fillId="3" borderId="52" xfId="0" applyFont="1" applyFill="1" applyBorder="1" applyAlignment="1" applyProtection="1">
      <alignment horizontal="center" vertical="center"/>
    </xf>
    <xf numFmtId="0" fontId="12" fillId="3" borderId="53" xfId="0" applyFont="1" applyFill="1" applyBorder="1" applyAlignment="1" applyProtection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56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7" xfId="0" applyNumberFormat="1" applyFont="1" applyFill="1" applyBorder="1" applyAlignment="1" applyProtection="1">
      <alignment horizontal="right" vertical="center" shrinkToFit="1"/>
    </xf>
    <xf numFmtId="177" fontId="9" fillId="2" borderId="57" xfId="0" applyNumberFormat="1" applyFont="1" applyFill="1" applyBorder="1" applyAlignment="1" applyProtection="1">
      <alignment horizontal="right" vertical="center" shrinkToFit="1"/>
    </xf>
    <xf numFmtId="177" fontId="9" fillId="2" borderId="58" xfId="0" applyNumberFormat="1" applyFont="1" applyFill="1" applyBorder="1" applyAlignment="1" applyProtection="1">
      <alignment horizontal="right" vertical="center" shrinkToFit="1"/>
    </xf>
    <xf numFmtId="0" fontId="12" fillId="3" borderId="59" xfId="0" applyFont="1" applyFill="1" applyBorder="1" applyAlignment="1" applyProtection="1">
      <alignment horizontal="center" vertical="center"/>
    </xf>
    <xf numFmtId="177" fontId="9" fillId="2" borderId="42" xfId="0" applyNumberFormat="1" applyFont="1" applyFill="1" applyBorder="1" applyAlignment="1" applyProtection="1">
      <alignment horizontal="right" vertical="center" shrinkToFit="1"/>
    </xf>
    <xf numFmtId="177" fontId="9" fillId="2" borderId="60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vertical="center"/>
    </xf>
    <xf numFmtId="49" fontId="0" fillId="3" borderId="0" xfId="0" applyNumberFormat="1" applyFill="1" applyProtection="1"/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3" fillId="0" borderId="26" xfId="0" applyNumberFormat="1" applyFont="1" applyBorder="1" applyProtection="1"/>
    <xf numFmtId="49" fontId="9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27" xfId="0" applyFont="1" applyBorder="1" applyProtection="1"/>
    <xf numFmtId="0" fontId="3" fillId="0" borderId="27" xfId="0" applyNumberFormat="1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12" xfId="0" applyFont="1" applyBorder="1" applyProtection="1"/>
    <xf numFmtId="0" fontId="3" fillId="0" borderId="26" xfId="0" applyFont="1" applyBorder="1" applyProtection="1"/>
    <xf numFmtId="0" fontId="3" fillId="0" borderId="13" xfId="0" applyFont="1" applyBorder="1" applyProtection="1"/>
    <xf numFmtId="0" fontId="3" fillId="0" borderId="21" xfId="0" applyFont="1" applyBorder="1" applyProtection="1"/>
    <xf numFmtId="0" fontId="3" fillId="0" borderId="61" xfId="0" applyFont="1" applyBorder="1" applyProtection="1"/>
    <xf numFmtId="0" fontId="9" fillId="0" borderId="47" xfId="0" applyFont="1" applyBorder="1" applyAlignment="1" applyProtection="1">
      <alignment horizontal="center" vertical="center"/>
    </xf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47" xfId="0" applyFont="1" applyBorder="1" applyProtection="1"/>
    <xf numFmtId="0" fontId="3" fillId="0" borderId="18" xfId="0" applyFont="1" applyBorder="1" applyProtection="1"/>
    <xf numFmtId="0" fontId="3" fillId="0" borderId="2" xfId="0" applyFont="1" applyBorder="1" applyProtection="1"/>
    <xf numFmtId="0" fontId="3" fillId="0" borderId="19" xfId="0" applyFont="1" applyBorder="1" applyProtection="1"/>
    <xf numFmtId="0" fontId="17" fillId="0" borderId="62" xfId="0" applyFont="1" applyBorder="1" applyAlignment="1" applyProtection="1">
      <alignment horizontal="left"/>
    </xf>
    <xf numFmtId="0" fontId="3" fillId="0" borderId="63" xfId="0" applyFont="1" applyBorder="1" applyProtection="1"/>
    <xf numFmtId="0" fontId="3" fillId="0" borderId="64" xfId="0" applyFont="1" applyBorder="1" applyProtection="1"/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left" vertical="center"/>
    </xf>
    <xf numFmtId="0" fontId="12" fillId="0" borderId="65" xfId="0" applyFont="1" applyBorder="1" applyAlignment="1" applyProtection="1">
      <alignment horizontal="center" vertical="center"/>
    </xf>
    <xf numFmtId="177" fontId="9" fillId="0" borderId="66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Continuous" vertical="center"/>
    </xf>
    <xf numFmtId="177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177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Continuous" vertical="center"/>
    </xf>
    <xf numFmtId="0" fontId="0" fillId="3" borderId="0" xfId="0" applyFill="1" applyBorder="1" applyProtection="1"/>
    <xf numFmtId="177" fontId="9" fillId="2" borderId="28" xfId="0" applyNumberFormat="1" applyFont="1" applyFill="1" applyBorder="1" applyAlignment="1" applyProtection="1">
      <alignment horizontal="right" vertical="center" shrinkToFit="1"/>
    </xf>
    <xf numFmtId="0" fontId="3" fillId="0" borderId="67" xfId="0" applyFont="1" applyBorder="1" applyProtection="1"/>
    <xf numFmtId="177" fontId="9" fillId="2" borderId="68" xfId="0" applyNumberFormat="1" applyFont="1" applyFill="1" applyBorder="1" applyAlignment="1" applyProtection="1">
      <alignment horizontal="right" vertical="center" shrinkToFit="1"/>
    </xf>
    <xf numFmtId="0" fontId="3" fillId="0" borderId="69" xfId="0" applyFont="1" applyBorder="1" applyProtection="1"/>
    <xf numFmtId="177" fontId="9" fillId="0" borderId="7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72" xfId="0" applyFont="1" applyBorder="1" applyProtection="1"/>
    <xf numFmtId="177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177" fontId="9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0" xfId="0" applyNumberFormat="1" applyFont="1" applyFill="1" applyProtection="1"/>
    <xf numFmtId="0" fontId="0" fillId="3" borderId="0" xfId="0" applyNumberFormat="1" applyFill="1" applyProtection="1"/>
    <xf numFmtId="49" fontId="9" fillId="3" borderId="0" xfId="0" applyNumberFormat="1" applyFont="1" applyFill="1" applyBorder="1" applyProtection="1"/>
    <xf numFmtId="49" fontId="11" fillId="3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horizontal="centerContinuous"/>
    </xf>
    <xf numFmtId="49" fontId="8" fillId="3" borderId="0" xfId="0" applyNumberFormat="1" applyFont="1" applyFill="1" applyBorder="1" applyAlignment="1" applyProtection="1">
      <alignment horizontal="centerContinuous"/>
    </xf>
    <xf numFmtId="49" fontId="3" fillId="3" borderId="2" xfId="0" applyNumberFormat="1" applyFont="1" applyFill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49" fontId="9" fillId="3" borderId="0" xfId="0" applyNumberFormat="1" applyFont="1" applyFill="1" applyAlignment="1" applyProtection="1">
      <alignment horizontal="right" vertical="center"/>
    </xf>
    <xf numFmtId="49" fontId="10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Protection="1"/>
    <xf numFmtId="0" fontId="11" fillId="3" borderId="0" xfId="0" quotePrefix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centerContinuous" vertical="center"/>
    </xf>
    <xf numFmtId="0" fontId="9" fillId="3" borderId="21" xfId="0" quotePrefix="1" applyFont="1" applyFill="1" applyBorder="1" applyAlignment="1" applyProtection="1">
      <alignment horizontal="center" wrapText="1"/>
    </xf>
    <xf numFmtId="0" fontId="9" fillId="3" borderId="21" xfId="0" quotePrefix="1" applyFont="1" applyFill="1" applyBorder="1" applyAlignment="1" applyProtection="1">
      <alignment horizontal="distributed"/>
    </xf>
    <xf numFmtId="0" fontId="5" fillId="3" borderId="0" xfId="0" applyFont="1" applyFill="1" applyBorder="1" applyAlignment="1" applyProtection="1">
      <alignment horizontal="centerContinuous" vertical="center"/>
    </xf>
    <xf numFmtId="0" fontId="9" fillId="3" borderId="47" xfId="0" quotePrefix="1" applyFont="1" applyFill="1" applyBorder="1" applyAlignment="1" applyProtection="1">
      <alignment horizontal="center"/>
    </xf>
    <xf numFmtId="0" fontId="9" fillId="3" borderId="47" xfId="0" applyFont="1" applyFill="1" applyBorder="1" applyAlignment="1" applyProtection="1">
      <alignment horizontal="center" wrapText="1"/>
    </xf>
    <xf numFmtId="0" fontId="9" fillId="3" borderId="47" xfId="0" quotePrefix="1" applyFont="1" applyFill="1" applyBorder="1" applyAlignment="1" applyProtection="1">
      <alignment horizontal="distributed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9" fillId="3" borderId="0" xfId="0" quotePrefix="1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Continuous" vertical="top"/>
    </xf>
    <xf numFmtId="0" fontId="9" fillId="3" borderId="0" xfId="0" applyFont="1" applyFill="1" applyBorder="1" applyAlignment="1" applyProtection="1">
      <alignment horizontal="centerContinuous" vertical="top"/>
    </xf>
    <xf numFmtId="0" fontId="9" fillId="3" borderId="17" xfId="0" applyFont="1" applyFill="1" applyBorder="1" applyAlignment="1" applyProtection="1">
      <alignment horizontal="centerContinuous" vertical="top"/>
    </xf>
    <xf numFmtId="0" fontId="9" fillId="3" borderId="16" xfId="0" applyFont="1" applyFill="1" applyBorder="1" applyAlignment="1" applyProtection="1">
      <alignment horizontal="center" vertical="top"/>
    </xf>
    <xf numFmtId="0" fontId="9" fillId="3" borderId="17" xfId="0" applyFont="1" applyFill="1" applyBorder="1" applyAlignment="1" applyProtection="1">
      <alignment horizontal="center" vertical="top"/>
    </xf>
    <xf numFmtId="0" fontId="9" fillId="3" borderId="47" xfId="0" quotePrefix="1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distributed" vertical="top" wrapText="1"/>
    </xf>
    <xf numFmtId="0" fontId="9" fillId="3" borderId="0" xfId="0" applyFont="1" applyFill="1" applyBorder="1" applyAlignment="1" applyProtection="1">
      <alignment horizontal="center" vertical="top" wrapText="1"/>
    </xf>
    <xf numFmtId="0" fontId="9" fillId="3" borderId="0" xfId="0" quotePrefix="1" applyFont="1" applyFill="1" applyBorder="1" applyAlignment="1" applyProtection="1">
      <alignment horizontal="center" vertical="top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3" borderId="0" xfId="0" quotePrefix="1" applyFont="1" applyFill="1" applyBorder="1" applyAlignment="1" applyProtection="1">
      <alignment horizontal="center" vertical="top" wrapText="1"/>
    </xf>
    <xf numFmtId="0" fontId="17" fillId="3" borderId="74" xfId="0" applyFont="1" applyFill="1" applyBorder="1" applyAlignment="1" applyProtection="1">
      <alignment horizontal="centerContinuous" vertical="center" wrapText="1"/>
    </xf>
    <xf numFmtId="0" fontId="17" fillId="3" borderId="74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center" vertical="top" wrapText="1"/>
    </xf>
    <xf numFmtId="0" fontId="17" fillId="3" borderId="0" xfId="0" quotePrefix="1" applyFont="1" applyFill="1" applyBorder="1" applyAlignment="1" applyProtection="1">
      <alignment horizontal="left" vertical="top"/>
    </xf>
    <xf numFmtId="0" fontId="17" fillId="3" borderId="0" xfId="0" quotePrefix="1" applyFont="1" applyFill="1" applyBorder="1" applyAlignment="1" applyProtection="1">
      <alignment horizontal="distributed" vertical="center"/>
    </xf>
    <xf numFmtId="0" fontId="13" fillId="3" borderId="0" xfId="0" quotePrefix="1" applyFont="1" applyFill="1" applyBorder="1" applyAlignment="1" applyProtection="1">
      <alignment horizontal="center" vertical="top" wrapText="1"/>
    </xf>
    <xf numFmtId="177" fontId="9" fillId="2" borderId="75" xfId="0" applyNumberFormat="1" applyFont="1" applyFill="1" applyBorder="1" applyAlignment="1" applyProtection="1">
      <alignment horizontal="right" vertical="center" shrinkToFit="1"/>
    </xf>
    <xf numFmtId="177" fontId="9" fillId="0" borderId="76" xfId="0" applyNumberFormat="1" applyFont="1" applyFill="1" applyBorder="1" applyAlignment="1" applyProtection="1">
      <alignment horizontal="right" vertical="center" shrinkToFit="1"/>
    </xf>
    <xf numFmtId="177" fontId="9" fillId="0" borderId="77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0" borderId="78" xfId="0" applyNumberFormat="1" applyFont="1" applyFill="1" applyBorder="1" applyAlignment="1" applyProtection="1">
      <alignment horizontal="right" vertical="center" shrinkToFit="1"/>
    </xf>
    <xf numFmtId="180" fontId="9" fillId="2" borderId="13" xfId="0" applyNumberFormat="1" applyFont="1" applyFill="1" applyBorder="1" applyAlignment="1" applyProtection="1">
      <alignment horizontal="right" vertical="center" shrinkToFit="1"/>
    </xf>
    <xf numFmtId="0" fontId="5" fillId="3" borderId="0" xfId="0" applyNumberFormat="1" applyFont="1" applyFill="1" applyBorder="1" applyProtection="1"/>
    <xf numFmtId="0" fontId="3" fillId="3" borderId="0" xfId="0" applyNumberFormat="1" applyFont="1" applyFill="1" applyBorder="1" applyProtection="1"/>
    <xf numFmtId="0" fontId="12" fillId="3" borderId="36" xfId="0" applyFont="1" applyFill="1" applyBorder="1" applyAlignment="1" applyProtection="1">
      <alignment horizontal="center" vertical="center"/>
    </xf>
    <xf numFmtId="177" fontId="9" fillId="0" borderId="58" xfId="0" applyNumberFormat="1" applyFont="1" applyFill="1" applyBorder="1" applyAlignment="1" applyProtection="1">
      <alignment horizontal="right" vertical="center" shrinkToFit="1"/>
    </xf>
    <xf numFmtId="177" fontId="9" fillId="2" borderId="3" xfId="0" quotePrefix="1" applyNumberFormat="1" applyFont="1" applyFill="1" applyBorder="1" applyAlignment="1" applyProtection="1">
      <alignment horizontal="right" vertical="center" shrinkToFit="1"/>
    </xf>
    <xf numFmtId="177" fontId="9" fillId="0" borderId="79" xfId="0" applyNumberFormat="1" applyFont="1" applyFill="1" applyBorder="1" applyAlignment="1" applyProtection="1">
      <alignment horizontal="right" vertical="center" shrinkToFit="1"/>
    </xf>
    <xf numFmtId="177" fontId="9" fillId="0" borderId="56" xfId="0" applyNumberFormat="1" applyFont="1" applyFill="1" applyBorder="1" applyAlignment="1" applyProtection="1">
      <alignment horizontal="right" vertical="center" shrinkToFit="1"/>
      <protection locked="0"/>
    </xf>
    <xf numFmtId="180" fontId="9" fillId="2" borderId="15" xfId="0" applyNumberFormat="1" applyFont="1" applyFill="1" applyBorder="1" applyAlignment="1" applyProtection="1">
      <alignment horizontal="right" vertical="center" shrinkToFit="1"/>
    </xf>
    <xf numFmtId="177" fontId="9" fillId="2" borderId="3" xfId="0" applyNumberFormat="1" applyFont="1" applyFill="1" applyBorder="1" applyAlignment="1" applyProtection="1">
      <alignment horizontal="right" vertical="center" shrinkToFit="1"/>
    </xf>
    <xf numFmtId="177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81" xfId="0" applyNumberFormat="1" applyFont="1" applyFill="1" applyBorder="1" applyAlignment="1" applyProtection="1">
      <alignment horizontal="right" vertical="center" shrinkToFit="1"/>
    </xf>
    <xf numFmtId="177" fontId="9" fillId="2" borderId="80" xfId="0" applyNumberFormat="1" applyFont="1" applyFill="1" applyBorder="1" applyAlignment="1" applyProtection="1">
      <alignment horizontal="right" vertical="center" shrinkToFit="1"/>
    </xf>
    <xf numFmtId="0" fontId="5" fillId="3" borderId="0" xfId="0" applyFont="1" applyFill="1" applyBorder="1" applyAlignment="1" applyProtection="1">
      <alignment horizontal="left" vertical="center"/>
    </xf>
    <xf numFmtId="177" fontId="9" fillId="2" borderId="64" xfId="0" applyNumberFormat="1" applyFont="1" applyFill="1" applyBorder="1" applyAlignment="1" applyProtection="1">
      <alignment horizontal="right" vertical="center" shrinkToFit="1"/>
    </xf>
    <xf numFmtId="177" fontId="9" fillId="2" borderId="82" xfId="0" applyNumberFormat="1" applyFont="1" applyFill="1" applyBorder="1" applyAlignment="1" applyProtection="1">
      <alignment horizontal="right" vertical="center" shrinkToFit="1"/>
    </xf>
    <xf numFmtId="177" fontId="9" fillId="2" borderId="0" xfId="0" applyNumberFormat="1" applyFont="1" applyFill="1" applyBorder="1" applyAlignment="1" applyProtection="1">
      <alignment horizontal="right" vertical="center" shrinkToFit="1"/>
    </xf>
    <xf numFmtId="177" fontId="9" fillId="2" borderId="83" xfId="0" applyNumberFormat="1" applyFont="1" applyFill="1" applyBorder="1" applyAlignment="1" applyProtection="1">
      <alignment horizontal="right" vertical="center" shrinkToFit="1"/>
    </xf>
    <xf numFmtId="180" fontId="9" fillId="2" borderId="17" xfId="0" applyNumberFormat="1" applyFont="1" applyFill="1" applyBorder="1" applyAlignment="1" applyProtection="1">
      <alignment horizontal="right" vertical="center" shrinkToFit="1"/>
    </xf>
    <xf numFmtId="0" fontId="16" fillId="2" borderId="84" xfId="0" applyFont="1" applyFill="1" applyBorder="1" applyProtection="1"/>
    <xf numFmtId="0" fontId="16" fillId="2" borderId="46" xfId="0" applyFont="1" applyFill="1" applyBorder="1" applyProtection="1"/>
    <xf numFmtId="180" fontId="9" fillId="2" borderId="74" xfId="0" applyNumberFormat="1" applyFont="1" applyFill="1" applyBorder="1" applyAlignment="1" applyProtection="1">
      <alignment horizontal="right" vertical="center" shrinkToFit="1"/>
    </xf>
    <xf numFmtId="180" fontId="9" fillId="2" borderId="1" xfId="0" applyNumberFormat="1" applyFont="1" applyFill="1" applyBorder="1" applyAlignment="1" applyProtection="1">
      <alignment horizontal="right" vertical="center" shrinkToFit="1"/>
    </xf>
    <xf numFmtId="180" fontId="9" fillId="2" borderId="57" xfId="0" applyNumberFormat="1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right" vertical="center"/>
    </xf>
    <xf numFmtId="0" fontId="0" fillId="0" borderId="0" xfId="0" applyProtection="1"/>
    <xf numFmtId="49" fontId="0" fillId="0" borderId="0" xfId="0" applyNumberFormat="1" applyFill="1" applyProtection="1"/>
    <xf numFmtId="49" fontId="6" fillId="0" borderId="0" xfId="0" applyNumberFormat="1" applyFont="1" applyProtection="1"/>
    <xf numFmtId="49" fontId="9" fillId="0" borderId="0" xfId="0" applyNumberFormat="1" applyFont="1" applyAlignment="1" applyProtection="1">
      <alignment vertical="center"/>
    </xf>
    <xf numFmtId="49" fontId="9" fillId="0" borderId="2" xfId="0" applyNumberFormat="1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top"/>
    </xf>
    <xf numFmtId="0" fontId="7" fillId="0" borderId="21" xfId="0" applyFont="1" applyBorder="1" applyAlignment="1" applyProtection="1">
      <alignment horizontal="right" vertical="top"/>
    </xf>
    <xf numFmtId="0" fontId="9" fillId="0" borderId="21" xfId="0" applyFont="1" applyBorder="1" applyAlignment="1" applyProtection="1">
      <alignment horizontal="distributed" vertical="top" wrapText="1"/>
    </xf>
    <xf numFmtId="0" fontId="9" fillId="0" borderId="16" xfId="0" applyFont="1" applyFill="1" applyBorder="1" applyAlignment="1" applyProtection="1">
      <alignment horizontal="centerContinuous"/>
    </xf>
    <xf numFmtId="0" fontId="7" fillId="0" borderId="21" xfId="0" applyFont="1" applyFill="1" applyBorder="1" applyAlignment="1" applyProtection="1"/>
    <xf numFmtId="0" fontId="9" fillId="0" borderId="47" xfId="0" applyFont="1" applyFill="1" applyBorder="1" applyAlignment="1" applyProtection="1">
      <alignment horizontal="centerContinuous"/>
    </xf>
    <xf numFmtId="0" fontId="7" fillId="0" borderId="47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distributed"/>
    </xf>
    <xf numFmtId="0" fontId="9" fillId="0" borderId="47" xfId="0" applyFont="1" applyBorder="1" applyProtection="1"/>
    <xf numFmtId="0" fontId="9" fillId="0" borderId="47" xfId="0" applyFont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right"/>
    </xf>
    <xf numFmtId="0" fontId="9" fillId="0" borderId="47" xfId="0" applyFont="1" applyFill="1" applyBorder="1" applyAlignment="1" applyProtection="1">
      <alignment horizontal="center"/>
    </xf>
    <xf numFmtId="0" fontId="9" fillId="0" borderId="47" xfId="0" applyFont="1" applyFill="1" applyBorder="1" applyAlignment="1" applyProtection="1">
      <alignment horizontal="right"/>
    </xf>
    <xf numFmtId="0" fontId="7" fillId="0" borderId="47" xfId="0" applyFont="1" applyBorder="1" applyAlignment="1" applyProtection="1">
      <alignment horizontal="left" vertical="top"/>
    </xf>
    <xf numFmtId="0" fontId="9" fillId="0" borderId="47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right"/>
    </xf>
    <xf numFmtId="0" fontId="17" fillId="0" borderId="0" xfId="0" applyFont="1" applyBorder="1" applyProtection="1"/>
    <xf numFmtId="0" fontId="17" fillId="0" borderId="62" xfId="0" quotePrefix="1" applyFont="1" applyBorder="1" applyProtection="1"/>
    <xf numFmtId="0" fontId="17" fillId="0" borderId="63" xfId="0" applyFont="1" applyBorder="1" applyProtection="1"/>
    <xf numFmtId="0" fontId="17" fillId="0" borderId="0" xfId="0" quotePrefix="1" applyFont="1" applyBorder="1" applyProtection="1"/>
    <xf numFmtId="0" fontId="17" fillId="0" borderId="47" xfId="0" quotePrefix="1" applyFont="1" applyBorder="1" applyProtection="1"/>
    <xf numFmtId="0" fontId="17" fillId="0" borderId="0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distributed"/>
    </xf>
    <xf numFmtId="0" fontId="17" fillId="0" borderId="18" xfId="0" applyFont="1" applyFill="1" applyBorder="1" applyProtection="1"/>
    <xf numFmtId="0" fontId="17" fillId="0" borderId="74" xfId="0" applyFont="1" applyFill="1" applyBorder="1" applyProtection="1"/>
    <xf numFmtId="0" fontId="17" fillId="0" borderId="74" xfId="0" applyFont="1" applyBorder="1" applyProtection="1"/>
    <xf numFmtId="0" fontId="17" fillId="0" borderId="74" xfId="0" quotePrefix="1" applyFont="1" applyBorder="1" applyProtection="1"/>
    <xf numFmtId="0" fontId="17" fillId="0" borderId="0" xfId="0" applyFont="1" applyFill="1" applyProtection="1"/>
    <xf numFmtId="0" fontId="1" fillId="0" borderId="0" xfId="0" applyFont="1" applyFill="1" applyProtection="1"/>
    <xf numFmtId="0" fontId="12" fillId="0" borderId="94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180" fontId="9" fillId="2" borderId="1" xfId="0" applyNumberFormat="1" applyFont="1" applyFill="1" applyBorder="1" applyAlignment="1" applyProtection="1">
      <alignment horizontal="center" vertical="center" shrinkToFit="1"/>
    </xf>
    <xf numFmtId="177" fontId="9" fillId="0" borderId="95" xfId="0" applyNumberFormat="1" applyFont="1" applyFill="1" applyBorder="1" applyAlignment="1" applyProtection="1">
      <alignment horizontal="right" vertical="center" shrinkToFit="1"/>
    </xf>
    <xf numFmtId="177" fontId="9" fillId="5" borderId="1" xfId="0" applyNumberFormat="1" applyFont="1" applyFill="1" applyBorder="1" applyAlignment="1" applyProtection="1">
      <alignment horizontal="right" vertical="center" shrinkToFit="1"/>
    </xf>
    <xf numFmtId="0" fontId="12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177" fontId="9" fillId="2" borderId="95" xfId="0" applyNumberFormat="1" applyFont="1" applyFill="1" applyBorder="1" applyAlignment="1" applyProtection="1">
      <alignment horizontal="right" vertical="center" shrinkToFit="1"/>
    </xf>
    <xf numFmtId="0" fontId="12" fillId="0" borderId="96" xfId="0" applyFont="1" applyBorder="1" applyAlignment="1" applyProtection="1">
      <alignment horizontal="center" vertical="center"/>
    </xf>
    <xf numFmtId="0" fontId="12" fillId="0" borderId="97" xfId="0" applyFont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1" xfId="0" applyNumberFormat="1" applyFont="1" applyFill="1" applyBorder="1" applyAlignment="1" applyProtection="1">
      <alignment horizontal="right" vertical="center" shrinkToFit="1"/>
    </xf>
    <xf numFmtId="177" fontId="9" fillId="0" borderId="98" xfId="0" applyNumberFormat="1" applyFont="1" applyFill="1" applyBorder="1" applyAlignment="1" applyProtection="1">
      <alignment horizontal="right" vertical="center" shrinkToFit="1"/>
    </xf>
    <xf numFmtId="177" fontId="9" fillId="2" borderId="99" xfId="0" applyNumberFormat="1" applyFont="1" applyFill="1" applyBorder="1" applyAlignment="1" applyProtection="1">
      <alignment horizontal="right" vertical="center" shrinkToFit="1"/>
    </xf>
    <xf numFmtId="177" fontId="9" fillId="2" borderId="100" xfId="0" applyNumberFormat="1" applyFont="1" applyFill="1" applyBorder="1" applyAlignment="1" applyProtection="1">
      <alignment horizontal="right" vertical="center" shrinkToFit="1"/>
    </xf>
    <xf numFmtId="180" fontId="9" fillId="2" borderId="101" xfId="0" applyNumberFormat="1" applyFont="1" applyFill="1" applyBorder="1" applyAlignment="1" applyProtection="1">
      <alignment horizontal="right" vertical="center" shrinkToFit="1"/>
    </xf>
    <xf numFmtId="180" fontId="9" fillId="2" borderId="95" xfId="0" applyNumberFormat="1" applyFont="1" applyFill="1" applyBorder="1" applyAlignment="1" applyProtection="1">
      <alignment horizontal="right" vertical="center" shrinkToFit="1"/>
    </xf>
    <xf numFmtId="177" fontId="9" fillId="0" borderId="102" xfId="0" applyNumberFormat="1" applyFont="1" applyFill="1" applyBorder="1" applyAlignment="1" applyProtection="1">
      <alignment horizontal="right" vertical="center" shrinkToFit="1"/>
    </xf>
    <xf numFmtId="177" fontId="9" fillId="2" borderId="103" xfId="0" applyNumberFormat="1" applyFont="1" applyFill="1" applyBorder="1" applyAlignment="1" applyProtection="1">
      <alignment horizontal="right" vertical="center" shrinkToFit="1"/>
    </xf>
    <xf numFmtId="177" fontId="9" fillId="2" borderId="74" xfId="0" applyNumberFormat="1" applyFont="1" applyFill="1" applyBorder="1" applyAlignment="1" applyProtection="1">
      <alignment horizontal="right" vertical="center" shrinkToFit="1"/>
    </xf>
    <xf numFmtId="177" fontId="9" fillId="2" borderId="104" xfId="0" applyNumberFormat="1" applyFont="1" applyFill="1" applyBorder="1" applyAlignment="1" applyProtection="1">
      <alignment horizontal="right" vertical="center" shrinkToFit="1"/>
    </xf>
    <xf numFmtId="177" fontId="9" fillId="2" borderId="77" xfId="0" applyNumberFormat="1" applyFont="1" applyFill="1" applyBorder="1" applyAlignment="1" applyProtection="1">
      <alignment horizontal="right" vertical="center" shrinkToFit="1"/>
    </xf>
    <xf numFmtId="177" fontId="9" fillId="0" borderId="10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05" xfId="0" applyNumberFormat="1" applyFont="1" applyFill="1" applyBorder="1" applyAlignment="1" applyProtection="1">
      <alignment horizontal="right" vertical="center" shrinkToFit="1"/>
    </xf>
    <xf numFmtId="177" fontId="9" fillId="0" borderId="106" xfId="0" applyNumberFormat="1" applyFont="1" applyFill="1" applyBorder="1" applyAlignment="1" applyProtection="1">
      <alignment horizontal="right" vertical="center" shrinkToFit="1"/>
    </xf>
    <xf numFmtId="177" fontId="9" fillId="2" borderId="107" xfId="0" applyNumberFormat="1" applyFont="1" applyFill="1" applyBorder="1" applyAlignment="1" applyProtection="1">
      <alignment horizontal="right" vertical="center" shrinkToFit="1"/>
    </xf>
    <xf numFmtId="177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08" xfId="0" applyNumberFormat="1" applyFont="1" applyFill="1" applyBorder="1" applyAlignment="1" applyProtection="1">
      <alignment horizontal="right" vertical="center" shrinkToFit="1"/>
    </xf>
    <xf numFmtId="177" fontId="9" fillId="2" borderId="109" xfId="0" applyNumberFormat="1" applyFont="1" applyFill="1" applyBorder="1" applyAlignment="1" applyProtection="1">
      <alignment horizontal="right" vertical="center" shrinkToFit="1"/>
    </xf>
    <xf numFmtId="177" fontId="9" fillId="2" borderId="108" xfId="0" applyNumberFormat="1" applyFont="1" applyFill="1" applyBorder="1" applyAlignment="1" applyProtection="1">
      <alignment horizontal="right" vertical="center" shrinkToFit="1"/>
    </xf>
    <xf numFmtId="180" fontId="9" fillId="2" borderId="95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Protection="1"/>
    <xf numFmtId="49" fontId="3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Protection="1"/>
    <xf numFmtId="49" fontId="9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centerContinuous"/>
    </xf>
    <xf numFmtId="0" fontId="11" fillId="0" borderId="0" xfId="0" quotePrefix="1" applyNumberFormat="1" applyFont="1" applyBorder="1" applyAlignment="1" applyProtection="1">
      <alignment horizontal="centerContinuous"/>
    </xf>
    <xf numFmtId="0" fontId="5" fillId="3" borderId="0" xfId="0" applyNumberFormat="1" applyFont="1" applyFill="1" applyProtection="1"/>
    <xf numFmtId="0" fontId="5" fillId="0" borderId="0" xfId="0" applyNumberFormat="1" applyFont="1" applyProtection="1"/>
    <xf numFmtId="0" fontId="19" fillId="0" borderId="0" xfId="0" applyNumberFormat="1" applyFont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21" xfId="0" applyFont="1" applyBorder="1" applyProtection="1"/>
    <xf numFmtId="0" fontId="5" fillId="0" borderId="0" xfId="0" applyNumberFormat="1" applyFont="1" applyBorder="1" applyProtection="1"/>
    <xf numFmtId="0" fontId="5" fillId="0" borderId="47" xfId="0" applyFont="1" applyBorder="1" applyAlignment="1" applyProtection="1">
      <alignment horizontal="center" vertical="center" shrinkToFit="1"/>
    </xf>
    <xf numFmtId="0" fontId="5" fillId="0" borderId="18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Continuous" vertical="justify"/>
    </xf>
    <xf numFmtId="0" fontId="5" fillId="0" borderId="19" xfId="0" applyFont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47" xfId="0" applyFont="1" applyBorder="1" applyProtection="1"/>
    <xf numFmtId="0" fontId="9" fillId="0" borderId="2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7" fillId="0" borderId="16" xfId="0" quotePrefix="1" applyFont="1" applyBorder="1" applyAlignment="1" applyProtection="1"/>
    <xf numFmtId="0" fontId="5" fillId="0" borderId="17" xfId="0" applyFont="1" applyBorder="1" applyAlignment="1" applyProtection="1"/>
    <xf numFmtId="0" fontId="17" fillId="0" borderId="47" xfId="0" quotePrefix="1" applyFont="1" applyBorder="1" applyAlignment="1" applyProtection="1"/>
    <xf numFmtId="0" fontId="17" fillId="0" borderId="47" xfId="0" quotePrefix="1" applyFont="1" applyBorder="1" applyAlignment="1" applyProtection="1">
      <alignment horizontal="left"/>
    </xf>
    <xf numFmtId="0" fontId="17" fillId="0" borderId="47" xfId="0" quotePrefix="1" applyNumberFormat="1" applyFont="1" applyBorder="1" applyAlignment="1" applyProtection="1">
      <alignment horizontal="distributed"/>
    </xf>
    <xf numFmtId="0" fontId="17" fillId="0" borderId="0" xfId="0" quotePrefix="1" applyNumberFormat="1" applyFont="1" applyBorder="1" applyAlignment="1" applyProtection="1">
      <alignment horizontal="distributed"/>
    </xf>
    <xf numFmtId="0" fontId="19" fillId="3" borderId="0" xfId="0" applyNumberFormat="1" applyFont="1" applyFill="1" applyProtection="1"/>
    <xf numFmtId="177" fontId="9" fillId="0" borderId="42" xfId="0" applyNumberFormat="1" applyFont="1" applyFill="1" applyBorder="1" applyAlignment="1" applyProtection="1">
      <alignment horizontal="right" vertical="center" shrinkToFit="1"/>
    </xf>
    <xf numFmtId="177" fontId="9" fillId="0" borderId="60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5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19" xfId="0" applyNumberFormat="1" applyFont="1" applyFill="1" applyBorder="1" applyAlignment="1" applyProtection="1">
      <alignment horizontal="right" vertical="center" shrinkToFit="1"/>
    </xf>
    <xf numFmtId="177" fontId="9" fillId="2" borderId="120" xfId="0" applyNumberFormat="1" applyFont="1" applyFill="1" applyBorder="1" applyAlignment="1" applyProtection="1">
      <alignment horizontal="right" vertical="center" shrinkToFit="1"/>
    </xf>
    <xf numFmtId="0" fontId="22" fillId="0" borderId="0" xfId="0" applyFont="1" applyBorder="1" applyAlignment="1" applyProtection="1"/>
    <xf numFmtId="0" fontId="12" fillId="0" borderId="84" xfId="0" applyFont="1" applyBorder="1" applyAlignment="1" applyProtection="1">
      <alignment horizontal="center" vertical="center"/>
    </xf>
    <xf numFmtId="0" fontId="12" fillId="0" borderId="121" xfId="0" applyFont="1" applyBorder="1" applyAlignment="1" applyProtection="1">
      <alignment horizontal="center" vertical="center"/>
    </xf>
    <xf numFmtId="177" fontId="9" fillId="0" borderId="122" xfId="0" applyNumberFormat="1" applyFont="1" applyFill="1" applyBorder="1" applyAlignment="1" applyProtection="1">
      <alignment horizontal="right" vertical="center" shrinkToFit="1"/>
    </xf>
    <xf numFmtId="0" fontId="9" fillId="3" borderId="0" xfId="0" applyNumberFormat="1" applyFont="1" applyFill="1" applyProtection="1"/>
    <xf numFmtId="0" fontId="20" fillId="3" borderId="0" xfId="0" applyNumberFormat="1" applyFont="1" applyFill="1" applyProtection="1"/>
    <xf numFmtId="0" fontId="12" fillId="0" borderId="123" xfId="0" applyFont="1" applyBorder="1" applyAlignment="1" applyProtection="1">
      <alignment horizontal="center" vertical="center"/>
    </xf>
    <xf numFmtId="0" fontId="12" fillId="0" borderId="124" xfId="0" applyFont="1" applyBorder="1" applyAlignment="1" applyProtection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177" fontId="9" fillId="0" borderId="126" xfId="0" applyNumberFormat="1" applyFont="1" applyFill="1" applyBorder="1" applyAlignment="1" applyProtection="1">
      <alignment horizontal="right" vertical="center" shrinkToFit="1"/>
    </xf>
    <xf numFmtId="177" fontId="9" fillId="0" borderId="119" xfId="0" applyNumberFormat="1" applyFont="1" applyFill="1" applyBorder="1" applyAlignment="1" applyProtection="1">
      <alignment horizontal="right" vertical="center" shrinkToFit="1"/>
    </xf>
    <xf numFmtId="177" fontId="9" fillId="0" borderId="120" xfId="0" applyNumberFormat="1" applyFont="1" applyFill="1" applyBorder="1" applyAlignment="1" applyProtection="1">
      <alignment horizontal="right" vertical="center" shrinkToFit="1"/>
    </xf>
    <xf numFmtId="0" fontId="12" fillId="0" borderId="127" xfId="0" applyFont="1" applyBorder="1" applyAlignment="1" applyProtection="1">
      <alignment horizontal="center" vertical="center"/>
    </xf>
    <xf numFmtId="0" fontId="12" fillId="0" borderId="128" xfId="0" applyFont="1" applyBorder="1" applyAlignment="1" applyProtection="1">
      <alignment horizontal="center" vertical="center"/>
    </xf>
    <xf numFmtId="177" fontId="9" fillId="0" borderId="129" xfId="0" applyNumberFormat="1" applyFont="1" applyFill="1" applyBorder="1" applyAlignment="1" applyProtection="1">
      <alignment horizontal="right" vertical="center" shrinkToFit="1"/>
    </xf>
    <xf numFmtId="177" fontId="9" fillId="2" borderId="130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9" fillId="0" borderId="0" xfId="0" applyFo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NumberFormat="1" applyFont="1" applyBorder="1" applyProtection="1"/>
    <xf numFmtId="0" fontId="19" fillId="3" borderId="0" xfId="0" applyFont="1" applyFill="1" applyProtection="1"/>
    <xf numFmtId="0" fontId="19" fillId="3" borderId="0" xfId="0" applyFont="1" applyFill="1" applyAlignment="1" applyProtection="1"/>
    <xf numFmtId="0" fontId="19" fillId="3" borderId="0" xfId="0" applyFont="1" applyFill="1" applyAlignment="1" applyProtection="1">
      <alignment horizontal="right"/>
    </xf>
    <xf numFmtId="0" fontId="20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19" fillId="0" borderId="17" xfId="0" applyFont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Protection="1"/>
    <xf numFmtId="49" fontId="5" fillId="3" borderId="0" xfId="0" applyNumberFormat="1" applyFont="1" applyFill="1" applyProtection="1"/>
    <xf numFmtId="49" fontId="19" fillId="3" borderId="0" xfId="0" applyNumberFormat="1" applyFont="1" applyFill="1" applyProtection="1"/>
    <xf numFmtId="49" fontId="3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5" fillId="0" borderId="2" xfId="0" applyNumberFormat="1" applyFont="1" applyBorder="1" applyProtection="1"/>
    <xf numFmtId="49" fontId="9" fillId="0" borderId="0" xfId="0" applyNumberFormat="1" applyFont="1" applyBorder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vertical="center"/>
    </xf>
    <xf numFmtId="49" fontId="3" fillId="0" borderId="0" xfId="0" applyNumberFormat="1" applyFont="1" applyBorder="1" applyAlignment="1" applyProtection="1">
      <alignment horizontal="right"/>
    </xf>
    <xf numFmtId="49" fontId="23" fillId="0" borderId="0" xfId="0" applyNumberFormat="1" applyFont="1" applyProtection="1"/>
    <xf numFmtId="49" fontId="5" fillId="0" borderId="3" xfId="0" applyNumberFormat="1" applyFont="1" applyBorder="1" applyProtection="1"/>
    <xf numFmtId="49" fontId="3" fillId="3" borderId="0" xfId="0" applyNumberFormat="1" applyFont="1" applyFill="1" applyBorder="1" applyAlignment="1" applyProtection="1">
      <alignment horizontal="center"/>
    </xf>
    <xf numFmtId="0" fontId="5" fillId="0" borderId="27" xfId="0" applyFont="1" applyBorder="1" applyProtection="1"/>
    <xf numFmtId="0" fontId="5" fillId="0" borderId="27" xfId="0" applyFont="1" applyBorder="1" applyAlignment="1" applyProtection="1"/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left"/>
    </xf>
    <xf numFmtId="0" fontId="11" fillId="0" borderId="0" xfId="0" quotePrefix="1" applyNumberFormat="1" applyFont="1" applyBorder="1" applyAlignment="1" applyProtection="1">
      <alignment horizontal="center"/>
    </xf>
    <xf numFmtId="0" fontId="5" fillId="0" borderId="61" xfId="0" applyFont="1" applyBorder="1" applyProtection="1"/>
    <xf numFmtId="0" fontId="5" fillId="0" borderId="1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vertical="justify"/>
    </xf>
    <xf numFmtId="0" fontId="17" fillId="3" borderId="0" xfId="0" applyNumberFormat="1" applyFont="1" applyFill="1" applyAlignment="1" applyProtection="1">
      <alignment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131" xfId="0" applyFont="1" applyBorder="1" applyAlignment="1" applyProtection="1">
      <alignment horizontal="center" vertical="center"/>
    </xf>
    <xf numFmtId="177" fontId="9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132" xfId="0" applyFont="1" applyBorder="1" applyAlignment="1" applyProtection="1">
      <alignment horizontal="center" vertical="center"/>
    </xf>
    <xf numFmtId="0" fontId="12" fillId="0" borderId="133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134" xfId="0" applyFont="1" applyBorder="1" applyAlignment="1" applyProtection="1">
      <alignment horizontal="center" vertical="center"/>
    </xf>
    <xf numFmtId="177" fontId="9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0" xfId="0" applyFont="1" applyFill="1" applyAlignment="1" applyProtection="1">
      <alignment horizontal="center"/>
    </xf>
    <xf numFmtId="49" fontId="19" fillId="0" borderId="0" xfId="0" applyNumberFormat="1" applyFont="1" applyProtection="1"/>
    <xf numFmtId="49" fontId="9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right"/>
    </xf>
    <xf numFmtId="49" fontId="9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/>
    </xf>
    <xf numFmtId="49" fontId="9" fillId="3" borderId="0" xfId="0" applyNumberFormat="1" applyFont="1" applyFill="1" applyProtection="1"/>
    <xf numFmtId="49" fontId="20" fillId="3" borderId="0" xfId="0" applyNumberFormat="1" applyFont="1" applyFill="1" applyProtection="1"/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5" fillId="3" borderId="0" xfId="0" applyFont="1" applyFill="1" applyProtection="1"/>
    <xf numFmtId="0" fontId="5" fillId="0" borderId="2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centerContinuous" vertical="justify"/>
    </xf>
    <xf numFmtId="0" fontId="5" fillId="0" borderId="47" xfId="0" applyFont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17" fillId="0" borderId="0" xfId="0" quotePrefix="1" applyFont="1" applyFill="1" applyBorder="1" applyAlignment="1" applyProtection="1"/>
    <xf numFmtId="0" fontId="17" fillId="0" borderId="0" xfId="0" applyFont="1" applyAlignment="1" applyProtection="1">
      <alignment vertical="center"/>
    </xf>
    <xf numFmtId="177" fontId="9" fillId="2" borderId="10" xfId="0" applyNumberFormat="1" applyFont="1" applyFill="1" applyBorder="1" applyAlignment="1" applyProtection="1">
      <alignment horizontal="right" vertical="center" shrinkToFit="1"/>
    </xf>
    <xf numFmtId="177" fontId="9" fillId="0" borderId="10" xfId="0" applyNumberFormat="1" applyFont="1" applyFill="1" applyBorder="1" applyAlignment="1" applyProtection="1">
      <alignment horizontal="right" vertical="center" shrinkToFit="1"/>
    </xf>
    <xf numFmtId="177" fontId="9" fillId="0" borderId="135" xfId="0" applyNumberFormat="1" applyFont="1" applyFill="1" applyBorder="1" applyAlignment="1" applyProtection="1">
      <alignment horizontal="right" vertical="center" shrinkToFit="1"/>
    </xf>
    <xf numFmtId="177" fontId="9" fillId="0" borderId="136" xfId="0" applyNumberFormat="1" applyFont="1" applyFill="1" applyBorder="1" applyAlignment="1" applyProtection="1">
      <alignment horizontal="right" vertical="center" shrinkToFit="1"/>
    </xf>
    <xf numFmtId="177" fontId="9" fillId="2" borderId="7" xfId="0" applyNumberFormat="1" applyFont="1" applyFill="1" applyBorder="1" applyAlignment="1" applyProtection="1">
      <alignment horizontal="right" vertical="center" shrinkToFit="1"/>
    </xf>
    <xf numFmtId="177" fontId="9" fillId="2" borderId="136" xfId="0" applyNumberFormat="1" applyFont="1" applyFill="1" applyBorder="1" applyAlignment="1" applyProtection="1">
      <alignment horizontal="right" vertical="center" shrinkToFit="1"/>
    </xf>
    <xf numFmtId="177" fontId="9" fillId="0" borderId="11" xfId="0" applyNumberFormat="1" applyFont="1" applyFill="1" applyBorder="1" applyAlignment="1" applyProtection="1">
      <alignment horizontal="right" vertical="center" shrinkToFit="1"/>
    </xf>
    <xf numFmtId="0" fontId="22" fillId="0" borderId="61" xfId="0" applyFont="1" applyBorder="1" applyAlignment="1" applyProtection="1"/>
    <xf numFmtId="0" fontId="9" fillId="0" borderId="0" xfId="0" applyFont="1" applyProtection="1"/>
    <xf numFmtId="0" fontId="9" fillId="3" borderId="0" xfId="0" applyFont="1" applyFill="1" applyProtection="1"/>
    <xf numFmtId="0" fontId="20" fillId="3" borderId="0" xfId="0" applyFont="1" applyFill="1" applyProtection="1"/>
    <xf numFmtId="177" fontId="9" fillId="0" borderId="137" xfId="0" applyNumberFormat="1" applyFont="1" applyFill="1" applyBorder="1" applyAlignment="1" applyProtection="1">
      <alignment horizontal="right" vertical="center" shrinkToFit="1"/>
    </xf>
    <xf numFmtId="177" fontId="9" fillId="2" borderId="8" xfId="0" applyNumberFormat="1" applyFont="1" applyFill="1" applyBorder="1" applyAlignment="1" applyProtection="1">
      <alignment horizontal="right" vertical="center" shrinkToFit="1"/>
    </xf>
    <xf numFmtId="177" fontId="9" fillId="0" borderId="138" xfId="0" applyNumberFormat="1" applyFont="1" applyFill="1" applyBorder="1" applyAlignment="1" applyProtection="1">
      <alignment horizontal="right" vertical="center" shrinkToFit="1"/>
    </xf>
    <xf numFmtId="177" fontId="9" fillId="0" borderId="139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horizontal="centerContinuous"/>
    </xf>
    <xf numFmtId="0" fontId="11" fillId="0" borderId="12" xfId="0" quotePrefix="1" applyFont="1" applyBorder="1" applyAlignment="1" applyProtection="1">
      <alignment horizontal="centerContinuous"/>
    </xf>
    <xf numFmtId="0" fontId="11" fillId="0" borderId="26" xfId="0" quotePrefix="1" applyFont="1" applyBorder="1" applyAlignment="1" applyProtection="1">
      <alignment horizontal="centerContinuous"/>
    </xf>
    <xf numFmtId="0" fontId="5" fillId="0" borderId="26" xfId="0" applyFont="1" applyBorder="1" applyProtection="1"/>
    <xf numFmtId="0" fontId="5" fillId="0" borderId="0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center"/>
    </xf>
    <xf numFmtId="0" fontId="9" fillId="0" borderId="21" xfId="0" applyFont="1" applyBorder="1" applyProtection="1"/>
    <xf numFmtId="0" fontId="5" fillId="0" borderId="6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horizontal="center" vertical="top" shrinkToFit="1"/>
    </xf>
    <xf numFmtId="0" fontId="9" fillId="0" borderId="21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177" fontId="9" fillId="0" borderId="140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40" xfId="0" applyNumberFormat="1" applyFont="1" applyFill="1" applyBorder="1" applyAlignment="1" applyProtection="1">
      <alignment horizontal="right" vertical="center" shrinkToFit="1"/>
    </xf>
    <xf numFmtId="177" fontId="9" fillId="0" borderId="9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02" xfId="0" applyNumberFormat="1" applyFont="1" applyFill="1" applyBorder="1" applyAlignment="1" applyProtection="1">
      <alignment horizontal="right" vertical="center" shrinkToFit="1"/>
    </xf>
    <xf numFmtId="177" fontId="9" fillId="0" borderId="103" xfId="0" applyNumberFormat="1" applyFont="1" applyFill="1" applyBorder="1" applyAlignment="1" applyProtection="1">
      <alignment horizontal="right" vertical="center" shrinkToFit="1"/>
    </xf>
    <xf numFmtId="177" fontId="9" fillId="0" borderId="100" xfId="0" applyNumberFormat="1" applyFont="1" applyFill="1" applyBorder="1" applyAlignment="1" applyProtection="1">
      <alignment horizontal="right" vertical="center" shrinkToFit="1"/>
    </xf>
    <xf numFmtId="177" fontId="9" fillId="0" borderId="14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Protection="1"/>
    <xf numFmtId="177" fontId="9" fillId="2" borderId="140" xfId="0" applyNumberFormat="1" applyFont="1" applyFill="1" applyBorder="1" applyAlignment="1" applyProtection="1">
      <alignment horizontal="right" vertical="center" shrinkToFit="1"/>
    </xf>
    <xf numFmtId="177" fontId="9" fillId="2" borderId="142" xfId="0" applyNumberFormat="1" applyFont="1" applyFill="1" applyBorder="1" applyAlignment="1" applyProtection="1">
      <alignment horizontal="right" vertical="center" shrinkToFit="1"/>
    </xf>
    <xf numFmtId="177" fontId="9" fillId="0" borderId="143" xfId="0" applyNumberFormat="1" applyFont="1" applyFill="1" applyBorder="1" applyAlignment="1" applyProtection="1">
      <alignment horizontal="right" vertical="center" shrinkToFit="1"/>
    </xf>
    <xf numFmtId="49" fontId="5" fillId="3" borderId="2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/>
    </xf>
    <xf numFmtId="0" fontId="11" fillId="0" borderId="21" xfId="0" quotePrefix="1" applyFont="1" applyBorder="1" applyAlignment="1" applyProtection="1">
      <alignment horizontal="centerContinuous"/>
    </xf>
    <xf numFmtId="0" fontId="5" fillId="0" borderId="47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top"/>
    </xf>
    <xf numFmtId="0" fontId="9" fillId="0" borderId="47" xfId="0" applyFont="1" applyBorder="1" applyAlignment="1" applyProtection="1">
      <alignment horizontal="center" shrinkToFit="1"/>
    </xf>
    <xf numFmtId="0" fontId="5" fillId="0" borderId="21" xfId="0" quotePrefix="1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 shrinkToFit="1"/>
    </xf>
    <xf numFmtId="0" fontId="9" fillId="0" borderId="0" xfId="0" applyFont="1" applyBorder="1" applyAlignment="1" applyProtection="1">
      <alignment horizontal="center" vertical="top" shrinkToFit="1"/>
    </xf>
    <xf numFmtId="0" fontId="9" fillId="0" borderId="17" xfId="0" applyFont="1" applyBorder="1" applyAlignment="1" applyProtection="1">
      <alignment horizontal="center" vertical="top" shrinkToFit="1"/>
    </xf>
    <xf numFmtId="177" fontId="9" fillId="0" borderId="14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</xf>
    <xf numFmtId="177" fontId="9" fillId="2" borderId="29" xfId="0" applyNumberFormat="1" applyFont="1" applyFill="1" applyBorder="1" applyAlignment="1" applyProtection="1">
      <alignment horizontal="right" vertical="center" shrinkToFit="1"/>
    </xf>
    <xf numFmtId="177" fontId="9" fillId="6" borderId="1" xfId="0" applyNumberFormat="1" applyFont="1" applyFill="1" applyBorder="1" applyAlignment="1" applyProtection="1">
      <alignment horizontal="right" vertical="center" shrinkToFit="1"/>
    </xf>
    <xf numFmtId="177" fontId="9" fillId="0" borderId="145" xfId="0" applyNumberFormat="1" applyFont="1" applyFill="1" applyBorder="1" applyAlignment="1" applyProtection="1">
      <alignment horizontal="right" vertical="center" shrinkToFit="1"/>
    </xf>
    <xf numFmtId="177" fontId="9" fillId="0" borderId="146" xfId="0" applyNumberFormat="1" applyFont="1" applyFill="1" applyBorder="1" applyAlignment="1" applyProtection="1">
      <alignment horizontal="right" vertical="center" shrinkToFit="1"/>
    </xf>
    <xf numFmtId="177" fontId="9" fillId="2" borderId="11" xfId="0" applyNumberFormat="1" applyFont="1" applyFill="1" applyBorder="1" applyAlignment="1" applyProtection="1">
      <alignment horizontal="right" vertical="center" shrinkToFit="1"/>
    </xf>
    <xf numFmtId="177" fontId="9" fillId="0" borderId="14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48" xfId="0" applyNumberFormat="1" applyFont="1" applyFill="1" applyBorder="1" applyAlignment="1" applyProtection="1">
      <alignment horizontal="right" vertical="center" shrinkToFit="1"/>
    </xf>
    <xf numFmtId="177" fontId="9" fillId="0" borderId="7" xfId="0" applyNumberFormat="1" applyFont="1" applyFill="1" applyBorder="1" applyAlignment="1" applyProtection="1">
      <alignment horizontal="right" vertical="center" shrinkToFit="1"/>
    </xf>
    <xf numFmtId="177" fontId="9" fillId="0" borderId="149" xfId="0" applyNumberFormat="1" applyFont="1" applyFill="1" applyBorder="1" applyAlignment="1" applyProtection="1">
      <alignment horizontal="right" vertical="center" shrinkToFit="1"/>
    </xf>
    <xf numFmtId="177" fontId="9" fillId="0" borderId="150" xfId="0" applyNumberFormat="1" applyFont="1" applyFill="1" applyBorder="1" applyAlignment="1" applyProtection="1">
      <alignment horizontal="right" vertical="center" shrinkToFit="1"/>
    </xf>
    <xf numFmtId="177" fontId="9" fillId="0" borderId="151" xfId="0" applyNumberFormat="1" applyFont="1" applyFill="1" applyBorder="1" applyAlignment="1" applyProtection="1">
      <alignment horizontal="right" vertical="center" shrinkToFit="1"/>
    </xf>
    <xf numFmtId="177" fontId="9" fillId="0" borderId="152" xfId="0" applyNumberFormat="1" applyFont="1" applyFill="1" applyBorder="1" applyAlignment="1" applyProtection="1">
      <alignment horizontal="right" vertical="center" shrinkToFit="1"/>
    </xf>
    <xf numFmtId="177" fontId="9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3" xfId="0" applyNumberFormat="1" applyFont="1" applyFill="1" applyBorder="1" applyAlignment="1" applyProtection="1">
      <alignment horizontal="right" vertical="center" shrinkToFit="1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177" fontId="9" fillId="0" borderId="154" xfId="0" applyNumberFormat="1" applyFont="1" applyFill="1" applyBorder="1" applyAlignment="1" applyProtection="1">
      <alignment horizontal="right" vertical="center" shrinkToFit="1"/>
    </xf>
    <xf numFmtId="177" fontId="9" fillId="2" borderId="155" xfId="0" applyNumberFormat="1" applyFont="1" applyFill="1" applyBorder="1" applyAlignment="1" applyProtection="1">
      <alignment horizontal="right" vertical="center" shrinkToFit="1"/>
    </xf>
    <xf numFmtId="177" fontId="9" fillId="2" borderId="156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49" fontId="3" fillId="3" borderId="0" xfId="3" applyNumberFormat="1" applyFont="1" applyFill="1" applyAlignment="1" applyProtection="1"/>
    <xf numFmtId="0" fontId="3" fillId="3" borderId="0" xfId="0" applyFont="1" applyFill="1" applyBorder="1" applyAlignment="1" applyProtection="1"/>
    <xf numFmtId="49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>
      <alignment horizontal="right"/>
    </xf>
    <xf numFmtId="49" fontId="9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Border="1" applyAlignment="1" applyProtection="1"/>
    <xf numFmtId="49" fontId="5" fillId="3" borderId="0" xfId="0" applyNumberFormat="1" applyFont="1" applyFill="1" applyAlignment="1" applyProtection="1">
      <alignment vertical="top"/>
    </xf>
    <xf numFmtId="49" fontId="8" fillId="3" borderId="0" xfId="0" applyNumberFormat="1" applyFont="1" applyFill="1" applyAlignment="1" applyProtection="1"/>
    <xf numFmtId="49" fontId="6" fillId="3" borderId="0" xfId="3" applyNumberFormat="1" applyFont="1" applyFill="1" applyAlignment="1" applyProtection="1">
      <alignment vertical="center"/>
    </xf>
    <xf numFmtId="49" fontId="3" fillId="3" borderId="0" xfId="0" applyNumberFormat="1" applyFont="1" applyFill="1" applyAlignment="1" applyProtection="1"/>
    <xf numFmtId="49" fontId="6" fillId="3" borderId="0" xfId="0" applyNumberFormat="1" applyFont="1" applyFill="1" applyAlignment="1" applyProtection="1">
      <alignment vertical="center"/>
    </xf>
    <xf numFmtId="49" fontId="18" fillId="3" borderId="0" xfId="3" applyNumberFormat="1" applyFont="1" applyFill="1" applyAlignment="1" applyProtection="1">
      <alignment vertical="center"/>
    </xf>
    <xf numFmtId="49" fontId="3" fillId="3" borderId="2" xfId="0" applyNumberFormat="1" applyFont="1" applyFill="1" applyBorder="1" applyAlignment="1" applyProtection="1"/>
    <xf numFmtId="49" fontId="3" fillId="3" borderId="0" xfId="3" applyNumberFormat="1" applyFont="1" applyFill="1" applyBorder="1" applyAlignment="1" applyProtection="1"/>
    <xf numFmtId="49" fontId="3" fillId="3" borderId="0" xfId="0" applyNumberFormat="1" applyFont="1" applyFill="1" applyBorder="1" applyAlignment="1" applyProtection="1">
      <alignment horizontal="right"/>
    </xf>
    <xf numFmtId="49" fontId="23" fillId="3" borderId="0" xfId="0" applyNumberFormat="1" applyFont="1" applyFill="1" applyAlignment="1" applyProtection="1"/>
    <xf numFmtId="49" fontId="3" fillId="3" borderId="3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27" xfId="0" applyFont="1" applyFill="1" applyBorder="1" applyAlignment="1" applyProtection="1"/>
    <xf numFmtId="0" fontId="5" fillId="3" borderId="27" xfId="0" applyFont="1" applyFill="1" applyBorder="1" applyAlignment="1" applyProtection="1">
      <alignment horizontal="right"/>
    </xf>
    <xf numFmtId="0" fontId="5" fillId="3" borderId="27" xfId="0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left"/>
    </xf>
    <xf numFmtId="0" fontId="11" fillId="3" borderId="0" xfId="3" quotePrefix="1" applyFont="1" applyFill="1" applyBorder="1" applyAlignment="1" applyProtection="1">
      <alignment horizontal="centerContinuous"/>
    </xf>
    <xf numFmtId="0" fontId="11" fillId="3" borderId="0" xfId="3" quotePrefix="1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/>
    <xf numFmtId="0" fontId="5" fillId="3" borderId="12" xfId="0" applyFont="1" applyFill="1" applyBorder="1" applyAlignment="1" applyProtection="1"/>
    <xf numFmtId="0" fontId="5" fillId="3" borderId="13" xfId="0" applyFont="1" applyFill="1" applyBorder="1" applyAlignment="1" applyProtection="1"/>
    <xf numFmtId="0" fontId="5" fillId="3" borderId="21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center"/>
    </xf>
    <xf numFmtId="0" fontId="9" fillId="3" borderId="21" xfId="4" applyFont="1" applyFill="1" applyBorder="1" applyAlignment="1" applyProtection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9" fillId="3" borderId="21" xfId="0" quotePrefix="1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left" vertical="top" wrapText="1"/>
    </xf>
    <xf numFmtId="0" fontId="5" fillId="3" borderId="0" xfId="4" applyNumberFormat="1" applyFont="1" applyFill="1" applyBorder="1" applyAlignment="1" applyProtection="1">
      <alignment horizontal="center" vertical="center"/>
    </xf>
    <xf numFmtId="0" fontId="5" fillId="3" borderId="0" xfId="4" applyFont="1" applyFill="1" applyBorder="1" applyAlignment="1" applyProtection="1">
      <alignment horizontal="center"/>
    </xf>
    <xf numFmtId="0" fontId="5" fillId="3" borderId="61" xfId="0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/>
    <xf numFmtId="0" fontId="3" fillId="3" borderId="17" xfId="0" applyFont="1" applyFill="1" applyBorder="1" applyAlignment="1" applyProtection="1"/>
    <xf numFmtId="0" fontId="9" fillId="3" borderId="47" xfId="4" applyFont="1" applyFill="1" applyBorder="1" applyAlignment="1" applyProtection="1">
      <alignment horizontal="center" vertical="top" shrinkToFit="1"/>
    </xf>
    <xf numFmtId="0" fontId="9" fillId="3" borderId="21" xfId="4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shrinkToFit="1"/>
    </xf>
    <xf numFmtId="0" fontId="9" fillId="3" borderId="21" xfId="4" applyNumberFormat="1" applyFont="1" applyFill="1" applyBorder="1" applyAlignment="1" applyProtection="1">
      <alignment horizontal="center" vertical="top" wrapText="1"/>
    </xf>
    <xf numFmtId="0" fontId="9" fillId="3" borderId="0" xfId="4" applyFont="1" applyFill="1" applyBorder="1" applyAlignment="1" applyProtection="1">
      <alignment horizontal="center" vertical="top" shrinkToFit="1"/>
    </xf>
    <xf numFmtId="0" fontId="3" fillId="3" borderId="47" xfId="0" applyFont="1" applyFill="1" applyBorder="1" applyAlignment="1" applyProtection="1"/>
    <xf numFmtId="0" fontId="9" fillId="3" borderId="47" xfId="0" applyFont="1" applyFill="1" applyBorder="1" applyAlignment="1" applyProtection="1">
      <alignment horizontal="center" vertical="top" shrinkToFit="1"/>
    </xf>
    <xf numFmtId="0" fontId="9" fillId="3" borderId="47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center"/>
    </xf>
    <xf numFmtId="0" fontId="17" fillId="3" borderId="16" xfId="0" quotePrefix="1" applyFont="1" applyFill="1" applyBorder="1" applyAlignment="1" applyProtection="1"/>
    <xf numFmtId="0" fontId="5" fillId="3" borderId="17" xfId="0" applyFont="1" applyFill="1" applyBorder="1" applyAlignment="1" applyProtection="1"/>
    <xf numFmtId="0" fontId="24" fillId="3" borderId="47" xfId="4" applyFont="1" applyFill="1" applyBorder="1" applyAlignment="1" applyProtection="1">
      <alignment horizontal="center" vertical="top"/>
    </xf>
    <xf numFmtId="0" fontId="9" fillId="3" borderId="47" xfId="4" applyNumberFormat="1" applyFont="1" applyFill="1" applyBorder="1" applyAlignment="1" applyProtection="1">
      <alignment horizontal="center" vertical="center"/>
    </xf>
    <xf numFmtId="0" fontId="24" fillId="3" borderId="0" xfId="4" applyFont="1" applyFill="1" applyBorder="1" applyAlignment="1" applyProtection="1">
      <alignment horizontal="center" vertical="top"/>
    </xf>
    <xf numFmtId="0" fontId="17" fillId="3" borderId="0" xfId="0" quotePrefix="1" applyFont="1" applyFill="1" applyBorder="1" applyAlignment="1" applyProtection="1">
      <alignment horizontal="distributed"/>
    </xf>
    <xf numFmtId="0" fontId="5" fillId="3" borderId="0" xfId="0" applyFont="1" applyFill="1" applyAlignment="1" applyProtection="1"/>
    <xf numFmtId="0" fontId="12" fillId="3" borderId="131" xfId="0" applyFont="1" applyFill="1" applyBorder="1" applyAlignment="1" applyProtection="1">
      <alignment horizontal="center" vertical="center"/>
    </xf>
    <xf numFmtId="177" fontId="9" fillId="2" borderId="119" xfId="3" applyNumberFormat="1" applyFont="1" applyFill="1" applyBorder="1" applyAlignment="1" applyProtection="1">
      <alignment horizontal="right" vertical="center" shrinkToFit="1"/>
    </xf>
    <xf numFmtId="177" fontId="9" fillId="0" borderId="119" xfId="3" applyNumberFormat="1" applyFont="1" applyFill="1" applyBorder="1" applyAlignment="1" applyProtection="1">
      <alignment horizontal="right" vertical="center" shrinkToFit="1"/>
    </xf>
    <xf numFmtId="177" fontId="9" fillId="2" borderId="32" xfId="3" applyNumberFormat="1" applyFont="1" applyFill="1" applyBorder="1" applyAlignment="1" applyProtection="1">
      <alignment horizontal="right" vertical="center" shrinkToFit="1"/>
    </xf>
    <xf numFmtId="177" fontId="9" fillId="0" borderId="32" xfId="3" applyNumberFormat="1" applyFont="1" applyFill="1" applyBorder="1" applyAlignment="1" applyProtection="1">
      <alignment horizontal="right" vertical="center" shrinkToFit="1"/>
      <protection locked="0"/>
    </xf>
    <xf numFmtId="177" fontId="9" fillId="0" borderId="120" xfId="3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177" fontId="9" fillId="2" borderId="57" xfId="3" applyNumberFormat="1" applyFont="1" applyFill="1" applyBorder="1" applyAlignment="1" applyProtection="1">
      <alignment horizontal="right" vertical="center" shrinkToFit="1"/>
    </xf>
    <xf numFmtId="177" fontId="9" fillId="0" borderId="57" xfId="3" applyNumberFormat="1" applyFont="1" applyFill="1" applyBorder="1" applyAlignment="1" applyProtection="1">
      <alignment horizontal="right" vertical="center" shrinkToFit="1"/>
    </xf>
    <xf numFmtId="0" fontId="12" fillId="3" borderId="134" xfId="0" applyFont="1" applyFill="1" applyBorder="1" applyAlignment="1" applyProtection="1">
      <alignment horizontal="center" vertical="center"/>
    </xf>
    <xf numFmtId="177" fontId="9" fillId="2" borderId="42" xfId="3" applyNumberFormat="1" applyFont="1" applyFill="1" applyBorder="1" applyAlignment="1" applyProtection="1">
      <alignment horizontal="right" vertical="center" shrinkToFit="1"/>
    </xf>
    <xf numFmtId="177" fontId="9" fillId="0" borderId="42" xfId="3" applyNumberFormat="1" applyFont="1" applyFill="1" applyBorder="1" applyAlignment="1" applyProtection="1">
      <alignment horizontal="right" vertical="center" shrinkToFit="1"/>
    </xf>
    <xf numFmtId="0" fontId="12" fillId="3" borderId="127" xfId="0" applyFont="1" applyFill="1" applyBorder="1" applyAlignment="1" applyProtection="1">
      <alignment horizontal="center" vertical="center"/>
    </xf>
    <xf numFmtId="0" fontId="12" fillId="3" borderId="128" xfId="0" applyFont="1" applyFill="1" applyBorder="1" applyAlignment="1" applyProtection="1">
      <alignment horizontal="center" vertical="center"/>
    </xf>
    <xf numFmtId="177" fontId="9" fillId="0" borderId="122" xfId="3" applyNumberFormat="1" applyFont="1" applyFill="1" applyBorder="1" applyAlignment="1" applyProtection="1">
      <alignment horizontal="right" vertical="center" shrinkToFit="1"/>
    </xf>
    <xf numFmtId="0" fontId="12" fillId="3" borderId="133" xfId="0" applyFont="1" applyFill="1" applyBorder="1" applyAlignment="1" applyProtection="1">
      <alignment horizontal="center" vertical="center"/>
    </xf>
    <xf numFmtId="0" fontId="12" fillId="3" borderId="97" xfId="0" applyFont="1" applyFill="1" applyBorder="1" applyAlignment="1" applyProtection="1">
      <alignment horizontal="center" vertical="center"/>
    </xf>
    <xf numFmtId="177" fontId="9" fillId="0" borderId="126" xfId="3" applyNumberFormat="1" applyFont="1" applyFill="1" applyBorder="1" applyAlignment="1" applyProtection="1">
      <alignment horizontal="right" vertical="center" shrinkToFit="1"/>
    </xf>
    <xf numFmtId="177" fontId="9" fillId="2" borderId="1" xfId="3" applyNumberFormat="1" applyFont="1" applyFill="1" applyBorder="1" applyAlignment="1" applyProtection="1">
      <alignment horizontal="right" vertical="center" shrinkToFit="1"/>
    </xf>
    <xf numFmtId="177" fontId="9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9" fillId="6" borderId="57" xfId="3" applyNumberFormat="1" applyFont="1" applyFill="1" applyBorder="1" applyAlignment="1" applyProtection="1">
      <alignment horizontal="right" vertical="center" shrinkToFit="1"/>
    </xf>
    <xf numFmtId="177" fontId="9" fillId="0" borderId="57" xfId="3" applyNumberFormat="1" applyFont="1" applyFill="1" applyBorder="1" applyAlignment="1" applyProtection="1">
      <alignment horizontal="right" vertical="center" shrinkToFit="1"/>
      <protection locked="0"/>
    </xf>
    <xf numFmtId="0" fontId="12" fillId="3" borderId="54" xfId="5" applyNumberFormat="1" applyFont="1" applyFill="1" applyBorder="1" applyAlignment="1" applyProtection="1">
      <alignment horizontal="center" vertical="center"/>
    </xf>
    <xf numFmtId="0" fontId="22" fillId="3" borderId="61" xfId="0" applyFont="1" applyFill="1" applyBorder="1" applyAlignment="1" applyProtection="1"/>
    <xf numFmtId="0" fontId="9" fillId="3" borderId="0" xfId="0" applyFont="1" applyFill="1" applyAlignment="1" applyProtection="1"/>
    <xf numFmtId="177" fontId="9" fillId="2" borderId="39" xfId="3" applyNumberFormat="1" applyFont="1" applyFill="1" applyBorder="1" applyAlignment="1" applyProtection="1">
      <alignment horizontal="right" vertical="center" shrinkToFit="1"/>
    </xf>
    <xf numFmtId="177" fontId="9" fillId="0" borderId="39" xfId="3" applyNumberFormat="1" applyFont="1" applyFill="1" applyBorder="1" applyAlignment="1" applyProtection="1">
      <alignment horizontal="right" vertical="center" shrinkToFit="1"/>
      <protection locked="0"/>
    </xf>
    <xf numFmtId="0" fontId="12" fillId="3" borderId="123" xfId="0" applyFont="1" applyFill="1" applyBorder="1" applyAlignment="1" applyProtection="1">
      <alignment horizontal="center" vertical="center"/>
    </xf>
    <xf numFmtId="0" fontId="12" fillId="3" borderId="94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177" fontId="9" fillId="2" borderId="105" xfId="3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Continuous"/>
    </xf>
    <xf numFmtId="0" fontId="11" fillId="3" borderId="0" xfId="0" quotePrefix="1" applyFont="1" applyFill="1" applyBorder="1" applyAlignment="1" applyProtection="1">
      <alignment horizontal="center"/>
    </xf>
    <xf numFmtId="0" fontId="5" fillId="0" borderId="26" xfId="0" applyFont="1" applyBorder="1" applyAlignment="1" applyProtection="1"/>
    <xf numFmtId="0" fontId="5" fillId="0" borderId="26" xfId="0" applyFont="1" applyBorder="1" applyAlignment="1" applyProtection="1">
      <alignment horizontal="right"/>
    </xf>
    <xf numFmtId="0" fontId="5" fillId="0" borderId="21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right" vertical="center"/>
    </xf>
    <xf numFmtId="0" fontId="5" fillId="0" borderId="2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/>
    </xf>
    <xf numFmtId="0" fontId="9" fillId="0" borderId="47" xfId="0" applyFont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47" xfId="0" quotePrefix="1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47" xfId="0" applyFont="1" applyBorder="1" applyAlignment="1" applyProtection="1">
      <alignment horizontal="right" vertical="top"/>
    </xf>
    <xf numFmtId="0" fontId="9" fillId="3" borderId="17" xfId="0" applyFont="1" applyFill="1" applyBorder="1" applyAlignment="1" applyProtection="1">
      <alignment horizontal="right" vertical="top"/>
    </xf>
    <xf numFmtId="0" fontId="5" fillId="0" borderId="18" xfId="0" applyFont="1" applyBorder="1" applyAlignment="1" applyProtection="1"/>
    <xf numFmtId="0" fontId="9" fillId="0" borderId="19" xfId="0" applyFont="1" applyBorder="1" applyAlignment="1" applyProtection="1">
      <alignment horizontal="left"/>
    </xf>
    <xf numFmtId="0" fontId="17" fillId="0" borderId="74" xfId="0" quotePrefix="1" applyFont="1" applyBorder="1" applyAlignment="1" applyProtection="1"/>
    <xf numFmtId="0" fontId="17" fillId="0" borderId="16" xfId="0" quotePrefix="1" applyFont="1" applyBorder="1" applyAlignment="1" applyProtection="1">
      <alignment horizontal="left"/>
    </xf>
    <xf numFmtId="0" fontId="17" fillId="3" borderId="17" xfId="0" quotePrefix="1" applyFont="1" applyFill="1" applyBorder="1" applyAlignment="1" applyProtection="1">
      <alignment horizontal="distributed"/>
    </xf>
    <xf numFmtId="177" fontId="11" fillId="2" borderId="15" xfId="0" applyNumberFormat="1" applyFont="1" applyFill="1" applyBorder="1" applyAlignment="1" applyProtection="1">
      <alignment horizontal="right" vertical="center"/>
    </xf>
    <xf numFmtId="177" fontId="11" fillId="2" borderId="1" xfId="0" applyNumberFormat="1" applyFont="1" applyFill="1" applyBorder="1" applyAlignment="1" applyProtection="1">
      <alignment horizontal="right" vertical="center"/>
    </xf>
    <xf numFmtId="177" fontId="11" fillId="2" borderId="4" xfId="0" applyNumberFormat="1" applyFont="1" applyFill="1" applyBorder="1" applyAlignment="1" applyProtection="1">
      <alignment horizontal="right" vertical="center"/>
    </xf>
    <xf numFmtId="177" fontId="9" fillId="0" borderId="15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58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57" xfId="0" applyNumberFormat="1" applyFont="1" applyFill="1" applyBorder="1" applyAlignment="1" applyProtection="1">
      <alignment horizontal="right" vertical="center" shrinkToFit="1"/>
    </xf>
    <xf numFmtId="177" fontId="9" fillId="0" borderId="159" xfId="0" applyNumberFormat="1" applyFont="1" applyFill="1" applyBorder="1" applyAlignment="1" applyProtection="1">
      <alignment horizontal="right" vertical="center" shrinkToFit="1"/>
    </xf>
    <xf numFmtId="177" fontId="9" fillId="6" borderId="32" xfId="0" applyNumberFormat="1" applyFont="1" applyFill="1" applyBorder="1" applyAlignment="1" applyProtection="1">
      <alignment horizontal="right" vertical="center" shrinkToFit="1"/>
    </xf>
    <xf numFmtId="0" fontId="12" fillId="0" borderId="160" xfId="0" applyFont="1" applyBorder="1" applyAlignment="1" applyProtection="1">
      <alignment horizontal="center" vertical="center"/>
    </xf>
    <xf numFmtId="177" fontId="9" fillId="0" borderId="161" xfId="0" applyNumberFormat="1" applyFont="1" applyFill="1" applyBorder="1" applyAlignment="1" applyProtection="1">
      <alignment horizontal="right" vertical="center" shrinkToFit="1"/>
    </xf>
    <xf numFmtId="177" fontId="11" fillId="2" borderId="13" xfId="0" applyNumberFormat="1" applyFont="1" applyFill="1" applyBorder="1" applyAlignment="1" applyProtection="1">
      <alignment horizontal="right" vertical="center"/>
    </xf>
    <xf numFmtId="177" fontId="11" fillId="2" borderId="21" xfId="0" applyNumberFormat="1" applyFont="1" applyFill="1" applyBorder="1" applyAlignment="1" applyProtection="1">
      <alignment horizontal="right" vertical="center"/>
    </xf>
    <xf numFmtId="177" fontId="11" fillId="2" borderId="12" xfId="0" applyNumberFormat="1" applyFont="1" applyFill="1" applyBorder="1" applyAlignment="1" applyProtection="1">
      <alignment horizontal="right" vertical="center"/>
    </xf>
    <xf numFmtId="177" fontId="9" fillId="0" borderId="162" xfId="0" applyNumberFormat="1" applyFont="1" applyFill="1" applyBorder="1" applyAlignment="1" applyProtection="1">
      <alignment horizontal="right" vertical="center" shrinkToFit="1"/>
    </xf>
    <xf numFmtId="177" fontId="11" fillId="2" borderId="65" xfId="0" applyNumberFormat="1" applyFont="1" applyFill="1" applyBorder="1" applyAlignment="1" applyProtection="1">
      <alignment horizontal="right" vertical="center"/>
    </xf>
    <xf numFmtId="177" fontId="11" fillId="2" borderId="105" xfId="0" applyNumberFormat="1" applyFont="1" applyFill="1" applyBorder="1" applyAlignment="1" applyProtection="1">
      <alignment horizontal="right" vertical="center"/>
    </xf>
    <xf numFmtId="177" fontId="11" fillId="2" borderId="155" xfId="0" applyNumberFormat="1" applyFont="1" applyFill="1" applyBorder="1" applyAlignment="1" applyProtection="1">
      <alignment horizontal="right" vertical="center"/>
    </xf>
    <xf numFmtId="177" fontId="9" fillId="2" borderId="163" xfId="0" applyNumberFormat="1" applyFont="1" applyFill="1" applyBorder="1" applyAlignment="1" applyProtection="1">
      <alignment horizontal="right" vertical="center" shrinkToFit="1"/>
    </xf>
    <xf numFmtId="177" fontId="11" fillId="2" borderId="163" xfId="0" applyNumberFormat="1" applyFont="1" applyFill="1" applyBorder="1" applyAlignment="1" applyProtection="1">
      <alignment horizontal="right" vertical="center"/>
    </xf>
    <xf numFmtId="177" fontId="11" fillId="2" borderId="18" xfId="0" applyNumberFormat="1" applyFont="1" applyFill="1" applyBorder="1" applyAlignment="1" applyProtection="1">
      <alignment horizontal="right" vertical="center"/>
    </xf>
    <xf numFmtId="177" fontId="9" fillId="0" borderId="164" xfId="0" applyNumberFormat="1" applyFont="1" applyFill="1" applyBorder="1" applyAlignment="1" applyProtection="1">
      <alignment horizontal="right" vertical="center" shrinkToFit="1"/>
      <protection locked="0"/>
    </xf>
    <xf numFmtId="177" fontId="11" fillId="2" borderId="28" xfId="0" applyNumberFormat="1" applyFont="1" applyFill="1" applyBorder="1" applyAlignment="1" applyProtection="1">
      <alignment horizontal="right" vertical="center"/>
    </xf>
    <xf numFmtId="177" fontId="9" fillId="2" borderId="158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Continuous" vertical="center"/>
    </xf>
    <xf numFmtId="0" fontId="3" fillId="3" borderId="0" xfId="6" applyFont="1" applyFill="1" applyBorder="1" applyAlignment="1" applyProtection="1">
      <alignment horizontal="centerContinuous" vertical="center"/>
    </xf>
    <xf numFmtId="0" fontId="3" fillId="3" borderId="2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8" fillId="3" borderId="0" xfId="0" applyFont="1" applyFill="1" applyBorder="1" applyAlignment="1" applyProtection="1">
      <alignment horizontal="centerContinuous"/>
    </xf>
    <xf numFmtId="0" fontId="8" fillId="3" borderId="0" xfId="0" applyFont="1" applyFill="1" applyBorder="1" applyAlignment="1" applyProtection="1"/>
    <xf numFmtId="0" fontId="3" fillId="3" borderId="2" xfId="0" applyFont="1" applyFill="1" applyBorder="1" applyAlignment="1" applyProtection="1"/>
    <xf numFmtId="0" fontId="3" fillId="3" borderId="3" xfId="0" applyFont="1" applyFill="1" applyBorder="1" applyProtection="1"/>
    <xf numFmtId="0" fontId="3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right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distributed"/>
    </xf>
    <xf numFmtId="0" fontId="5" fillId="3" borderId="26" xfId="0" applyFont="1" applyFill="1" applyBorder="1" applyAlignment="1" applyProtection="1">
      <alignment horizontal="center" vertical="distributed"/>
    </xf>
    <xf numFmtId="0" fontId="5" fillId="3" borderId="13" xfId="0" applyFont="1" applyFill="1" applyBorder="1" applyAlignment="1" applyProtection="1">
      <alignment horizontal="center" vertical="distributed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9" fillId="3" borderId="21" xfId="0" quotePrefix="1" applyFont="1" applyFill="1" applyBorder="1" applyAlignment="1" applyProtection="1">
      <alignment horizontal="centerContinuous" vertical="center"/>
    </xf>
    <xf numFmtId="0" fontId="9" fillId="3" borderId="47" xfId="0" applyFont="1" applyFill="1" applyBorder="1" applyAlignment="1" applyProtection="1">
      <alignment horizontal="distributed"/>
    </xf>
    <xf numFmtId="0" fontId="5" fillId="0" borderId="0" xfId="0" applyNumberFormat="1" applyFont="1" applyFill="1" applyBorder="1" applyProtection="1"/>
    <xf numFmtId="0" fontId="9" fillId="0" borderId="0" xfId="0" quotePrefix="1" applyNumberFormat="1" applyFont="1" applyFill="1" applyBorder="1" applyAlignment="1" applyProtection="1">
      <alignment horizontal="distributed"/>
    </xf>
    <xf numFmtId="0" fontId="9" fillId="0" borderId="0" xfId="0" applyNumberFormat="1" applyFont="1" applyFill="1" applyBorder="1" applyAlignment="1" applyProtection="1">
      <alignment horizontal="distributed"/>
    </xf>
    <xf numFmtId="0" fontId="5" fillId="3" borderId="16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distributed"/>
    </xf>
    <xf numFmtId="0" fontId="5" fillId="3" borderId="17" xfId="0" applyFont="1" applyFill="1" applyBorder="1" applyAlignment="1" applyProtection="1">
      <alignment horizontal="center" vertical="distributed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right" vertical="center" wrapText="1"/>
    </xf>
    <xf numFmtId="0" fontId="9" fillId="3" borderId="47" xfId="0" applyFont="1" applyFill="1" applyBorder="1" applyAlignment="1" applyProtection="1">
      <alignment horizontal="centerContinuous" vertical="top" wrapText="1"/>
    </xf>
    <xf numFmtId="0" fontId="9" fillId="3" borderId="47" xfId="0" quotePrefix="1" applyFont="1" applyFill="1" applyBorder="1" applyAlignment="1" applyProtection="1">
      <alignment horizontal="distributed" vertical="top" wrapText="1"/>
    </xf>
    <xf numFmtId="0" fontId="9" fillId="0" borderId="0" xfId="0" quotePrefix="1" applyNumberFormat="1" applyFont="1" applyFill="1" applyBorder="1" applyAlignment="1" applyProtection="1">
      <alignment horizontal="center" vertical="top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9" fillId="0" borderId="0" xfId="0" quotePrefix="1" applyNumberFormat="1" applyFont="1" applyFill="1" applyBorder="1" applyAlignment="1" applyProtection="1">
      <alignment horizontal="distributed" vertical="top" wrapText="1"/>
    </xf>
    <xf numFmtId="0" fontId="9" fillId="0" borderId="0" xfId="0" applyNumberFormat="1" applyFont="1" applyFill="1" applyBorder="1" applyAlignment="1" applyProtection="1">
      <alignment horizontal="distributed" vertical="top" wrapText="1"/>
    </xf>
    <xf numFmtId="0" fontId="5" fillId="3" borderId="18" xfId="0" applyFont="1" applyFill="1" applyBorder="1" applyAlignment="1" applyProtection="1">
      <alignment horizontal="center" vertical="distributed"/>
    </xf>
    <xf numFmtId="0" fontId="5" fillId="3" borderId="2" xfId="0" applyFont="1" applyFill="1" applyBorder="1" applyAlignment="1" applyProtection="1">
      <alignment horizontal="center" vertical="distributed"/>
    </xf>
    <xf numFmtId="0" fontId="5" fillId="3" borderId="19" xfId="0" applyFont="1" applyFill="1" applyBorder="1" applyAlignment="1" applyProtection="1">
      <alignment horizontal="center" vertical="distributed"/>
    </xf>
    <xf numFmtId="0" fontId="17" fillId="3" borderId="47" xfId="0" applyFont="1" applyFill="1" applyBorder="1" applyAlignment="1" applyProtection="1">
      <alignment horizontal="centerContinuous" vertical="center" wrapText="1"/>
    </xf>
    <xf numFmtId="0" fontId="17" fillId="3" borderId="74" xfId="0" quotePrefix="1" applyFont="1" applyFill="1" applyBorder="1" applyAlignment="1" applyProtection="1">
      <alignment horizontal="left" vertical="center"/>
    </xf>
    <xf numFmtId="0" fontId="17" fillId="3" borderId="47" xfId="0" quotePrefix="1" applyFont="1" applyFill="1" applyBorder="1" applyAlignment="1" applyProtection="1">
      <alignment horizontal="center" vertical="top" wrapText="1"/>
    </xf>
    <xf numFmtId="0" fontId="11" fillId="3" borderId="74" xfId="0" quotePrefix="1" applyFont="1" applyFill="1" applyBorder="1" applyAlignment="1" applyProtection="1">
      <alignment horizontal="left" vertical="top"/>
    </xf>
    <xf numFmtId="0" fontId="17" fillId="0" borderId="0" xfId="0" quotePrefix="1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wrapText="1"/>
    </xf>
    <xf numFmtId="49" fontId="9" fillId="3" borderId="26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0" fontId="12" fillId="3" borderId="167" xfId="0" applyFont="1" applyFill="1" applyBorder="1" applyAlignment="1" applyProtection="1">
      <alignment horizontal="center" vertical="center"/>
    </xf>
    <xf numFmtId="177" fontId="9" fillId="2" borderId="168" xfId="0" applyNumberFormat="1" applyFont="1" applyFill="1" applyBorder="1" applyAlignment="1" applyProtection="1">
      <alignment horizontal="right" vertical="center" shrinkToFit="1"/>
    </xf>
    <xf numFmtId="177" fontId="9" fillId="0" borderId="16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98" xfId="0" applyNumberFormat="1" applyFont="1" applyFill="1" applyBorder="1" applyAlignment="1" applyProtection="1">
      <alignment horizontal="right" vertical="center" shrinkToFit="1"/>
    </xf>
    <xf numFmtId="180" fontId="9" fillId="2" borderId="21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9" fillId="3" borderId="18" xfId="0" applyNumberFormat="1" applyFont="1" applyFill="1" applyBorder="1" applyAlignment="1" applyProtection="1">
      <alignment horizontal="centerContinuous" vertical="center"/>
    </xf>
    <xf numFmtId="49" fontId="9" fillId="3" borderId="19" xfId="0" applyNumberFormat="1" applyFont="1" applyFill="1" applyBorder="1" applyAlignment="1" applyProtection="1">
      <alignment horizontal="centerContinuous" vertical="center"/>
    </xf>
    <xf numFmtId="0" fontId="12" fillId="3" borderId="15" xfId="0" applyFont="1" applyFill="1" applyBorder="1" applyAlignment="1" applyProtection="1">
      <alignment horizontal="center" vertical="center"/>
    </xf>
    <xf numFmtId="180" fontId="9" fillId="2" borderId="15" xfId="0" applyNumberFormat="1" applyFont="1" applyFill="1" applyBorder="1" applyAlignment="1" applyProtection="1">
      <alignment horizontal="center" vertical="center" shrinkToFit="1"/>
    </xf>
    <xf numFmtId="180" fontId="9" fillId="2" borderId="15" xfId="0" quotePrefix="1" applyNumberFormat="1" applyFont="1" applyFill="1" applyBorder="1" applyAlignment="1" applyProtection="1">
      <alignment horizontal="right" vertical="center" shrinkToFit="1"/>
    </xf>
    <xf numFmtId="49" fontId="9" fillId="3" borderId="12" xfId="0" quotePrefix="1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 vertical="center"/>
    </xf>
    <xf numFmtId="49" fontId="9" fillId="3" borderId="26" xfId="0" applyNumberFormat="1" applyFont="1" applyFill="1" applyBorder="1" applyAlignment="1" applyProtection="1">
      <alignment horizontal="left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18" xfId="0" quotePrefix="1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9" fillId="3" borderId="2" xfId="0" applyNumberFormat="1" applyFont="1" applyFill="1" applyBorder="1" applyAlignment="1" applyProtection="1">
      <alignment horizontal="left" vertical="top"/>
    </xf>
    <xf numFmtId="49" fontId="9" fillId="3" borderId="19" xfId="0" applyNumberFormat="1" applyFont="1" applyFill="1" applyBorder="1" applyAlignment="1" applyProtection="1">
      <alignment horizontal="left" vertical="center"/>
    </xf>
    <xf numFmtId="177" fontId="9" fillId="2" borderId="170" xfId="0" applyNumberFormat="1" applyFont="1" applyFill="1" applyBorder="1" applyAlignment="1" applyProtection="1">
      <alignment horizontal="right" vertical="center" shrinkToFit="1"/>
    </xf>
    <xf numFmtId="180" fontId="9" fillId="2" borderId="101" xfId="0" applyNumberFormat="1" applyFont="1" applyFill="1" applyBorder="1" applyAlignment="1" applyProtection="1">
      <alignment horizontal="center" vertical="center" shrinkToFit="1"/>
    </xf>
    <xf numFmtId="0" fontId="12" fillId="3" borderId="96" xfId="0" applyFont="1" applyFill="1" applyBorder="1" applyAlignment="1" applyProtection="1">
      <alignment horizontal="center" vertical="center"/>
    </xf>
    <xf numFmtId="0" fontId="12" fillId="3" borderId="171" xfId="0" applyFont="1" applyFill="1" applyBorder="1" applyAlignment="1" applyProtection="1">
      <alignment horizontal="center" vertical="center"/>
    </xf>
    <xf numFmtId="177" fontId="9" fillId="2" borderId="40" xfId="0" applyNumberFormat="1" applyFont="1" applyFill="1" applyBorder="1" applyAlignment="1" applyProtection="1">
      <alignment horizontal="right" vertical="center" shrinkToFit="1"/>
    </xf>
    <xf numFmtId="0" fontId="12" fillId="2" borderId="84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49" fontId="9" fillId="3" borderId="18" xfId="0" applyNumberFormat="1" applyFont="1" applyFill="1" applyBorder="1" applyProtection="1"/>
    <xf numFmtId="49" fontId="9" fillId="3" borderId="2" xfId="0" applyNumberFormat="1" applyFont="1" applyFill="1" applyBorder="1" applyProtection="1"/>
    <xf numFmtId="0" fontId="12" fillId="2" borderId="124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177" fontId="9" fillId="2" borderId="172" xfId="0" applyNumberFormat="1" applyFont="1" applyFill="1" applyBorder="1" applyAlignment="1" applyProtection="1">
      <alignment horizontal="right" vertical="center" shrinkToFit="1"/>
    </xf>
    <xf numFmtId="0" fontId="12" fillId="3" borderId="173" xfId="0" applyFont="1" applyFill="1" applyBorder="1" applyAlignment="1" applyProtection="1">
      <alignment horizontal="center" vertical="center"/>
    </xf>
    <xf numFmtId="177" fontId="9" fillId="2" borderId="33" xfId="0" applyNumberFormat="1" applyFont="1" applyFill="1" applyBorder="1" applyAlignment="1" applyProtection="1">
      <alignment horizontal="right" vertical="center" shrinkToFit="1"/>
    </xf>
    <xf numFmtId="177" fontId="9" fillId="2" borderId="174" xfId="0" applyNumberFormat="1" applyFont="1" applyFill="1" applyBorder="1" applyAlignment="1" applyProtection="1">
      <alignment horizontal="right" vertical="center" shrinkToFit="1"/>
    </xf>
    <xf numFmtId="49" fontId="9" fillId="3" borderId="16" xfId="0" applyNumberFormat="1" applyFont="1" applyFill="1" applyBorder="1" applyAlignment="1" applyProtection="1">
      <alignment horizontal="centerContinuous" vertical="center"/>
    </xf>
    <xf numFmtId="49" fontId="9" fillId="3" borderId="16" xfId="0" applyNumberFormat="1" applyFont="1" applyFill="1" applyBorder="1" applyProtection="1"/>
    <xf numFmtId="49" fontId="9" fillId="3" borderId="18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49" fontId="9" fillId="3" borderId="3" xfId="0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right" vertical="center"/>
    </xf>
    <xf numFmtId="0" fontId="9" fillId="3" borderId="21" xfId="0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15" xfId="0" applyNumberFormat="1" applyFont="1" applyFill="1" applyBorder="1" applyAlignment="1" applyProtection="1">
      <alignment horizontal="right"/>
    </xf>
    <xf numFmtId="0" fontId="12" fillId="2" borderId="84" xfId="0" applyFont="1" applyFill="1" applyBorder="1" applyProtection="1"/>
    <xf numFmtId="0" fontId="12" fillId="2" borderId="19" xfId="0" applyFont="1" applyFill="1" applyBorder="1" applyProtection="1"/>
    <xf numFmtId="180" fontId="9" fillId="2" borderId="2" xfId="0" applyNumberFormat="1" applyFont="1" applyFill="1" applyBorder="1" applyAlignment="1" applyProtection="1">
      <alignment horizontal="right" vertical="center" shrinkToFit="1"/>
    </xf>
    <xf numFmtId="0" fontId="3" fillId="3" borderId="74" xfId="0" applyFont="1" applyFill="1" applyBorder="1" applyProtection="1"/>
    <xf numFmtId="0" fontId="12" fillId="3" borderId="33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Protection="1">
      <alignment horizontal="center"/>
    </xf>
    <xf numFmtId="49" fontId="3" fillId="0" borderId="0" xfId="7" applyNumberFormat="1" applyFont="1" applyFill="1" applyProtection="1">
      <alignment horizontal="center"/>
    </xf>
    <xf numFmtId="49" fontId="3" fillId="0" borderId="0" xfId="7" applyNumberFormat="1" applyFont="1" applyFill="1" applyAlignment="1" applyProtection="1"/>
    <xf numFmtId="49" fontId="3" fillId="3" borderId="0" xfId="7" applyNumberFormat="1" applyFont="1" applyFill="1" applyAlignment="1" applyProtection="1"/>
    <xf numFmtId="49" fontId="2" fillId="0" borderId="0" xfId="7" applyNumberFormat="1" applyFill="1" applyProtection="1">
      <alignment horizontal="center"/>
    </xf>
    <xf numFmtId="49" fontId="3" fillId="0" borderId="0" xfId="7" applyNumberFormat="1" applyFont="1" applyFill="1" applyBorder="1" applyAlignment="1" applyProtection="1">
      <alignment horizontal="left"/>
    </xf>
    <xf numFmtId="49" fontId="11" fillId="0" borderId="0" xfId="7" applyNumberFormat="1" applyFont="1" applyFill="1" applyBorder="1" applyAlignment="1" applyProtection="1">
      <alignment vertical="center"/>
    </xf>
    <xf numFmtId="49" fontId="11" fillId="0" borderId="0" xfId="7" applyNumberFormat="1" applyFont="1" applyFill="1" applyBorder="1" applyAlignment="1" applyProtection="1">
      <alignment vertical="center" wrapText="1"/>
    </xf>
    <xf numFmtId="49" fontId="11" fillId="0" borderId="0" xfId="7" applyNumberFormat="1" applyFont="1" applyFill="1" applyBorder="1" applyAlignment="1" applyProtection="1">
      <alignment horizontal="left" vertical="center" wrapText="1"/>
    </xf>
    <xf numFmtId="49" fontId="7" fillId="0" borderId="0" xfId="7" applyNumberFormat="1" applyFont="1" applyFill="1" applyBorder="1" applyAlignment="1" applyProtection="1">
      <alignment horizontal="centerContinuous" vertical="center"/>
    </xf>
    <xf numFmtId="49" fontId="5" fillId="0" borderId="0" xfId="7" applyNumberFormat="1" applyFont="1" applyFill="1" applyBorder="1" applyProtection="1">
      <alignment horizontal="center"/>
    </xf>
    <xf numFmtId="49" fontId="5" fillId="0" borderId="0" xfId="7" applyNumberFormat="1" applyFont="1" applyFill="1" applyBorder="1" applyAlignment="1" applyProtection="1"/>
    <xf numFmtId="49" fontId="10" fillId="0" borderId="0" xfId="7" applyNumberFormat="1" applyFont="1" applyFill="1" applyBorder="1" applyAlignment="1" applyProtection="1"/>
    <xf numFmtId="49" fontId="5" fillId="0" borderId="0" xfId="7" applyNumberFormat="1" applyFont="1" applyFill="1" applyBorder="1" applyAlignment="1" applyProtection="1">
      <alignment horizontal="centerContinuous" vertical="center"/>
    </xf>
    <xf numFmtId="49" fontId="3" fillId="0" borderId="0" xfId="7" applyNumberFormat="1" applyFont="1" applyBorder="1" applyProtection="1">
      <alignment horizontal="center"/>
    </xf>
    <xf numFmtId="49" fontId="3" fillId="0" borderId="0" xfId="7" applyNumberFormat="1" applyFont="1" applyProtection="1">
      <alignment horizontal="center"/>
    </xf>
    <xf numFmtId="49" fontId="6" fillId="0" borderId="0" xfId="7" applyNumberFormat="1" applyFont="1" applyBorder="1" applyAlignment="1" applyProtection="1">
      <alignment horizontal="left" vertical="center"/>
    </xf>
    <xf numFmtId="49" fontId="3" fillId="0" borderId="0" xfId="7" applyNumberFormat="1" applyFont="1" applyAlignment="1" applyProtection="1">
      <alignment horizontal="center"/>
    </xf>
    <xf numFmtId="49" fontId="6" fillId="0" borderId="0" xfId="7" applyNumberFormat="1" applyFont="1" applyProtection="1">
      <alignment horizontal="center"/>
    </xf>
    <xf numFmtId="49" fontId="6" fillId="0" borderId="0" xfId="7" applyNumberFormat="1" applyFont="1" applyFill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center" vertical="center"/>
    </xf>
    <xf numFmtId="49" fontId="3" fillId="0" borderId="0" xfId="7" applyNumberFormat="1" applyFont="1" applyAlignment="1" applyProtection="1">
      <alignment horizontal="center" vertical="center"/>
    </xf>
    <xf numFmtId="49" fontId="3" fillId="0" borderId="0" xfId="7" applyNumberFormat="1" applyFont="1" applyAlignment="1" applyProtection="1">
      <alignment horizontal="left"/>
    </xf>
    <xf numFmtId="49" fontId="3" fillId="0" borderId="0" xfId="7" applyNumberFormat="1" applyFont="1" applyBorder="1" applyAlignment="1" applyProtection="1">
      <alignment horizontal="left"/>
    </xf>
    <xf numFmtId="49" fontId="11" fillId="0" borderId="0" xfId="7" quotePrefix="1" applyNumberFormat="1" applyFont="1" applyFill="1" applyBorder="1" applyAlignment="1" applyProtection="1">
      <alignment horizontal="centerContinuous" vertical="center" wrapText="1"/>
    </xf>
    <xf numFmtId="49" fontId="11" fillId="0" borderId="0" xfId="7" applyNumberFormat="1" applyFont="1" applyFill="1" applyBorder="1" applyAlignment="1" applyProtection="1">
      <alignment horizontal="centerContinuous" vertical="center" wrapText="1"/>
    </xf>
    <xf numFmtId="49" fontId="3" fillId="0" borderId="0" xfId="7" applyNumberFormat="1" applyFont="1" applyFill="1" applyAlignment="1" applyProtection="1">
      <alignment horizontal="left"/>
    </xf>
    <xf numFmtId="49" fontId="3" fillId="0" borderId="2" xfId="7" applyNumberFormat="1" applyFont="1" applyFill="1" applyBorder="1" applyAlignment="1" applyProtection="1"/>
    <xf numFmtId="49" fontId="3" fillId="0" borderId="2" xfId="7" applyNumberFormat="1" applyFont="1" applyFill="1" applyBorder="1" applyProtection="1">
      <alignment horizontal="center"/>
    </xf>
    <xf numFmtId="49" fontId="3" fillId="0" borderId="2" xfId="7" applyNumberFormat="1" applyFont="1" applyFill="1" applyBorder="1" applyAlignment="1" applyProtection="1">
      <alignment horizontal="left"/>
    </xf>
    <xf numFmtId="0" fontId="3" fillId="0" borderId="2" xfId="7" applyNumberFormat="1" applyFont="1" applyBorder="1" applyAlignment="1" applyProtection="1">
      <alignment horizontal="left"/>
    </xf>
    <xf numFmtId="49" fontId="3" fillId="3" borderId="0" xfId="7" applyNumberFormat="1" applyFont="1" applyFill="1" applyBorder="1" applyAlignment="1" applyProtection="1"/>
    <xf numFmtId="49" fontId="3" fillId="0" borderId="0" xfId="7" quotePrefix="1" applyNumberFormat="1" applyFont="1" applyFill="1" applyBorder="1" applyAlignment="1" applyProtection="1">
      <alignment horizontal="left" vertical="center" wrapText="1"/>
    </xf>
    <xf numFmtId="49" fontId="3" fillId="0" borderId="0" xfId="7" applyNumberFormat="1" applyFont="1" applyFill="1" applyBorder="1" applyAlignment="1" applyProtection="1"/>
    <xf numFmtId="49" fontId="3" fillId="0" borderId="0" xfId="7" applyNumberFormat="1" applyFont="1" applyFill="1" applyBorder="1" applyAlignment="1" applyProtection="1">
      <alignment horizontal="centerContinuous" wrapText="1"/>
    </xf>
    <xf numFmtId="49" fontId="7" fillId="0" borderId="0" xfId="7" applyNumberFormat="1" applyFont="1" applyFill="1" applyBorder="1" applyAlignment="1" applyProtection="1">
      <alignment horizontal="centerContinuous"/>
    </xf>
    <xf numFmtId="49" fontId="7" fillId="0" borderId="0" xfId="7" applyNumberFormat="1" applyFont="1" applyFill="1" applyBorder="1" applyAlignment="1" applyProtection="1">
      <alignment horizontal="left"/>
    </xf>
    <xf numFmtId="49" fontId="3" fillId="0" borderId="0" xfId="7" applyNumberFormat="1" applyFont="1" applyBorder="1" applyAlignment="1" applyProtection="1">
      <alignment horizontal="center"/>
    </xf>
    <xf numFmtId="49" fontId="3" fillId="0" borderId="3" xfId="7" applyNumberFormat="1" applyFont="1" applyFill="1" applyBorder="1" applyAlignment="1" applyProtection="1"/>
    <xf numFmtId="49" fontId="3" fillId="0" borderId="3" xfId="7" applyNumberFormat="1" applyFont="1" applyFill="1" applyBorder="1" applyProtection="1">
      <alignment horizontal="center"/>
    </xf>
    <xf numFmtId="49" fontId="3" fillId="0" borderId="3" xfId="7" applyNumberFormat="1" applyFont="1" applyFill="1" applyBorder="1" applyAlignment="1" applyProtection="1">
      <alignment horizontal="left"/>
    </xf>
    <xf numFmtId="0" fontId="3" fillId="3" borderId="3" xfId="7" applyNumberFormat="1" applyFont="1" applyFill="1" applyBorder="1" applyAlignment="1" applyProtection="1">
      <alignment horizontal="left"/>
    </xf>
    <xf numFmtId="49" fontId="9" fillId="0" borderId="3" xfId="7" applyNumberFormat="1" applyFont="1" applyFill="1" applyBorder="1" applyAlignment="1" applyProtection="1">
      <alignment horizontal="right" vertical="center"/>
    </xf>
    <xf numFmtId="49" fontId="3" fillId="0" borderId="0" xfId="7" quotePrefix="1" applyNumberFormat="1" applyFont="1" applyFill="1" applyBorder="1" applyAlignment="1" applyProtection="1">
      <alignment horizontal="left"/>
    </xf>
    <xf numFmtId="49" fontId="9" fillId="0" borderId="0" xfId="7" applyNumberFormat="1" applyFont="1" applyFill="1" applyBorder="1" applyProtection="1">
      <alignment horizontal="center"/>
    </xf>
    <xf numFmtId="49" fontId="9" fillId="0" borderId="0" xfId="7" applyNumberFormat="1" applyFont="1" applyFill="1" applyBorder="1" applyAlignment="1" applyProtection="1">
      <alignment horizontal="right" vertical="center"/>
    </xf>
    <xf numFmtId="0" fontId="3" fillId="0" borderId="0" xfId="7" applyFont="1" applyBorder="1" applyProtection="1">
      <alignment horizontal="center"/>
    </xf>
    <xf numFmtId="0" fontId="3" fillId="0" borderId="0" xfId="7" applyFont="1" applyFill="1" applyBorder="1" applyProtection="1">
      <alignment horizontal="center"/>
    </xf>
    <xf numFmtId="0" fontId="3" fillId="0" borderId="0" xfId="7" applyFont="1" applyBorder="1" applyAlignment="1" applyProtection="1">
      <alignment horizontal="left"/>
    </xf>
    <xf numFmtId="0" fontId="3" fillId="0" borderId="0" xfId="7" applyFont="1" applyFill="1" applyProtection="1">
      <alignment horizontal="center"/>
    </xf>
    <xf numFmtId="0" fontId="3" fillId="0" borderId="0" xfId="7" applyFont="1" applyBorder="1" applyAlignment="1" applyProtection="1"/>
    <xf numFmtId="0" fontId="3" fillId="0" borderId="0" xfId="7" applyFont="1" applyFill="1" applyBorder="1" applyAlignment="1" applyProtection="1">
      <alignment horizontal="centerContinuous" vertical="center"/>
    </xf>
    <xf numFmtId="0" fontId="3" fillId="3" borderId="0" xfId="7" applyFont="1" applyFill="1" applyAlignment="1" applyProtection="1"/>
    <xf numFmtId="0" fontId="2" fillId="0" borderId="0" xfId="7" applyFill="1" applyProtection="1">
      <alignment horizontal="center"/>
    </xf>
    <xf numFmtId="0" fontId="5" fillId="0" borderId="0" xfId="7" applyFont="1" applyFill="1" applyBorder="1" applyProtection="1">
      <alignment horizontal="center"/>
    </xf>
    <xf numFmtId="0" fontId="5" fillId="0" borderId="12" xfId="7" applyFont="1" applyFill="1" applyBorder="1" applyProtection="1">
      <alignment horizontal="center"/>
    </xf>
    <xf numFmtId="0" fontId="5" fillId="0" borderId="26" xfId="7" applyFont="1" applyFill="1" applyBorder="1" applyProtection="1">
      <alignment horizontal="center"/>
    </xf>
    <xf numFmtId="0" fontId="5" fillId="0" borderId="26" xfId="7" applyFont="1" applyFill="1" applyBorder="1" applyAlignment="1" applyProtection="1">
      <alignment horizontal="left" vertical="distributed"/>
    </xf>
    <xf numFmtId="0" fontId="5" fillId="0" borderId="13" xfId="7" applyFont="1" applyFill="1" applyBorder="1" applyProtection="1">
      <alignment horizontal="center"/>
    </xf>
    <xf numFmtId="0" fontId="5" fillId="0" borderId="12" xfId="7" applyFont="1" applyFill="1" applyBorder="1" applyAlignment="1" applyProtection="1">
      <alignment horizontal="center" vertical="center"/>
    </xf>
    <xf numFmtId="0" fontId="5" fillId="0" borderId="13" xfId="7" applyFont="1" applyFill="1" applyBorder="1" applyAlignment="1" applyProtection="1">
      <alignment horizontal="center" vertical="center"/>
    </xf>
    <xf numFmtId="0" fontId="3" fillId="0" borderId="21" xfId="7" applyFont="1" applyFill="1" applyBorder="1" applyProtection="1">
      <alignment horizontal="center"/>
    </xf>
    <xf numFmtId="0" fontId="3" fillId="0" borderId="12" xfId="7" applyFont="1" applyFill="1" applyBorder="1" applyProtection="1">
      <alignment horizontal="center"/>
    </xf>
    <xf numFmtId="0" fontId="3" fillId="0" borderId="26" xfId="7" applyFont="1" applyFill="1" applyBorder="1" applyProtection="1">
      <alignment horizontal="center"/>
    </xf>
    <xf numFmtId="0" fontId="3" fillId="0" borderId="13" xfId="7" applyFont="1" applyFill="1" applyBorder="1" applyProtection="1">
      <alignment horizontal="center"/>
    </xf>
    <xf numFmtId="0" fontId="3" fillId="0" borderId="26" xfId="7" applyFont="1" applyBorder="1" applyAlignment="1" applyProtection="1">
      <alignment horizontal="centerContinuous"/>
    </xf>
    <xf numFmtId="0" fontId="5" fillId="0" borderId="12" xfId="7" applyFont="1" applyFill="1" applyBorder="1" applyAlignment="1" applyProtection="1">
      <alignment horizontal="centerContinuous"/>
    </xf>
    <xf numFmtId="0" fontId="5" fillId="0" borderId="13" xfId="7" applyFont="1" applyFill="1" applyBorder="1" applyAlignment="1" applyProtection="1">
      <alignment horizontal="centerContinuous"/>
    </xf>
    <xf numFmtId="0" fontId="3" fillId="0" borderId="21" xfId="7" applyFont="1" applyFill="1" applyBorder="1" applyAlignment="1" applyProtection="1"/>
    <xf numFmtId="0" fontId="9" fillId="0" borderId="47" xfId="7" applyFont="1" applyFill="1" applyBorder="1" applyAlignment="1" applyProtection="1">
      <alignment horizontal="center" vertical="center"/>
    </xf>
    <xf numFmtId="0" fontId="9" fillId="0" borderId="0" xfId="7" applyFont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horizontal="center" vertical="center"/>
    </xf>
    <xf numFmtId="0" fontId="13" fillId="0" borderId="16" xfId="7" applyFont="1" applyFill="1" applyBorder="1" applyAlignment="1" applyProtection="1">
      <alignment horizontal="centerContinuous" vertical="distributed"/>
    </xf>
    <xf numFmtId="0" fontId="13" fillId="0" borderId="0" xfId="7" applyFont="1" applyFill="1" applyBorder="1" applyAlignment="1" applyProtection="1">
      <alignment horizontal="centerContinuous" vertical="distributed"/>
    </xf>
    <xf numFmtId="0" fontId="13" fillId="0" borderId="17" xfId="7" applyFont="1" applyFill="1" applyBorder="1" applyAlignment="1" applyProtection="1">
      <alignment horizontal="centerContinuous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3" fillId="0" borderId="47" xfId="7" applyFont="1" applyFill="1" applyBorder="1" applyProtection="1">
      <alignment horizontal="center"/>
    </xf>
    <xf numFmtId="0" fontId="3" fillId="0" borderId="16" xfId="7" applyFont="1" applyFill="1" applyBorder="1" applyProtection="1">
      <alignment horizontal="center"/>
    </xf>
    <xf numFmtId="0" fontId="3" fillId="0" borderId="17" xfId="7" applyFont="1" applyFill="1" applyBorder="1" applyProtection="1">
      <alignment horizontal="center"/>
    </xf>
    <xf numFmtId="0" fontId="3" fillId="0" borderId="0" xfId="7" applyFont="1" applyBorder="1" applyAlignment="1" applyProtection="1">
      <alignment horizontal="centerContinuous"/>
    </xf>
    <xf numFmtId="0" fontId="5" fillId="0" borderId="16" xfId="7" applyFont="1" applyFill="1" applyBorder="1" applyAlignment="1" applyProtection="1">
      <alignment horizontal="centerContinuous"/>
    </xf>
    <xf numFmtId="0" fontId="5" fillId="0" borderId="17" xfId="7" applyFont="1" applyFill="1" applyBorder="1" applyAlignment="1" applyProtection="1">
      <alignment horizontal="centerContinuous"/>
    </xf>
    <xf numFmtId="0" fontId="13" fillId="0" borderId="18" xfId="7" applyFont="1" applyFill="1" applyBorder="1" applyAlignment="1" applyProtection="1">
      <alignment horizontal="centerContinuous" vertical="distributed"/>
    </xf>
    <xf numFmtId="0" fontId="13" fillId="0" borderId="2" xfId="7" applyFont="1" applyFill="1" applyBorder="1" applyAlignment="1" applyProtection="1">
      <alignment horizontal="centerContinuous" vertical="distributed"/>
    </xf>
    <xf numFmtId="0" fontId="9" fillId="0" borderId="2" xfId="7" applyFont="1" applyFill="1" applyBorder="1" applyAlignment="1" applyProtection="1">
      <alignment horizontal="left" vertical="center"/>
    </xf>
    <xf numFmtId="0" fontId="13" fillId="0" borderId="19" xfId="7" applyFont="1" applyFill="1" applyBorder="1" applyAlignment="1" applyProtection="1">
      <alignment horizontal="centerContinuous" vertical="distributed"/>
    </xf>
    <xf numFmtId="0" fontId="3" fillId="0" borderId="64" xfId="7" applyFont="1" applyFill="1" applyBorder="1" applyProtection="1">
      <alignment horizontal="center"/>
    </xf>
    <xf numFmtId="0" fontId="9" fillId="0" borderId="18" xfId="7" applyFont="1" applyFill="1" applyBorder="1" applyAlignment="1" applyProtection="1">
      <alignment horizontal="left" vertical="center"/>
    </xf>
    <xf numFmtId="0" fontId="3" fillId="0" borderId="2" xfId="7" applyFont="1" applyFill="1" applyBorder="1" applyProtection="1">
      <alignment horizontal="center"/>
    </xf>
    <xf numFmtId="0" fontId="3" fillId="0" borderId="2" xfId="7" applyFont="1" applyBorder="1" applyProtection="1">
      <alignment horizontal="center"/>
    </xf>
    <xf numFmtId="0" fontId="3" fillId="0" borderId="19" xfId="7" applyFont="1" applyFill="1" applyBorder="1" applyProtection="1">
      <alignment horizontal="center"/>
    </xf>
    <xf numFmtId="0" fontId="5" fillId="0" borderId="18" xfId="7" applyFont="1" applyFill="1" applyBorder="1" applyAlignment="1" applyProtection="1">
      <alignment horizontal="center" vertical="center"/>
    </xf>
    <xf numFmtId="0" fontId="5" fillId="0" borderId="19" xfId="7" applyFont="1" applyFill="1" applyBorder="1" applyAlignment="1" applyProtection="1">
      <alignment horizontal="center" vertical="center"/>
    </xf>
    <xf numFmtId="0" fontId="3" fillId="0" borderId="74" xfId="7" applyFont="1" applyBorder="1" applyProtection="1">
      <alignment horizontal="center"/>
    </xf>
    <xf numFmtId="0" fontId="3" fillId="0" borderId="18" xfId="7" applyFont="1" applyBorder="1" applyProtection="1">
      <alignment horizontal="center"/>
    </xf>
    <xf numFmtId="0" fontId="3" fillId="0" borderId="2" xfId="7" applyFont="1" applyBorder="1" applyAlignment="1" applyProtection="1">
      <alignment horizontal="centerContinuous"/>
    </xf>
    <xf numFmtId="0" fontId="5" fillId="0" borderId="18" xfId="7" applyFont="1" applyFill="1" applyBorder="1" applyAlignment="1" applyProtection="1">
      <alignment horizontal="centerContinuous"/>
    </xf>
    <xf numFmtId="0" fontId="5" fillId="0" borderId="19" xfId="7" applyFont="1" applyFill="1" applyBorder="1" applyAlignment="1" applyProtection="1">
      <alignment horizontal="centerContinuous"/>
    </xf>
    <xf numFmtId="0" fontId="3" fillId="0" borderId="74" xfId="7" applyFont="1" applyFill="1" applyBorder="1" applyProtection="1">
      <alignment horizontal="center"/>
    </xf>
    <xf numFmtId="0" fontId="13" fillId="0" borderId="0" xfId="7" applyFont="1" applyFill="1" applyBorder="1" applyProtection="1">
      <alignment horizontal="center"/>
    </xf>
    <xf numFmtId="0" fontId="12" fillId="0" borderId="22" xfId="7" applyFont="1" applyFill="1" applyBorder="1" applyAlignment="1" applyProtection="1">
      <alignment horizontal="center" vertical="center"/>
    </xf>
    <xf numFmtId="0" fontId="12" fillId="0" borderId="175" xfId="7" applyFont="1" applyFill="1" applyBorder="1" applyAlignment="1" applyProtection="1">
      <alignment horizontal="center" vertical="center"/>
    </xf>
    <xf numFmtId="177" fontId="9" fillId="0" borderId="24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7" quotePrefix="1" applyFont="1" applyFill="1" applyBorder="1" applyAlignment="1" applyProtection="1">
      <alignment horizontal="left" vertical="center"/>
    </xf>
    <xf numFmtId="0" fontId="9" fillId="3" borderId="0" xfId="8" quotePrefix="1" applyFont="1" applyFill="1" applyBorder="1" applyAlignment="1" applyProtection="1">
      <alignment horizontal="left" vertical="center"/>
    </xf>
    <xf numFmtId="177" fontId="9" fillId="2" borderId="25" xfId="7" applyNumberFormat="1" applyFont="1" applyFill="1" applyBorder="1" applyAlignment="1" applyProtection="1">
      <alignment horizontal="right" vertical="center" shrinkToFit="1"/>
    </xf>
    <xf numFmtId="0" fontId="3" fillId="0" borderId="0" xfId="7" applyFont="1" applyFill="1" applyBorder="1" applyAlignment="1" applyProtection="1">
      <alignment horizontal="center" vertical="center"/>
    </xf>
    <xf numFmtId="0" fontId="3" fillId="0" borderId="0" xfId="7" applyFont="1" applyAlignment="1" applyProtection="1">
      <alignment horizontal="center" vertical="center"/>
    </xf>
    <xf numFmtId="0" fontId="3" fillId="0" borderId="0" xfId="7" applyFont="1" applyBorder="1" applyAlignment="1" applyProtection="1">
      <alignment horizontal="center" vertical="center"/>
    </xf>
    <xf numFmtId="177" fontId="9" fillId="0" borderId="25" xfId="7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7" applyFont="1" applyFill="1" applyAlignment="1" applyProtection="1">
      <alignment horizontal="center" vertical="center"/>
    </xf>
    <xf numFmtId="0" fontId="12" fillId="0" borderId="0" xfId="7" applyFont="1" applyFill="1" applyBorder="1" applyAlignment="1" applyProtection="1">
      <alignment horizontal="center" vertical="center"/>
    </xf>
    <xf numFmtId="0" fontId="3" fillId="0" borderId="0" xfId="7" applyFont="1" applyFill="1" applyAlignment="1" applyProtection="1">
      <alignment horizontal="center" vertical="center" textRotation="255"/>
    </xf>
    <xf numFmtId="0" fontId="3" fillId="0" borderId="0" xfId="7" applyFont="1" applyFill="1" applyBorder="1" applyAlignment="1" applyProtection="1">
      <alignment horizontal="center" vertical="center" textRotation="255"/>
    </xf>
    <xf numFmtId="0" fontId="9" fillId="0" borderId="0" xfId="7" applyFont="1" applyAlignment="1" applyProtection="1">
      <alignment horizontal="center" vertical="top"/>
    </xf>
    <xf numFmtId="0" fontId="3" fillId="0" borderId="12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" vertical="center"/>
    </xf>
    <xf numFmtId="0" fontId="9" fillId="0" borderId="26" xfId="7" applyFont="1" applyBorder="1" applyAlignment="1" applyProtection="1">
      <alignment horizontal="center" vertical="top"/>
    </xf>
    <xf numFmtId="0" fontId="3" fillId="0" borderId="13" xfId="7" applyFont="1" applyFill="1" applyBorder="1" applyAlignment="1" applyProtection="1">
      <alignment horizontal="center" vertical="center"/>
    </xf>
    <xf numFmtId="0" fontId="3" fillId="0" borderId="18" xfId="7" applyFont="1" applyFill="1" applyBorder="1" applyAlignment="1" applyProtection="1">
      <alignment horizontal="center" vertical="center"/>
    </xf>
    <xf numFmtId="0" fontId="3" fillId="0" borderId="2" xfId="7" applyFont="1" applyFill="1" applyBorder="1" applyAlignment="1" applyProtection="1">
      <alignment horizontal="center" vertical="center"/>
    </xf>
    <xf numFmtId="0" fontId="3" fillId="0" borderId="19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" vertical="center" textRotation="255"/>
    </xf>
    <xf numFmtId="0" fontId="5" fillId="0" borderId="0" xfId="7" applyFont="1" applyFill="1" applyBorder="1" applyAlignment="1" applyProtection="1">
      <alignment horizontal="left" vertical="center"/>
    </xf>
    <xf numFmtId="0" fontId="12" fillId="0" borderId="0" xfId="7" applyFont="1" applyBorder="1" applyAlignment="1" applyProtection="1">
      <alignment horizontal="center" vertical="center"/>
    </xf>
    <xf numFmtId="0" fontId="9" fillId="0" borderId="26" xfId="7" applyFont="1" applyFill="1" applyBorder="1" applyAlignment="1" applyProtection="1">
      <alignment horizontal="center" vertical="center"/>
    </xf>
    <xf numFmtId="0" fontId="3" fillId="0" borderId="26" xfId="7" applyFont="1" applyFill="1" applyBorder="1" applyAlignment="1" applyProtection="1">
      <alignment horizontal="centerContinuous" vertical="center"/>
    </xf>
    <xf numFmtId="0" fontId="9" fillId="0" borderId="0" xfId="7" applyFont="1" applyFill="1" applyBorder="1" applyAlignment="1" applyProtection="1">
      <alignment horizontal="left" vertical="center"/>
    </xf>
    <xf numFmtId="0" fontId="3" fillId="0" borderId="16" xfId="7" applyFont="1" applyFill="1" applyBorder="1" applyAlignment="1" applyProtection="1">
      <alignment horizontal="center" vertical="center"/>
    </xf>
    <xf numFmtId="0" fontId="3" fillId="0" borderId="17" xfId="7" applyFont="1" applyFill="1" applyBorder="1" applyAlignment="1" applyProtection="1">
      <alignment horizontal="center" vertical="center"/>
    </xf>
    <xf numFmtId="0" fontId="9" fillId="0" borderId="2" xfId="7" applyFont="1" applyFill="1" applyBorder="1" applyAlignment="1" applyProtection="1">
      <alignment horizontal="center" vertical="center"/>
    </xf>
    <xf numFmtId="0" fontId="3" fillId="0" borderId="2" xfId="7" applyFont="1" applyFill="1" applyBorder="1" applyAlignment="1" applyProtection="1">
      <alignment horizontal="centerContinuous" vertical="center"/>
    </xf>
    <xf numFmtId="0" fontId="3" fillId="0" borderId="0" xfId="7" applyFont="1" applyProtection="1">
      <alignment horizontal="center"/>
    </xf>
    <xf numFmtId="0" fontId="3" fillId="0" borderId="69" xfId="7" applyFont="1" applyFill="1" applyBorder="1" applyAlignment="1" applyProtection="1">
      <alignment horizontal="center" vertical="center"/>
    </xf>
    <xf numFmtId="0" fontId="5" fillId="0" borderId="16" xfId="7" applyFont="1" applyFill="1" applyBorder="1" applyProtection="1">
      <alignment horizontal="center"/>
    </xf>
    <xf numFmtId="177" fontId="9" fillId="0" borderId="71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26" xfId="7" quotePrefix="1" applyFont="1" applyFill="1" applyBorder="1" applyAlignment="1" applyProtection="1">
      <alignment horizontal="center" vertical="top"/>
    </xf>
    <xf numFmtId="177" fontId="9" fillId="0" borderId="14" xfId="7" applyNumberFormat="1" applyFont="1" applyFill="1" applyBorder="1" applyAlignment="1" applyProtection="1">
      <alignment horizontal="right" vertical="center" shrinkToFit="1"/>
    </xf>
    <xf numFmtId="0" fontId="5" fillId="0" borderId="69" xfId="7" applyFont="1" applyFill="1" applyBorder="1" applyProtection="1">
      <alignment horizontal="center"/>
    </xf>
    <xf numFmtId="177" fontId="9" fillId="2" borderId="70" xfId="7" applyNumberFormat="1" applyFont="1" applyFill="1" applyBorder="1" applyAlignment="1" applyProtection="1">
      <alignment horizontal="right" vertical="center" shrinkToFit="1"/>
    </xf>
    <xf numFmtId="177" fontId="9" fillId="0" borderId="20" xfId="7" applyNumberFormat="1" applyFont="1" applyFill="1" applyBorder="1" applyAlignment="1" applyProtection="1">
      <alignment horizontal="right" vertical="center" shrinkToFit="1"/>
    </xf>
    <xf numFmtId="0" fontId="2" fillId="0" borderId="0" xfId="7" applyProtection="1">
      <alignment horizontal="center"/>
    </xf>
    <xf numFmtId="0" fontId="3" fillId="3" borderId="0" xfId="7" applyFont="1" applyFill="1" applyProtection="1">
      <alignment horizontal="center"/>
    </xf>
    <xf numFmtId="177" fontId="9" fillId="0" borderId="70" xfId="7" applyNumberFormat="1" applyFont="1" applyFill="1" applyBorder="1" applyAlignment="1" applyProtection="1">
      <alignment horizontal="right" vertical="center" shrinkToFit="1"/>
      <protection locked="0"/>
    </xf>
    <xf numFmtId="0" fontId="2" fillId="3" borderId="0" xfId="7" applyFill="1" applyProtection="1">
      <alignment horizontal="center"/>
    </xf>
    <xf numFmtId="0" fontId="3" fillId="0" borderId="72" xfId="7" applyFont="1" applyFill="1" applyBorder="1" applyAlignment="1" applyProtection="1">
      <alignment horizontal="center" vertical="center"/>
    </xf>
    <xf numFmtId="177" fontId="9" fillId="0" borderId="28" xfId="7" applyNumberFormat="1" applyFont="1" applyFill="1" applyBorder="1" applyAlignment="1" applyProtection="1">
      <alignment horizontal="right" vertical="center" shrinkToFit="1"/>
      <protection locked="0"/>
    </xf>
    <xf numFmtId="0" fontId="3" fillId="7" borderId="0" xfId="7" applyFont="1" applyFill="1" applyBorder="1" applyAlignment="1" applyProtection="1">
      <alignment horizontal="center" vertical="center"/>
    </xf>
    <xf numFmtId="177" fontId="9" fillId="7" borderId="0" xfId="7" applyNumberFormat="1" applyFont="1" applyFill="1" applyBorder="1" applyAlignment="1" applyProtection="1">
      <alignment horizontal="right" vertical="center"/>
    </xf>
    <xf numFmtId="0" fontId="5" fillId="0" borderId="18" xfId="7" applyFont="1" applyFill="1" applyBorder="1" applyProtection="1">
      <alignment horizontal="center"/>
    </xf>
    <xf numFmtId="0" fontId="5" fillId="0" borderId="72" xfId="7" applyFont="1" applyFill="1" applyBorder="1" applyProtection="1">
      <alignment horizontal="center"/>
    </xf>
    <xf numFmtId="177" fontId="9" fillId="0" borderId="73" xfId="7" applyNumberFormat="1" applyFont="1" applyFill="1" applyBorder="1" applyAlignment="1" applyProtection="1">
      <alignment horizontal="right" vertical="center" shrinkToFit="1"/>
      <protection locked="0"/>
    </xf>
    <xf numFmtId="49" fontId="6" fillId="3" borderId="0" xfId="0" applyNumberFormat="1" applyFont="1" applyFill="1" applyBorder="1" applyAlignment="1" applyProtection="1">
      <alignment horizontal="centerContinuous"/>
    </xf>
    <xf numFmtId="49" fontId="3" fillId="3" borderId="0" xfId="0" quotePrefix="1" applyNumberFormat="1" applyFont="1" applyFill="1" applyBorder="1" applyAlignment="1" applyProtection="1">
      <alignment horizontal="left"/>
    </xf>
    <xf numFmtId="49" fontId="27" fillId="3" borderId="0" xfId="0" applyNumberFormat="1" applyFont="1" applyFill="1" applyBorder="1" applyAlignment="1" applyProtection="1">
      <alignment horizontal="left"/>
    </xf>
    <xf numFmtId="0" fontId="3" fillId="3" borderId="12" xfId="0" applyFont="1" applyFill="1" applyBorder="1" applyProtection="1"/>
    <xf numFmtId="0" fontId="9" fillId="3" borderId="13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Continuous" vertical="center"/>
    </xf>
    <xf numFmtId="0" fontId="9" fillId="3" borderId="16" xfId="0" applyFont="1" applyFill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wrapText="1" shrinkToFit="1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17" fillId="3" borderId="16" xfId="0" quotePrefix="1" applyFont="1" applyFill="1" applyBorder="1" applyProtection="1"/>
    <xf numFmtId="0" fontId="17" fillId="3" borderId="17" xfId="0" quotePrefix="1" applyFont="1" applyFill="1" applyBorder="1" applyAlignment="1" applyProtection="1">
      <alignment horizontal="distributed" vertical="center"/>
    </xf>
    <xf numFmtId="0" fontId="12" fillId="3" borderId="94" xfId="0" quotePrefix="1" applyFont="1" applyFill="1" applyBorder="1" applyAlignment="1" applyProtection="1">
      <alignment horizontal="center" vertical="center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12" fillId="3" borderId="54" xfId="0" quotePrefix="1" applyFont="1" applyFill="1" applyBorder="1" applyAlignment="1" applyProtection="1">
      <alignment horizontal="center" vertical="center"/>
    </xf>
    <xf numFmtId="0" fontId="12" fillId="3" borderId="96" xfId="0" quotePrefix="1" applyFont="1" applyFill="1" applyBorder="1" applyAlignment="1" applyProtection="1">
      <alignment horizontal="center" vertical="center"/>
    </xf>
    <xf numFmtId="177" fontId="9" fillId="2" borderId="41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49" fontId="3" fillId="0" borderId="0" xfId="0" applyNumberFormat="1" applyFont="1" applyAlignment="1" applyProtection="1">
      <alignment horizontal="centerContinuous" vertical="center"/>
    </xf>
    <xf numFmtId="49" fontId="3" fillId="3" borderId="26" xfId="0" applyNumberFormat="1" applyFont="1" applyFill="1" applyBorder="1" applyProtection="1"/>
    <xf numFmtId="0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left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/>
    <xf numFmtId="0" fontId="5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177" fontId="9" fillId="0" borderId="120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Border="1" applyAlignment="1" applyProtection="1">
      <alignment horizontal="left" vertical="center"/>
    </xf>
    <xf numFmtId="0" fontId="12" fillId="0" borderId="176" xfId="0" applyFont="1" applyBorder="1" applyAlignment="1" applyProtection="1">
      <alignment horizontal="center" vertical="center"/>
    </xf>
    <xf numFmtId="177" fontId="9" fillId="0" borderId="24" xfId="9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vertical="center"/>
    </xf>
    <xf numFmtId="177" fontId="9" fillId="0" borderId="66" xfId="9" applyNumberFormat="1" applyFont="1" applyFill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/>
    </xf>
    <xf numFmtId="177" fontId="9" fillId="0" borderId="25" xfId="9" applyNumberFormat="1" applyFont="1" applyFill="1" applyBorder="1" applyAlignment="1" applyProtection="1">
      <alignment horizontal="right" vertical="center" shrinkToFit="1"/>
      <protection locked="0"/>
    </xf>
    <xf numFmtId="177" fontId="9" fillId="2" borderId="25" xfId="9" applyNumberFormat="1" applyFont="1" applyFill="1" applyBorder="1" applyAlignment="1" applyProtection="1">
      <alignment horizontal="right" vertical="center" shrinkToFit="1"/>
    </xf>
    <xf numFmtId="0" fontId="12" fillId="0" borderId="27" xfId="0" applyFont="1" applyBorder="1" applyAlignment="1" applyProtection="1">
      <alignment horizontal="center" vertical="top"/>
    </xf>
    <xf numFmtId="177" fontId="9" fillId="0" borderId="177" xfId="9" applyNumberFormat="1" applyFont="1" applyFill="1" applyBorder="1" applyAlignment="1" applyProtection="1">
      <alignment horizontal="right" vertical="center" shrinkToFit="1"/>
    </xf>
    <xf numFmtId="0" fontId="9" fillId="0" borderId="0" xfId="0" quotePrefix="1" applyFont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177" fontId="9" fillId="0" borderId="177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vertical="top"/>
    </xf>
    <xf numFmtId="0" fontId="9" fillId="0" borderId="21" xfId="0" applyFont="1" applyBorder="1" applyAlignment="1" applyProtection="1">
      <alignment horizontal="center" shrinkToFit="1"/>
    </xf>
    <xf numFmtId="0" fontId="12" fillId="0" borderId="17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71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right" vertical="center"/>
    </xf>
    <xf numFmtId="49" fontId="3" fillId="0" borderId="0" xfId="0" quotePrefix="1" applyNumberFormat="1" applyFont="1" applyAlignment="1" applyProtection="1">
      <alignment horizontal="left"/>
    </xf>
    <xf numFmtId="0" fontId="11" fillId="0" borderId="0" xfId="0" quotePrefix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/>
    <xf numFmtId="0" fontId="5" fillId="0" borderId="26" xfId="0" applyFont="1" applyFill="1" applyBorder="1" applyAlignment="1" applyProtection="1"/>
    <xf numFmtId="0" fontId="5" fillId="0" borderId="26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/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distributed"/>
    </xf>
    <xf numFmtId="0" fontId="5" fillId="0" borderId="17" xfId="0" applyFont="1" applyFill="1" applyBorder="1" applyAlignment="1" applyProtection="1">
      <alignment horizontal="left" vertical="distributed"/>
    </xf>
    <xf numFmtId="0" fontId="5" fillId="0" borderId="47" xfId="0" applyFont="1" applyFill="1" applyBorder="1" applyAlignment="1" applyProtection="1">
      <alignment vertical="distributed"/>
    </xf>
    <xf numFmtId="0" fontId="9" fillId="0" borderId="16" xfId="0" applyFont="1" applyFill="1" applyBorder="1" applyAlignment="1" applyProtection="1">
      <alignment horizontal="center" vertical="top"/>
    </xf>
    <xf numFmtId="0" fontId="9" fillId="0" borderId="21" xfId="0" applyFont="1" applyFill="1" applyBorder="1" applyAlignment="1" applyProtection="1">
      <alignment horizontal="center" vertical="distributed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distributed"/>
    </xf>
    <xf numFmtId="0" fontId="5" fillId="0" borderId="17" xfId="0" applyFont="1" applyFill="1" applyBorder="1" applyAlignment="1" applyProtection="1">
      <alignment vertical="distributed"/>
    </xf>
    <xf numFmtId="0" fontId="9" fillId="0" borderId="21" xfId="0" applyFont="1" applyFill="1" applyBorder="1" applyAlignment="1" applyProtection="1">
      <alignment horizontal="center" vertical="distributed"/>
    </xf>
    <xf numFmtId="0" fontId="0" fillId="3" borderId="2" xfId="0" applyFill="1" applyBorder="1" applyProtection="1"/>
    <xf numFmtId="49" fontId="9" fillId="0" borderId="1" xfId="0" applyNumberFormat="1" applyFont="1" applyFill="1" applyBorder="1" applyAlignment="1" applyProtection="1">
      <alignment vertical="center" shrinkToFit="1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left" vertical="center" shrinkToFi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9" fillId="3" borderId="4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/>
    </xf>
    <xf numFmtId="0" fontId="9" fillId="3" borderId="15" xfId="0" applyNumberFormat="1" applyFont="1" applyFill="1" applyBorder="1" applyAlignment="1" applyProtection="1">
      <alignment vertical="center"/>
    </xf>
    <xf numFmtId="0" fontId="9" fillId="3" borderId="4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left" vertical="center" shrinkToFit="1"/>
    </xf>
    <xf numFmtId="0" fontId="11" fillId="0" borderId="26" xfId="0" applyNumberFormat="1" applyFont="1" applyFill="1" applyBorder="1" applyAlignment="1" applyProtection="1">
      <alignment horizontal="left" vertical="center" shrinkToFit="1"/>
    </xf>
    <xf numFmtId="0" fontId="11" fillId="0" borderId="4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21" xfId="0" applyNumberFormat="1" applyFont="1" applyFill="1" applyBorder="1" applyAlignment="1" applyProtection="1">
      <alignment horizontal="center" vertical="center" textRotation="255" wrapText="1" readingOrder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 shrinkToFit="1"/>
    </xf>
    <xf numFmtId="0" fontId="9" fillId="0" borderId="3" xfId="0" applyNumberFormat="1" applyFont="1" applyFill="1" applyBorder="1" applyAlignment="1" applyProtection="1">
      <alignment vertical="center" shrinkToFit="1"/>
    </xf>
    <xf numFmtId="0" fontId="9" fillId="0" borderId="29" xfId="0" applyNumberFormat="1" applyFont="1" applyFill="1" applyBorder="1" applyAlignment="1" applyProtection="1">
      <alignment vertical="center" shrinkToFit="1"/>
    </xf>
    <xf numFmtId="0" fontId="9" fillId="0" borderId="12" xfId="0" applyNumberFormat="1" applyFont="1" applyFill="1" applyBorder="1" applyAlignment="1" applyProtection="1">
      <alignment horizontal="center" vertical="center" textRotation="255"/>
    </xf>
    <xf numFmtId="0" fontId="9" fillId="0" borderId="26" xfId="0" applyNumberFormat="1" applyFont="1" applyFill="1" applyBorder="1" applyAlignment="1" applyProtection="1">
      <alignment horizontal="center" vertical="center" textRotation="255"/>
    </xf>
    <xf numFmtId="0" fontId="9" fillId="0" borderId="13" xfId="0" applyNumberFormat="1" applyFont="1" applyFill="1" applyBorder="1" applyAlignment="1" applyProtection="1">
      <alignment horizontal="center" vertical="center" textRotation="255"/>
    </xf>
    <xf numFmtId="0" fontId="9" fillId="0" borderId="16" xfId="0" applyNumberFormat="1" applyFont="1" applyFill="1" applyBorder="1" applyAlignment="1" applyProtection="1">
      <alignment horizontal="center" vertical="center" textRotation="255"/>
    </xf>
    <xf numFmtId="0" fontId="9" fillId="0" borderId="0" xfId="0" applyNumberFormat="1" applyFont="1" applyFill="1" applyBorder="1" applyAlignment="1" applyProtection="1">
      <alignment horizontal="center" vertical="center" textRotation="255"/>
    </xf>
    <xf numFmtId="0" fontId="9" fillId="0" borderId="17" xfId="0" applyNumberFormat="1" applyFont="1" applyFill="1" applyBorder="1" applyAlignment="1" applyProtection="1">
      <alignment horizontal="center" vertical="center" textRotation="255"/>
    </xf>
    <xf numFmtId="0" fontId="9" fillId="0" borderId="18" xfId="0" applyNumberFormat="1" applyFont="1" applyFill="1" applyBorder="1" applyAlignment="1" applyProtection="1">
      <alignment horizontal="center" vertical="center" textRotation="255"/>
    </xf>
    <xf numFmtId="0" fontId="9" fillId="0" borderId="2" xfId="0" applyNumberFormat="1" applyFont="1" applyFill="1" applyBorder="1" applyAlignment="1" applyProtection="1">
      <alignment horizontal="center" vertical="center" textRotation="255"/>
    </xf>
    <xf numFmtId="0" fontId="9" fillId="0" borderId="19" xfId="0" applyNumberFormat="1" applyFont="1" applyFill="1" applyBorder="1" applyAlignment="1" applyProtection="1">
      <alignment horizontal="center" vertical="center" textRotation="255"/>
    </xf>
    <xf numFmtId="49" fontId="9" fillId="0" borderId="4" xfId="0" applyNumberFormat="1" applyFont="1" applyFill="1" applyBorder="1" applyAlignment="1" applyProtection="1">
      <alignment vertical="center" shrinkToFit="1"/>
    </xf>
    <xf numFmtId="49" fontId="9" fillId="0" borderId="3" xfId="0" applyNumberFormat="1" applyFont="1" applyFill="1" applyBorder="1" applyAlignment="1" applyProtection="1">
      <alignment vertical="center" shrinkToFit="1"/>
    </xf>
    <xf numFmtId="49" fontId="9" fillId="0" borderId="29" xfId="0" applyNumberFormat="1" applyFont="1" applyFill="1" applyBorder="1" applyAlignment="1" applyProtection="1">
      <alignment vertical="center" shrinkToFit="1"/>
    </xf>
    <xf numFmtId="0" fontId="9" fillId="0" borderId="4" xfId="0" quotePrefix="1" applyNumberFormat="1" applyFont="1" applyFill="1" applyBorder="1" applyAlignment="1" applyProtection="1">
      <alignment vertical="center" shrinkToFit="1"/>
    </xf>
    <xf numFmtId="0" fontId="9" fillId="0" borderId="3" xfId="0" quotePrefix="1" applyNumberFormat="1" applyFont="1" applyFill="1" applyBorder="1" applyAlignment="1" applyProtection="1">
      <alignment vertical="center" shrinkToFit="1"/>
    </xf>
    <xf numFmtId="0" fontId="9" fillId="0" borderId="29" xfId="0" quotePrefix="1" applyNumberFormat="1" applyFont="1" applyFill="1" applyBorder="1" applyAlignment="1" applyProtection="1">
      <alignment vertical="center" shrinkToFit="1"/>
    </xf>
    <xf numFmtId="0" fontId="9" fillId="0" borderId="1" xfId="0" applyNumberFormat="1" applyFont="1" applyFill="1" applyBorder="1" applyAlignment="1" applyProtection="1">
      <alignment horizontal="center" vertical="center" textRotation="255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21" xfId="0" applyNumberFormat="1" applyFont="1" applyFill="1" applyBorder="1" applyAlignment="1" applyProtection="1">
      <alignment horizontal="center" vertical="center" textRotation="255"/>
    </xf>
    <xf numFmtId="0" fontId="9" fillId="0" borderId="4" xfId="1" quotePrefix="1" applyNumberFormat="1" applyFont="1" applyFill="1" applyBorder="1" applyAlignment="1" applyProtection="1">
      <alignment vertical="center" shrinkToFit="1"/>
    </xf>
    <xf numFmtId="0" fontId="9" fillId="0" borderId="3" xfId="1" quotePrefix="1" applyNumberFormat="1" applyFont="1" applyFill="1" applyBorder="1" applyAlignment="1" applyProtection="1">
      <alignment vertical="center" shrinkToFit="1"/>
    </xf>
    <xf numFmtId="0" fontId="9" fillId="0" borderId="29" xfId="1" quotePrefix="1" applyNumberFormat="1" applyFont="1" applyFill="1" applyBorder="1" applyAlignment="1" applyProtection="1">
      <alignment vertical="center" shrinkToFit="1"/>
    </xf>
    <xf numFmtId="0" fontId="9" fillId="3" borderId="16" xfId="0" applyFont="1" applyFill="1" applyBorder="1" applyAlignment="1" applyProtection="1">
      <alignment horizontal="center" vertical="distributed"/>
    </xf>
    <xf numFmtId="0" fontId="9" fillId="3" borderId="0" xfId="0" applyFont="1" applyFill="1" applyBorder="1" applyAlignment="1" applyProtection="1">
      <alignment horizontal="center" vertical="distributed"/>
    </xf>
    <xf numFmtId="0" fontId="9" fillId="3" borderId="17" xfId="0" applyFont="1" applyFill="1" applyBorder="1" applyAlignment="1" applyProtection="1">
      <alignment horizontal="center" vertical="distributed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shrinkToFit="1"/>
    </xf>
    <xf numFmtId="49" fontId="9" fillId="3" borderId="29" xfId="0" applyNumberFormat="1" applyFont="1" applyFill="1" applyBorder="1" applyAlignment="1" applyProtection="1">
      <alignment horizontal="center" vertical="center" shrinkToFit="1"/>
    </xf>
    <xf numFmtId="0" fontId="9" fillId="3" borderId="4" xfId="0" quotePrefix="1" applyFont="1" applyFill="1" applyBorder="1" applyAlignment="1" applyProtection="1">
      <alignment vertical="center" shrinkToFit="1"/>
    </xf>
    <xf numFmtId="0" fontId="9" fillId="3" borderId="3" xfId="0" quotePrefix="1" applyFont="1" applyFill="1" applyBorder="1" applyAlignment="1" applyProtection="1">
      <alignment vertical="center" shrinkToFit="1"/>
    </xf>
    <xf numFmtId="0" fontId="9" fillId="3" borderId="29" xfId="0" quotePrefix="1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vertical="center" shrinkToFit="1"/>
    </xf>
    <xf numFmtId="0" fontId="9" fillId="3" borderId="3" xfId="0" applyFont="1" applyFill="1" applyBorder="1" applyAlignment="1" applyProtection="1">
      <alignment vertical="center" shrinkToFit="1"/>
    </xf>
    <xf numFmtId="0" fontId="9" fillId="3" borderId="29" xfId="0" applyFont="1" applyFill="1" applyBorder="1" applyAlignment="1" applyProtection="1">
      <alignment vertical="center" shrinkToFit="1"/>
    </xf>
    <xf numFmtId="0" fontId="9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3" borderId="29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9" fillId="0" borderId="15" xfId="0" applyFont="1" applyBorder="1" applyAlignment="1" applyProtection="1">
      <alignment vertical="center" shrinkToFit="1"/>
    </xf>
    <xf numFmtId="0" fontId="9" fillId="3" borderId="4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distributed" wrapText="1"/>
    </xf>
    <xf numFmtId="0" fontId="7" fillId="0" borderId="3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</xf>
    <xf numFmtId="0" fontId="9" fillId="3" borderId="15" xfId="0" quotePrefix="1" applyFont="1" applyFill="1" applyBorder="1" applyAlignment="1" applyProtection="1">
      <alignment vertical="center" shrinkToFit="1"/>
    </xf>
    <xf numFmtId="0" fontId="3" fillId="0" borderId="4" xfId="0" applyFont="1" applyBorder="1" applyAlignment="1" applyProtection="1">
      <alignment shrinkToFit="1"/>
    </xf>
    <xf numFmtId="0" fontId="3" fillId="0" borderId="3" xfId="0" applyFont="1" applyBorder="1" applyAlignment="1" applyProtection="1">
      <alignment shrinkToFit="1"/>
    </xf>
    <xf numFmtId="0" fontId="3" fillId="0" borderId="15" xfId="0" applyFont="1" applyBorder="1" applyAlignment="1" applyProtection="1">
      <alignment shrinkToFit="1"/>
    </xf>
    <xf numFmtId="0" fontId="9" fillId="0" borderId="4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vertical="center" wrapText="1"/>
    </xf>
    <xf numFmtId="0" fontId="11" fillId="0" borderId="15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/>
    </xf>
    <xf numFmtId="0" fontId="9" fillId="0" borderId="4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15" xfId="0" applyFont="1" applyFill="1" applyBorder="1" applyAlignment="1" applyProtection="1">
      <alignment vertical="center" shrinkToFit="1"/>
    </xf>
    <xf numFmtId="0" fontId="9" fillId="3" borderId="4" xfId="0" quotePrefix="1" applyFont="1" applyFill="1" applyBorder="1" applyAlignment="1" applyProtection="1">
      <alignment horizontal="right" vertical="center"/>
    </xf>
    <xf numFmtId="0" fontId="9" fillId="3" borderId="3" xfId="0" quotePrefix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 shrinkToFit="1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9" fillId="3" borderId="4" xfId="2" quotePrefix="1" applyFont="1" applyFill="1" applyBorder="1" applyAlignment="1" applyProtection="1">
      <alignment vertical="center" shrinkToFit="1"/>
    </xf>
    <xf numFmtId="0" fontId="9" fillId="3" borderId="3" xfId="2" quotePrefix="1" applyFont="1" applyFill="1" applyBorder="1" applyAlignment="1" applyProtection="1">
      <alignment vertical="center" shrinkToFit="1"/>
    </xf>
    <xf numFmtId="0" fontId="9" fillId="3" borderId="15" xfId="2" quotePrefix="1" applyFont="1" applyFill="1" applyBorder="1" applyAlignment="1" applyProtection="1">
      <alignment vertical="center" shrinkToFit="1"/>
    </xf>
    <xf numFmtId="0" fontId="9" fillId="3" borderId="4" xfId="2" quotePrefix="1" applyFont="1" applyFill="1" applyBorder="1" applyAlignment="1" applyProtection="1">
      <alignment horizontal="right" vertical="center"/>
    </xf>
    <xf numFmtId="0" fontId="9" fillId="3" borderId="3" xfId="2" quotePrefix="1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distributed" wrapText="1"/>
    </xf>
    <xf numFmtId="0" fontId="11" fillId="0" borderId="3" xfId="0" applyFont="1" applyBorder="1" applyAlignment="1" applyProtection="1">
      <alignment horizontal="distributed"/>
    </xf>
    <xf numFmtId="0" fontId="11" fillId="0" borderId="15" xfId="0" applyFont="1" applyBorder="1" applyAlignment="1" applyProtection="1">
      <alignment horizontal="distributed"/>
    </xf>
    <xf numFmtId="0" fontId="11" fillId="0" borderId="3" xfId="0" applyFont="1" applyBorder="1" applyAlignment="1" applyProtection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9" fillId="3" borderId="4" xfId="0" quotePrefix="1" applyFont="1" applyFill="1" applyBorder="1" applyAlignment="1" applyProtection="1">
      <alignment vertical="center"/>
    </xf>
    <xf numFmtId="0" fontId="9" fillId="3" borderId="3" xfId="0" quotePrefix="1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 vertical="distributed" textRotation="255"/>
    </xf>
    <xf numFmtId="0" fontId="9" fillId="3" borderId="13" xfId="0" applyFont="1" applyFill="1" applyBorder="1" applyAlignment="1" applyProtection="1">
      <alignment horizontal="center" vertical="distributed" textRotation="255"/>
    </xf>
    <xf numFmtId="0" fontId="9" fillId="3" borderId="16" xfId="0" applyFont="1" applyFill="1" applyBorder="1" applyAlignment="1" applyProtection="1">
      <alignment horizontal="center" vertical="distributed" textRotation="255"/>
    </xf>
    <xf numFmtId="0" fontId="9" fillId="3" borderId="17" xfId="0" applyFont="1" applyFill="1" applyBorder="1" applyAlignment="1" applyProtection="1">
      <alignment horizontal="center" vertical="distributed" textRotation="255"/>
    </xf>
    <xf numFmtId="0" fontId="9" fillId="3" borderId="18" xfId="0" applyFont="1" applyFill="1" applyBorder="1" applyAlignment="1" applyProtection="1">
      <alignment horizontal="center" vertical="distributed" textRotation="255"/>
    </xf>
    <xf numFmtId="0" fontId="9" fillId="3" borderId="19" xfId="0" applyFont="1" applyFill="1" applyBorder="1" applyAlignment="1" applyProtection="1">
      <alignment horizontal="center" vertical="distributed" textRotation="255"/>
    </xf>
    <xf numFmtId="0" fontId="9" fillId="3" borderId="12" xfId="0" applyFont="1" applyFill="1" applyBorder="1" applyAlignment="1" applyProtection="1">
      <alignment vertical="center" shrinkToFit="1"/>
    </xf>
    <xf numFmtId="0" fontId="9" fillId="3" borderId="26" xfId="0" applyFont="1" applyFill="1" applyBorder="1" applyAlignment="1" applyProtection="1">
      <alignment vertical="center" shrinkToFit="1"/>
    </xf>
    <xf numFmtId="0" fontId="9" fillId="3" borderId="67" xfId="0" applyFont="1" applyFill="1" applyBorder="1" applyAlignment="1" applyProtection="1">
      <alignment vertical="center" shrinkToFit="1"/>
    </xf>
    <xf numFmtId="0" fontId="9" fillId="3" borderId="15" xfId="0" applyFont="1" applyFill="1" applyBorder="1" applyAlignment="1" applyProtection="1">
      <alignment vertical="center" shrinkToFit="1"/>
    </xf>
    <xf numFmtId="0" fontId="11" fillId="0" borderId="4" xfId="0" quotePrefix="1" applyFont="1" applyBorder="1" applyAlignment="1" applyProtection="1">
      <alignment horizontal="center" vertical="center"/>
    </xf>
    <xf numFmtId="0" fontId="11" fillId="0" borderId="3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0" fontId="5" fillId="0" borderId="85" xfId="0" applyFont="1" applyBorder="1" applyAlignment="1" applyProtection="1">
      <alignment vertical="center" wrapText="1"/>
    </xf>
    <xf numFmtId="0" fontId="5" fillId="0" borderId="86" xfId="0" applyFont="1" applyBorder="1" applyAlignment="1" applyProtection="1">
      <alignment vertical="center"/>
    </xf>
    <xf numFmtId="0" fontId="5" fillId="0" borderId="87" xfId="0" applyFont="1" applyBorder="1" applyAlignment="1" applyProtection="1">
      <alignment vertical="center"/>
    </xf>
    <xf numFmtId="0" fontId="5" fillId="0" borderId="88" xfId="0" applyFont="1" applyBorder="1" applyAlignment="1" applyProtection="1">
      <alignment vertical="center"/>
    </xf>
    <xf numFmtId="0" fontId="5" fillId="0" borderId="89" xfId="0" applyFont="1" applyBorder="1" applyAlignment="1" applyProtection="1">
      <alignment vertical="center"/>
    </xf>
    <xf numFmtId="0" fontId="5" fillId="0" borderId="90" xfId="0" applyFont="1" applyBorder="1" applyAlignment="1" applyProtection="1">
      <alignment vertical="center"/>
    </xf>
    <xf numFmtId="0" fontId="5" fillId="0" borderId="91" xfId="0" applyFont="1" applyBorder="1" applyAlignment="1" applyProtection="1">
      <alignment vertical="center"/>
    </xf>
    <xf numFmtId="0" fontId="5" fillId="0" borderId="92" xfId="0" applyFont="1" applyBorder="1" applyAlignment="1" applyProtection="1">
      <alignment vertical="center"/>
    </xf>
    <xf numFmtId="0" fontId="5" fillId="0" borderId="9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49" fontId="9" fillId="0" borderId="4" xfId="0" quotePrefix="1" applyNumberFormat="1" applyFont="1" applyBorder="1" applyAlignment="1" applyProtection="1">
      <alignment vertical="center" shrinkToFit="1"/>
    </xf>
    <xf numFmtId="49" fontId="9" fillId="0" borderId="3" xfId="0" quotePrefix="1" applyNumberFormat="1" applyFont="1" applyBorder="1" applyAlignment="1" applyProtection="1">
      <alignment vertical="center" shrinkToFi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9" fillId="3" borderId="3" xfId="0" applyNumberFormat="1" applyFont="1" applyFill="1" applyBorder="1" applyAlignment="1" applyProtection="1">
      <alignment vertical="center" shrinkToFit="1"/>
    </xf>
    <xf numFmtId="0" fontId="9" fillId="0" borderId="29" xfId="0" applyFont="1" applyBorder="1" applyAlignment="1" applyProtection="1">
      <alignment vertical="center" shrinkToFit="1"/>
    </xf>
    <xf numFmtId="0" fontId="5" fillId="0" borderId="110" xfId="0" applyFont="1" applyBorder="1" applyAlignment="1" applyProtection="1">
      <alignment vertical="center" wrapText="1"/>
    </xf>
    <xf numFmtId="0" fontId="5" fillId="0" borderId="111" xfId="0" applyFont="1" applyBorder="1" applyAlignment="1" applyProtection="1">
      <alignment vertical="center"/>
    </xf>
    <xf numFmtId="0" fontId="5" fillId="0" borderId="112" xfId="0" applyFont="1" applyBorder="1" applyAlignment="1" applyProtection="1">
      <alignment vertical="center"/>
    </xf>
    <xf numFmtId="0" fontId="5" fillId="0" borderId="113" xfId="0" applyFont="1" applyBorder="1" applyAlignment="1" applyProtection="1">
      <alignment vertical="center"/>
    </xf>
    <xf numFmtId="0" fontId="5" fillId="0" borderId="114" xfId="0" applyFont="1" applyBorder="1" applyAlignment="1" applyProtection="1">
      <alignment vertical="center"/>
    </xf>
    <xf numFmtId="0" fontId="5" fillId="0" borderId="115" xfId="0" applyFont="1" applyBorder="1" applyAlignment="1" applyProtection="1">
      <alignment vertical="center"/>
    </xf>
    <xf numFmtId="0" fontId="5" fillId="0" borderId="116" xfId="0" applyFont="1" applyBorder="1" applyAlignment="1" applyProtection="1">
      <alignment vertical="center"/>
    </xf>
    <xf numFmtId="0" fontId="5" fillId="0" borderId="117" xfId="0" applyFont="1" applyBorder="1" applyAlignment="1" applyProtection="1">
      <alignment vertical="center"/>
    </xf>
    <xf numFmtId="0" fontId="5" fillId="0" borderId="11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5" fillId="0" borderId="26" xfId="0" quotePrefix="1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readingOrder="1"/>
    </xf>
    <xf numFmtId="0" fontId="5" fillId="0" borderId="3" xfId="0" applyFont="1" applyBorder="1" applyAlignment="1" applyProtection="1">
      <alignment horizontal="center" vertical="center" readingOrder="1"/>
    </xf>
    <xf numFmtId="0" fontId="5" fillId="0" borderId="15" xfId="0" applyFont="1" applyBorder="1" applyAlignment="1" applyProtection="1">
      <alignment horizontal="center" vertical="center" readingOrder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9" fillId="3" borderId="4" xfId="4" applyFont="1" applyFill="1" applyBorder="1" applyAlignment="1" applyProtection="1">
      <alignment horizontal="center" vertical="center"/>
    </xf>
    <xf numFmtId="0" fontId="9" fillId="3" borderId="3" xfId="4" applyFont="1" applyFill="1" applyBorder="1" applyAlignment="1" applyProtection="1">
      <alignment horizontal="center" vertical="center"/>
    </xf>
    <xf numFmtId="0" fontId="9" fillId="3" borderId="15" xfId="4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vertical="center" wrapText="1" shrinkToFit="1"/>
    </xf>
    <xf numFmtId="49" fontId="9" fillId="0" borderId="3" xfId="0" applyNumberFormat="1" applyFont="1" applyBorder="1" applyAlignment="1" applyProtection="1">
      <alignment vertical="center" wrapText="1" shrinkToFit="1"/>
    </xf>
    <xf numFmtId="0" fontId="22" fillId="0" borderId="4" xfId="0" applyFont="1" applyBorder="1" applyAlignment="1" applyProtection="1">
      <alignment vertical="center" shrinkToFit="1"/>
    </xf>
    <xf numFmtId="0" fontId="22" fillId="0" borderId="3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177" fontId="9" fillId="2" borderId="18" xfId="0" applyNumberFormat="1" applyFont="1" applyFill="1" applyBorder="1" applyAlignment="1" applyProtection="1">
      <alignment horizontal="right" vertical="center" shrinkToFit="1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177" fontId="9" fillId="2" borderId="72" xfId="0" applyNumberFormat="1" applyFont="1" applyFill="1" applyBorder="1" applyAlignment="1" applyProtection="1">
      <alignment horizontal="right" vertical="center" shrinkToFit="1"/>
    </xf>
    <xf numFmtId="177" fontId="9" fillId="2" borderId="62" xfId="0" applyNumberFormat="1" applyFont="1" applyFill="1" applyBorder="1" applyAlignment="1" applyProtection="1">
      <alignment horizontal="right" vertical="center" shrinkToFit="1"/>
    </xf>
    <xf numFmtId="177" fontId="9" fillId="2" borderId="165" xfId="0" applyNumberFormat="1" applyFont="1" applyFill="1" applyBorder="1" applyAlignment="1" applyProtection="1">
      <alignment horizontal="right" vertical="center" shrinkToFit="1"/>
    </xf>
    <xf numFmtId="177" fontId="9" fillId="2" borderId="166" xfId="0" applyNumberFormat="1" applyFont="1" applyFill="1" applyBorder="1" applyAlignment="1" applyProtection="1">
      <alignment horizontal="right" vertical="center" shrinkToFit="1"/>
    </xf>
    <xf numFmtId="177" fontId="9" fillId="2" borderId="144" xfId="0" applyNumberFormat="1" applyFont="1" applyFill="1" applyBorder="1" applyAlignment="1" applyProtection="1">
      <alignment horizontal="right" vertical="center" shrinkToFit="1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3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/>
    <xf numFmtId="0" fontId="5" fillId="3" borderId="17" xfId="0" applyFont="1" applyFill="1" applyBorder="1" applyAlignment="1" applyProtection="1"/>
    <xf numFmtId="49" fontId="9" fillId="3" borderId="12" xfId="0" applyNumberFormat="1" applyFont="1" applyFill="1" applyBorder="1" applyAlignment="1" applyProtection="1">
      <alignment vertical="center"/>
    </xf>
    <xf numFmtId="49" fontId="9" fillId="3" borderId="26" xfId="0" applyNumberFormat="1" applyFont="1" applyFill="1" applyBorder="1" applyAlignment="1" applyProtection="1">
      <alignment vertical="center"/>
    </xf>
    <xf numFmtId="49" fontId="9" fillId="3" borderId="12" xfId="0" applyNumberFormat="1" applyFont="1" applyFill="1" applyBorder="1" applyAlignment="1" applyProtection="1">
      <alignment horizontal="center" vertical="center" textRotation="255"/>
    </xf>
    <xf numFmtId="49" fontId="9" fillId="3" borderId="13" xfId="0" applyNumberFormat="1" applyFont="1" applyFill="1" applyBorder="1" applyAlignment="1" applyProtection="1">
      <alignment horizontal="center" vertical="center" textRotation="255"/>
    </xf>
    <xf numFmtId="49" fontId="9" fillId="3" borderId="18" xfId="0" applyNumberFormat="1" applyFont="1" applyFill="1" applyBorder="1" applyAlignment="1" applyProtection="1">
      <alignment horizontal="center" vertical="center" textRotation="255"/>
    </xf>
    <xf numFmtId="49" fontId="9" fillId="3" borderId="19" xfId="0" applyNumberFormat="1" applyFont="1" applyFill="1" applyBorder="1" applyAlignment="1" applyProtection="1">
      <alignment horizontal="center" vertical="center" textRotation="255"/>
    </xf>
    <xf numFmtId="49" fontId="9" fillId="3" borderId="4" xfId="0" quotePrefix="1" applyNumberFormat="1" applyFont="1" applyFill="1" applyBorder="1" applyAlignment="1" applyProtection="1">
      <alignment vertical="center" shrinkToFit="1"/>
    </xf>
    <xf numFmtId="49" fontId="9" fillId="3" borderId="3" xfId="0" quotePrefix="1" applyNumberFormat="1" applyFont="1" applyFill="1" applyBorder="1" applyAlignment="1" applyProtection="1">
      <alignment vertical="center" shrinkToFit="1"/>
    </xf>
    <xf numFmtId="49" fontId="9" fillId="3" borderId="12" xfId="0" applyNumberFormat="1" applyFont="1" applyFill="1" applyBorder="1" applyAlignment="1" applyProtection="1">
      <alignment vertical="center" shrinkToFit="1"/>
    </xf>
    <xf numFmtId="49" fontId="9" fillId="3" borderId="26" xfId="0" applyNumberFormat="1" applyFont="1" applyFill="1" applyBorder="1" applyAlignment="1" applyProtection="1">
      <alignment vertical="center" shrinkToFit="1"/>
    </xf>
    <xf numFmtId="49" fontId="9" fillId="3" borderId="16" xfId="0" applyNumberFormat="1" applyFont="1" applyFill="1" applyBorder="1" applyAlignment="1" applyProtection="1">
      <alignment horizontal="center" vertical="center" textRotation="255"/>
    </xf>
    <xf numFmtId="49" fontId="9" fillId="3" borderId="17" xfId="0" applyNumberFormat="1" applyFont="1" applyFill="1" applyBorder="1" applyAlignment="1" applyProtection="1">
      <alignment horizontal="center" vertical="center" textRotation="255"/>
    </xf>
    <xf numFmtId="49" fontId="9" fillId="3" borderId="4" xfId="6" quotePrefix="1" applyNumberFormat="1" applyFont="1" applyFill="1" applyBorder="1" applyAlignment="1" applyProtection="1">
      <alignment vertical="center" shrinkToFit="1"/>
    </xf>
    <xf numFmtId="49" fontId="9" fillId="3" borderId="3" xfId="6" quotePrefix="1" applyNumberFormat="1" applyFont="1" applyFill="1" applyBorder="1" applyAlignment="1" applyProtection="1">
      <alignment vertical="center" shrinkToFit="1"/>
    </xf>
    <xf numFmtId="49" fontId="9" fillId="3" borderId="13" xfId="0" applyNumberFormat="1" applyFont="1" applyFill="1" applyBorder="1" applyAlignment="1" applyProtection="1">
      <alignment vertical="center" shrinkToFit="1"/>
    </xf>
    <xf numFmtId="49" fontId="9" fillId="3" borderId="4" xfId="0" applyNumberFormat="1" applyFont="1" applyFill="1" applyBorder="1" applyAlignment="1" applyProtection="1">
      <alignment horizontal="left" vertical="center" shrinkToFit="1"/>
    </xf>
    <xf numFmtId="49" fontId="9" fillId="3" borderId="3" xfId="0" applyNumberFormat="1" applyFont="1" applyFill="1" applyBorder="1" applyAlignment="1" applyProtection="1">
      <alignment horizontal="left" vertical="center" shrinkToFit="1"/>
    </xf>
    <xf numFmtId="49" fontId="9" fillId="3" borderId="15" xfId="0" applyNumberFormat="1" applyFont="1" applyFill="1" applyBorder="1" applyAlignment="1" applyProtection="1">
      <alignment horizontal="left" vertical="center" shrinkToFit="1"/>
    </xf>
    <xf numFmtId="49" fontId="9" fillId="3" borderId="4" xfId="0" quotePrefix="1" applyNumberFormat="1" applyFont="1" applyFill="1" applyBorder="1" applyAlignment="1" applyProtection="1">
      <alignment vertical="center"/>
    </xf>
    <xf numFmtId="49" fontId="9" fillId="3" borderId="3" xfId="0" quotePrefix="1" applyNumberFormat="1" applyFont="1" applyFill="1" applyBorder="1" applyAlignment="1" applyProtection="1">
      <alignment vertical="center"/>
    </xf>
    <xf numFmtId="49" fontId="9" fillId="3" borderId="4" xfId="0" applyNumberFormat="1" applyFont="1" applyFill="1" applyBorder="1" applyAlignment="1" applyProtection="1">
      <alignment horizontal="center" vertical="top"/>
    </xf>
    <xf numFmtId="49" fontId="9" fillId="3" borderId="3" xfId="0" applyNumberFormat="1" applyFont="1" applyFill="1" applyBorder="1" applyAlignment="1" applyProtection="1">
      <alignment horizontal="center" vertical="top"/>
    </xf>
    <xf numFmtId="180" fontId="9" fillId="2" borderId="95" xfId="0" applyNumberFormat="1" applyFont="1" applyFill="1" applyBorder="1" applyAlignment="1" applyProtection="1">
      <alignment horizontal="right" vertical="center" shrinkToFit="1"/>
    </xf>
    <xf numFmtId="49" fontId="9" fillId="3" borderId="4" xfId="0" quotePrefix="1" applyNumberFormat="1" applyFont="1" applyFill="1" applyBorder="1" applyAlignment="1" applyProtection="1">
      <alignment horizontal="left" vertical="center"/>
    </xf>
    <xf numFmtId="49" fontId="9" fillId="3" borderId="3" xfId="0" quotePrefix="1" applyNumberFormat="1" applyFont="1" applyFill="1" applyBorder="1" applyAlignment="1" applyProtection="1">
      <alignment horizontal="left" vertical="center"/>
    </xf>
    <xf numFmtId="49" fontId="9" fillId="3" borderId="12" xfId="0" quotePrefix="1" applyNumberFormat="1" applyFont="1" applyFill="1" applyBorder="1" applyAlignment="1" applyProtection="1">
      <alignment horizontal="left" vertical="center" shrinkToFit="1"/>
    </xf>
    <xf numFmtId="49" fontId="9" fillId="3" borderId="26" xfId="0" quotePrefix="1" applyNumberFormat="1" applyFont="1" applyFill="1" applyBorder="1" applyAlignment="1" applyProtection="1">
      <alignment horizontal="left" vertical="center" shrinkToFit="1"/>
    </xf>
    <xf numFmtId="49" fontId="9" fillId="3" borderId="4" xfId="0" quotePrefix="1" applyNumberFormat="1" applyFont="1" applyFill="1" applyBorder="1" applyAlignment="1" applyProtection="1">
      <alignment horizontal="left" vertical="center" shrinkToFit="1"/>
    </xf>
    <xf numFmtId="49" fontId="9" fillId="3" borderId="3" xfId="0" quotePrefix="1" applyNumberFormat="1" applyFont="1" applyFill="1" applyBorder="1" applyAlignment="1" applyProtection="1">
      <alignment horizontal="left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26" xfId="0" applyNumberFormat="1" applyFont="1" applyFill="1" applyBorder="1" applyAlignment="1" applyProtection="1">
      <alignment horizontal="left" vertical="center" shrinkToFit="1"/>
    </xf>
    <xf numFmtId="0" fontId="5" fillId="0" borderId="16" xfId="7" applyFont="1" applyFill="1" applyBorder="1" applyAlignment="1" applyProtection="1">
      <alignment horizontal="center" vertical="distributed"/>
    </xf>
    <xf numFmtId="0" fontId="5" fillId="0" borderId="0" xfId="7" applyFont="1" applyFill="1" applyBorder="1" applyAlignment="1" applyProtection="1">
      <alignment horizontal="center" vertical="distributed"/>
    </xf>
    <xf numFmtId="0" fontId="5" fillId="0" borderId="17" xfId="7" applyFont="1" applyFill="1" applyBorder="1" applyAlignment="1" applyProtection="1">
      <alignment horizontal="center" vertical="distributed"/>
    </xf>
    <xf numFmtId="0" fontId="5" fillId="0" borderId="16" xfId="7" applyFont="1" applyFill="1" applyBorder="1" applyAlignment="1" applyProtection="1">
      <alignment horizontal="center" vertical="center"/>
    </xf>
    <xf numFmtId="0" fontId="5" fillId="0" borderId="17" xfId="7" applyFont="1" applyFill="1" applyBorder="1" applyAlignment="1" applyProtection="1">
      <alignment horizontal="center" vertical="center"/>
    </xf>
    <xf numFmtId="0" fontId="9" fillId="0" borderId="1" xfId="7" applyFont="1" applyFill="1" applyBorder="1" applyAlignment="1" applyProtection="1">
      <alignment vertical="center" shrinkToFit="1"/>
    </xf>
    <xf numFmtId="0" fontId="9" fillId="0" borderId="4" xfId="7" applyFont="1" applyFill="1" applyBorder="1" applyAlignment="1" applyProtection="1">
      <alignment vertical="center" shrinkToFit="1"/>
    </xf>
    <xf numFmtId="49" fontId="9" fillId="0" borderId="1" xfId="7" applyNumberFormat="1" applyFont="1" applyFill="1" applyBorder="1" applyAlignment="1" applyProtection="1">
      <alignment vertical="center" shrinkToFit="1"/>
    </xf>
    <xf numFmtId="0" fontId="9" fillId="0" borderId="1" xfId="7" applyFont="1" applyBorder="1" applyAlignment="1" applyProtection="1">
      <alignment vertical="center" shrinkToFit="1"/>
    </xf>
    <xf numFmtId="49" fontId="9" fillId="3" borderId="1" xfId="8" applyNumberFormat="1" applyFont="1" applyFill="1" applyBorder="1" applyAlignment="1" applyProtection="1">
      <alignment vertical="center" shrinkToFit="1"/>
    </xf>
    <xf numFmtId="0" fontId="9" fillId="3" borderId="1" xfId="8" applyFont="1" applyFill="1" applyBorder="1" applyAlignment="1" applyProtection="1">
      <alignment vertical="center" shrinkToFit="1"/>
    </xf>
    <xf numFmtId="49" fontId="9" fillId="0" borderId="1" xfId="7" applyNumberFormat="1" applyFont="1" applyBorder="1" applyAlignment="1" applyProtection="1">
      <alignment vertical="center" shrinkToFit="1"/>
    </xf>
    <xf numFmtId="0" fontId="9" fillId="0" borderId="1" xfId="7" applyFont="1" applyFill="1" applyBorder="1" applyAlignment="1" applyProtection="1">
      <alignment horizontal="left" vertical="center" shrinkToFit="1"/>
    </xf>
    <xf numFmtId="0" fontId="9" fillId="0" borderId="12" xfId="7" applyFont="1" applyBorder="1" applyAlignment="1" applyProtection="1">
      <alignment horizontal="center" vertical="center" textRotation="255"/>
    </xf>
    <xf numFmtId="0" fontId="9" fillId="0" borderId="26" xfId="7" applyFont="1" applyBorder="1" applyAlignment="1" applyProtection="1">
      <alignment horizontal="center" vertical="center" textRotation="255"/>
    </xf>
    <xf numFmtId="0" fontId="9" fillId="0" borderId="13" xfId="7" applyFont="1" applyBorder="1" applyAlignment="1" applyProtection="1">
      <alignment horizontal="center" vertical="center" textRotation="255"/>
    </xf>
    <xf numFmtId="0" fontId="9" fillId="0" borderId="16" xfId="7" applyFont="1" applyBorder="1" applyAlignment="1" applyProtection="1">
      <alignment horizontal="center" vertical="center" textRotation="255"/>
    </xf>
    <xf numFmtId="0" fontId="9" fillId="0" borderId="0" xfId="7" applyFont="1" applyBorder="1" applyAlignment="1" applyProtection="1">
      <alignment horizontal="center" vertical="center" textRotation="255"/>
    </xf>
    <xf numFmtId="0" fontId="9" fillId="0" borderId="17" xfId="7" applyFont="1" applyBorder="1" applyAlignment="1" applyProtection="1">
      <alignment horizontal="center" vertical="center" textRotation="255"/>
    </xf>
    <xf numFmtId="0" fontId="9" fillId="0" borderId="18" xfId="7" applyFont="1" applyBorder="1" applyAlignment="1" applyProtection="1">
      <alignment horizontal="center" vertical="center" textRotation="255"/>
    </xf>
    <xf numFmtId="0" fontId="9" fillId="0" borderId="2" xfId="7" applyFont="1" applyBorder="1" applyAlignment="1" applyProtection="1">
      <alignment horizontal="center" vertical="center" textRotation="255"/>
    </xf>
    <xf numFmtId="0" fontId="9" fillId="0" borderId="19" xfId="7" applyFont="1" applyBorder="1" applyAlignment="1" applyProtection="1">
      <alignment horizontal="center" vertical="center" textRotation="255"/>
    </xf>
    <xf numFmtId="0" fontId="9" fillId="0" borderId="1" xfId="7" quotePrefix="1" applyFont="1" applyFill="1" applyBorder="1" applyAlignment="1" applyProtection="1">
      <alignment horizontal="left" vertical="center" shrinkToFit="1"/>
    </xf>
    <xf numFmtId="0" fontId="9" fillId="0" borderId="4" xfId="7" applyFont="1" applyBorder="1" applyAlignment="1" applyProtection="1">
      <alignment vertical="center" shrinkToFit="1"/>
    </xf>
    <xf numFmtId="0" fontId="9" fillId="0" borderId="3" xfId="7" applyFont="1" applyBorder="1" applyAlignment="1" applyProtection="1">
      <alignment vertical="center" shrinkToFit="1"/>
    </xf>
    <xf numFmtId="0" fontId="9" fillId="0" borderId="15" xfId="7" applyFont="1" applyBorder="1" applyAlignment="1" applyProtection="1">
      <alignment vertical="center" shrinkToFit="1"/>
    </xf>
    <xf numFmtId="0" fontId="9" fillId="7" borderId="0" xfId="7" applyFont="1" applyFill="1" applyBorder="1" applyAlignment="1" applyProtection="1">
      <alignment vertical="center"/>
    </xf>
    <xf numFmtId="0" fontId="9" fillId="7" borderId="26" xfId="7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 shrinkToFit="1" readingOrder="1"/>
    </xf>
    <xf numFmtId="49" fontId="9" fillId="0" borderId="4" xfId="0" applyNumberFormat="1" applyFont="1" applyBorder="1" applyAlignment="1" applyProtection="1">
      <alignment vertical="center" shrinkToFit="1" readingOrder="1"/>
    </xf>
    <xf numFmtId="49" fontId="9" fillId="3" borderId="1" xfId="0" applyNumberFormat="1" applyFont="1" applyFill="1" applyBorder="1" applyAlignment="1" applyProtection="1">
      <alignment vertical="center" shrinkToFit="1"/>
    </xf>
    <xf numFmtId="49" fontId="9" fillId="3" borderId="26" xfId="0" applyNumberFormat="1" applyFont="1" applyFill="1" applyBorder="1" applyAlignment="1" applyProtection="1">
      <alignment horizontal="center" vertical="center" textRotation="255"/>
    </xf>
    <xf numFmtId="49" fontId="9" fillId="3" borderId="0" xfId="0" applyNumberFormat="1" applyFont="1" applyFill="1" applyBorder="1" applyAlignment="1" applyProtection="1">
      <alignment horizontal="center" vertical="center" textRotation="255"/>
    </xf>
    <xf numFmtId="49" fontId="9" fillId="3" borderId="2" xfId="0" applyNumberFormat="1" applyFont="1" applyFill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9" fillId="0" borderId="26" xfId="0" applyFont="1" applyBorder="1" applyAlignment="1" applyProtection="1">
      <alignment horizontal="center" vertical="center" textRotation="255" shrinkToFit="1"/>
    </xf>
    <xf numFmtId="0" fontId="9" fillId="0" borderId="13" xfId="0" applyFont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horizontal="center" vertical="center" textRotation="255" shrinkToFit="1"/>
    </xf>
    <xf numFmtId="0" fontId="9" fillId="0" borderId="18" xfId="0" applyFont="1" applyBorder="1" applyAlignment="1" applyProtection="1">
      <alignment horizontal="center" vertical="center" textRotation="255" shrinkToFit="1"/>
    </xf>
    <xf numFmtId="0" fontId="9" fillId="0" borderId="2" xfId="0" applyFont="1" applyBorder="1" applyAlignment="1" applyProtection="1">
      <alignment horizontal="center" vertical="center" textRotation="255" shrinkToFit="1"/>
    </xf>
    <xf numFmtId="0" fontId="9" fillId="0" borderId="19" xfId="0" applyFont="1" applyBorder="1" applyAlignment="1" applyProtection="1">
      <alignment horizontal="center" vertical="center" textRotation="255" shrinkToFit="1"/>
    </xf>
    <xf numFmtId="0" fontId="9" fillId="0" borderId="15" xfId="0" applyFont="1" applyBorder="1" applyAlignment="1" applyProtection="1">
      <alignment vertical="center"/>
    </xf>
    <xf numFmtId="49" fontId="9" fillId="0" borderId="15" xfId="0" applyNumberFormat="1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textRotation="255" shrinkToFit="1"/>
    </xf>
    <xf numFmtId="49" fontId="9" fillId="0" borderId="1" xfId="0" applyNumberFormat="1" applyFont="1" applyBorder="1" applyAlignment="1" applyProtection="1">
      <alignment vertical="center" shrinkToFit="1"/>
    </xf>
  </cellXfs>
  <cellStyles count="13">
    <cellStyle name="パーセント 2" xfId="11" xr:uid="{375677FA-EF06-4CA7-95D6-8847C77EB559}"/>
    <cellStyle name="桁区切り 2" xfId="9" xr:uid="{0221D559-7B3C-474D-B15E-A8C7A5EDA2D7}"/>
    <cellStyle name="通貨 2" xfId="5" xr:uid="{F55F9AE6-41CB-4713-B176-AD4DD78B07CE}"/>
    <cellStyle name="標準" xfId="0" builtinId="0"/>
    <cellStyle name="標準 2" xfId="7" xr:uid="{3DA4C395-D81E-43A4-893D-F1C50C7D4F85}"/>
    <cellStyle name="標準 3" xfId="10" xr:uid="{59A920ED-0FFA-4263-A14F-68CF13FA3135}"/>
    <cellStyle name="標準 4" xfId="12" xr:uid="{68966167-4ADF-45E1-842A-B5FDD8E4A6A4}"/>
    <cellStyle name="標準_12" xfId="4" xr:uid="{0109BC9A-2F71-4996-941F-022927C47FD7}"/>
    <cellStyle name="標準_APNHY202" xfId="1" xr:uid="{ECBEFC69-BB03-4218-A6E9-F184DBF05CB6}"/>
    <cellStyle name="標準_APNHY205" xfId="2" xr:uid="{FED95B77-25FD-4264-9D3C-5BD3D4DCCD9E}"/>
    <cellStyle name="標準_APNHY214" xfId="3" xr:uid="{88268BEA-5E6A-47CC-86D4-35CD4807F4FA}"/>
    <cellStyle name="標準_APNHY216" xfId="6" xr:uid="{90FC114F-BC48-4C01-88D4-9C48E2E5866E}"/>
    <cellStyle name="標準_APNHY218" xfId="8" xr:uid="{4826C483-2CF1-4D50-A5E9-D0C73A128C7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11</xdr:row>
      <xdr:rowOff>133350</xdr:rowOff>
    </xdr:from>
    <xdr:to>
      <xdr:col>23</xdr:col>
      <xdr:colOff>133350</xdr:colOff>
      <xdr:row>11</xdr:row>
      <xdr:rowOff>314325</xdr:rowOff>
    </xdr:to>
    <xdr:sp macro="" textlink="">
      <xdr:nvSpPr>
        <xdr:cNvPr id="2" name="テキスト 642">
          <a:extLst>
            <a:ext uri="{FF2B5EF4-FFF2-40B4-BE49-F238E27FC236}">
              <a16:creationId xmlns:a16="http://schemas.microsoft.com/office/drawing/2014/main" id="{8F6D2384-768A-460F-85D3-5D3D030552E9}"/>
            </a:ext>
          </a:extLst>
        </xdr:cNvPr>
        <xdr:cNvSpPr txBox="1">
          <a:spLocks noChangeArrowheads="1"/>
        </xdr:cNvSpPr>
      </xdr:nvSpPr>
      <xdr:spPr bwMode="auto">
        <a:xfrm>
          <a:off x="2714625" y="2181225"/>
          <a:ext cx="114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24</xdr:col>
      <xdr:colOff>28575</xdr:colOff>
      <xdr:row>11</xdr:row>
      <xdr:rowOff>142875</xdr:rowOff>
    </xdr:from>
    <xdr:to>
      <xdr:col>24</xdr:col>
      <xdr:colOff>171450</xdr:colOff>
      <xdr:row>11</xdr:row>
      <xdr:rowOff>323850</xdr:rowOff>
    </xdr:to>
    <xdr:sp macro="" textlink="">
      <xdr:nvSpPr>
        <xdr:cNvPr id="3" name="テキスト 643">
          <a:extLst>
            <a:ext uri="{FF2B5EF4-FFF2-40B4-BE49-F238E27FC236}">
              <a16:creationId xmlns:a16="http://schemas.microsoft.com/office/drawing/2014/main" id="{EFD5E177-11AF-4B5B-A5D9-D77AD94973AD}"/>
            </a:ext>
          </a:extLst>
        </xdr:cNvPr>
        <xdr:cNvSpPr txBox="1">
          <a:spLocks noChangeArrowheads="1"/>
        </xdr:cNvSpPr>
      </xdr:nvSpPr>
      <xdr:spPr bwMode="auto">
        <a:xfrm>
          <a:off x="3733800" y="2190750"/>
          <a:ext cx="142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25</xdr:col>
      <xdr:colOff>38100</xdr:colOff>
      <xdr:row>11</xdr:row>
      <xdr:rowOff>152400</xdr:rowOff>
    </xdr:from>
    <xdr:to>
      <xdr:col>25</xdr:col>
      <xdr:colOff>190500</xdr:colOff>
      <xdr:row>11</xdr:row>
      <xdr:rowOff>333375</xdr:rowOff>
    </xdr:to>
    <xdr:sp macro="" textlink="">
      <xdr:nvSpPr>
        <xdr:cNvPr id="4" name="テキスト 644">
          <a:extLst>
            <a:ext uri="{FF2B5EF4-FFF2-40B4-BE49-F238E27FC236}">
              <a16:creationId xmlns:a16="http://schemas.microsoft.com/office/drawing/2014/main" id="{4667DA5E-CDFE-40D3-B712-8DC4CEAE9831}"/>
            </a:ext>
          </a:extLst>
        </xdr:cNvPr>
        <xdr:cNvSpPr txBox="1">
          <a:spLocks noChangeArrowheads="1"/>
        </xdr:cNvSpPr>
      </xdr:nvSpPr>
      <xdr:spPr bwMode="auto">
        <a:xfrm>
          <a:off x="4752975" y="2200275"/>
          <a:ext cx="152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 editAs="absolute">
    <xdr:from>
      <xdr:col>19</xdr:col>
      <xdr:colOff>8466</xdr:colOff>
      <xdr:row>24</xdr:row>
      <xdr:rowOff>61383</xdr:rowOff>
    </xdr:from>
    <xdr:to>
      <xdr:col>20</xdr:col>
      <xdr:colOff>92075</xdr:colOff>
      <xdr:row>24</xdr:row>
      <xdr:rowOff>302683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12BDBAFF-B4B0-445C-8974-5139594DBE56}"/>
            </a:ext>
          </a:extLst>
        </xdr:cNvPr>
        <xdr:cNvGrpSpPr>
          <a:grpSpLocks/>
        </xdr:cNvGrpSpPr>
      </xdr:nvGrpSpPr>
      <xdr:grpSpPr bwMode="auto">
        <a:xfrm>
          <a:off x="2151591" y="5443008"/>
          <a:ext cx="188384" cy="241300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51B57C7F-9BC3-4ABF-A887-DF456EE2D6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B8C9DCAF-40F9-4450-B320-1BA032AB30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8466</xdr:colOff>
      <xdr:row>25</xdr:row>
      <xdr:rowOff>69856</xdr:rowOff>
    </xdr:from>
    <xdr:to>
      <xdr:col>20</xdr:col>
      <xdr:colOff>92075</xdr:colOff>
      <xdr:row>26</xdr:row>
      <xdr:rowOff>4240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4C0B60EA-13AC-42AD-90BD-F9FBFBF1BA68}"/>
            </a:ext>
          </a:extLst>
        </xdr:cNvPr>
        <xdr:cNvGrpSpPr>
          <a:grpSpLocks/>
        </xdr:cNvGrpSpPr>
      </xdr:nvGrpSpPr>
      <xdr:grpSpPr bwMode="auto">
        <a:xfrm>
          <a:off x="2151591" y="5756281"/>
          <a:ext cx="188384" cy="239184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D542FC83-9953-493E-A3C6-39CA4E8D2C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7B5A63B1-F268-4036-8B0A-EAD13219F89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16</xdr:col>
      <xdr:colOff>76200</xdr:colOff>
      <xdr:row>26</xdr:row>
      <xdr:rowOff>61387</xdr:rowOff>
    </xdr:from>
    <xdr:to>
      <xdr:col>20</xdr:col>
      <xdr:colOff>92049</xdr:colOff>
      <xdr:row>26</xdr:row>
      <xdr:rowOff>302687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684C4E70-3674-426C-B230-3A5B56EA9A0B}"/>
            </a:ext>
          </a:extLst>
        </xdr:cNvPr>
        <xdr:cNvGrpSpPr/>
      </xdr:nvGrpSpPr>
      <xdr:grpSpPr>
        <a:xfrm>
          <a:off x="1905000" y="6052612"/>
          <a:ext cx="434949" cy="241300"/>
          <a:chOff x="5689602" y="8092949"/>
          <a:chExt cx="456115" cy="241300"/>
        </a:xfrm>
      </xdr:grpSpPr>
      <xdr:sp macro="" textlink="">
        <xdr:nvSpPr>
          <xdr:cNvPr id="12" name="Text Box 802">
            <a:extLst>
              <a:ext uri="{FF2B5EF4-FFF2-40B4-BE49-F238E27FC236}">
                <a16:creationId xmlns:a16="http://schemas.microsoft.com/office/drawing/2014/main" id="{AF0A2476-D99F-4031-A0A7-98C0A3645B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" name="Group 1113">
            <a:extLst>
              <a:ext uri="{FF2B5EF4-FFF2-40B4-BE49-F238E27FC236}">
                <a16:creationId xmlns:a16="http://schemas.microsoft.com/office/drawing/2014/main" id="{D7B0656B-8562-484B-8086-27337C027783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7" name="テキスト 407">
              <a:extLst>
                <a:ext uri="{FF2B5EF4-FFF2-40B4-BE49-F238E27FC236}">
                  <a16:creationId xmlns:a16="http://schemas.microsoft.com/office/drawing/2014/main" id="{7D5B1BFF-0831-4DEF-92BE-9B7FD22CACB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8" name="Oval 1115">
              <a:extLst>
                <a:ext uri="{FF2B5EF4-FFF2-40B4-BE49-F238E27FC236}">
                  <a16:creationId xmlns:a16="http://schemas.microsoft.com/office/drawing/2014/main" id="{3D1B8371-F49E-4D4A-91D8-CC8BB6260D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" name="Group 1113">
            <a:extLst>
              <a:ext uri="{FF2B5EF4-FFF2-40B4-BE49-F238E27FC236}">
                <a16:creationId xmlns:a16="http://schemas.microsoft.com/office/drawing/2014/main" id="{BBE300DE-238C-4724-87AE-D5F17DF13753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5" name="テキスト 407">
              <a:extLst>
                <a:ext uri="{FF2B5EF4-FFF2-40B4-BE49-F238E27FC236}">
                  <a16:creationId xmlns:a16="http://schemas.microsoft.com/office/drawing/2014/main" id="{0C8A2C03-E657-47C1-85C2-018DAAE7E5B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6" name="Oval 1115">
              <a:extLst>
                <a:ext uri="{FF2B5EF4-FFF2-40B4-BE49-F238E27FC236}">
                  <a16:creationId xmlns:a16="http://schemas.microsoft.com/office/drawing/2014/main" id="{6DFE0F05-1B0D-4179-B2D7-1E117D7685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28</xdr:col>
      <xdr:colOff>795865</xdr:colOff>
      <xdr:row>12</xdr:row>
      <xdr:rowOff>16935</xdr:rowOff>
    </xdr:from>
    <xdr:to>
      <xdr:col>28</xdr:col>
      <xdr:colOff>989540</xdr:colOff>
      <xdr:row>14</xdr:row>
      <xdr:rowOff>2118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39BF8631-F113-4F24-8C30-97C9108036E7}"/>
            </a:ext>
          </a:extLst>
        </xdr:cNvPr>
        <xdr:cNvGrpSpPr>
          <a:grpSpLocks/>
        </xdr:cNvGrpSpPr>
      </xdr:nvGrpSpPr>
      <xdr:grpSpPr bwMode="auto">
        <a:xfrm>
          <a:off x="8549215" y="2493435"/>
          <a:ext cx="193675" cy="242358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A0FD8BAD-A21B-43F4-A2E9-516BAB5A56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7E1F7919-3AC4-42EF-95DD-4155D208225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804336</xdr:colOff>
      <xdr:row>12</xdr:row>
      <xdr:rowOff>16935</xdr:rowOff>
    </xdr:from>
    <xdr:to>
      <xdr:col>29</xdr:col>
      <xdr:colOff>998011</xdr:colOff>
      <xdr:row>14</xdr:row>
      <xdr:rowOff>2118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B60FAC21-2E82-4F26-A31C-B4C06C96AA5A}"/>
            </a:ext>
          </a:extLst>
        </xdr:cNvPr>
        <xdr:cNvGrpSpPr>
          <a:grpSpLocks/>
        </xdr:cNvGrpSpPr>
      </xdr:nvGrpSpPr>
      <xdr:grpSpPr bwMode="auto">
        <a:xfrm>
          <a:off x="9567336" y="2493435"/>
          <a:ext cx="193675" cy="242358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BD585379-A797-4C5B-AD4D-A7B77A3583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29CFA341-21A9-45B3-9563-263BF356579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634998</xdr:colOff>
      <xdr:row>10</xdr:row>
      <xdr:rowOff>42335</xdr:rowOff>
    </xdr:from>
    <xdr:to>
      <xdr:col>30</xdr:col>
      <xdr:colOff>828673</xdr:colOff>
      <xdr:row>11</xdr:row>
      <xdr:rowOff>12702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6590286D-B185-4D0E-BE0C-97FC415011E1}"/>
            </a:ext>
          </a:extLst>
        </xdr:cNvPr>
        <xdr:cNvGrpSpPr>
          <a:grpSpLocks/>
        </xdr:cNvGrpSpPr>
      </xdr:nvGrpSpPr>
      <xdr:grpSpPr bwMode="auto">
        <a:xfrm>
          <a:off x="10407648" y="1813985"/>
          <a:ext cx="193675" cy="246592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AA44FAFC-0A06-4066-9A68-E6BEEAED0E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A5593A0F-3824-430A-A748-54747F16E83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33</xdr:col>
      <xdr:colOff>296332</xdr:colOff>
      <xdr:row>12</xdr:row>
      <xdr:rowOff>16937</xdr:rowOff>
    </xdr:from>
    <xdr:to>
      <xdr:col>33</xdr:col>
      <xdr:colOff>752447</xdr:colOff>
      <xdr:row>14</xdr:row>
      <xdr:rowOff>2120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677D644-A65A-4557-9BE8-0AE601CFF85D}"/>
            </a:ext>
          </a:extLst>
        </xdr:cNvPr>
        <xdr:cNvGrpSpPr/>
      </xdr:nvGrpSpPr>
      <xdr:grpSpPr>
        <a:xfrm>
          <a:off x="13097932" y="2493437"/>
          <a:ext cx="456115" cy="242358"/>
          <a:chOff x="5689602" y="8092949"/>
          <a:chExt cx="456115" cy="241300"/>
        </a:xfrm>
      </xdr:grpSpPr>
      <xdr:sp macro="" textlink="">
        <xdr:nvSpPr>
          <xdr:cNvPr id="29" name="Text Box 802">
            <a:extLst>
              <a:ext uri="{FF2B5EF4-FFF2-40B4-BE49-F238E27FC236}">
                <a16:creationId xmlns:a16="http://schemas.microsoft.com/office/drawing/2014/main" id="{1D4E047A-4577-4759-B742-AED7A686C1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9AF5F639-BF52-4542-9DAD-E5C5735B1702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4" name="テキスト 407">
              <a:extLst>
                <a:ext uri="{FF2B5EF4-FFF2-40B4-BE49-F238E27FC236}">
                  <a16:creationId xmlns:a16="http://schemas.microsoft.com/office/drawing/2014/main" id="{CF165561-177F-4826-9F20-8C34EFD9DA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1115">
              <a:extLst>
                <a:ext uri="{FF2B5EF4-FFF2-40B4-BE49-F238E27FC236}">
                  <a16:creationId xmlns:a16="http://schemas.microsoft.com/office/drawing/2014/main" id="{6EBC5F65-5CC8-4916-BBFB-C6D6575D501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1113">
            <a:extLst>
              <a:ext uri="{FF2B5EF4-FFF2-40B4-BE49-F238E27FC236}">
                <a16:creationId xmlns:a16="http://schemas.microsoft.com/office/drawing/2014/main" id="{55FE4A9C-7D44-4E3A-AD64-217855B44D7E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2" name="テキスト 407">
              <a:extLst>
                <a:ext uri="{FF2B5EF4-FFF2-40B4-BE49-F238E27FC236}">
                  <a16:creationId xmlns:a16="http://schemas.microsoft.com/office/drawing/2014/main" id="{1F694669-B55C-4282-A824-D6D9270665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1115">
              <a:extLst>
                <a:ext uri="{FF2B5EF4-FFF2-40B4-BE49-F238E27FC236}">
                  <a16:creationId xmlns:a16="http://schemas.microsoft.com/office/drawing/2014/main" id="{601E1EF5-9362-456F-A5B8-EBD4B288F8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10</xdr:row>
      <xdr:rowOff>195790</xdr:rowOff>
    </xdr:from>
    <xdr:to>
      <xdr:col>21</xdr:col>
      <xdr:colOff>1143000</xdr:colOff>
      <xdr:row>11</xdr:row>
      <xdr:rowOff>138640</xdr:rowOff>
    </xdr:to>
    <xdr:sp macro="" textlink="">
      <xdr:nvSpPr>
        <xdr:cNvPr id="2" name="テキスト 384">
          <a:extLst>
            <a:ext uri="{FF2B5EF4-FFF2-40B4-BE49-F238E27FC236}">
              <a16:creationId xmlns:a16="http://schemas.microsoft.com/office/drawing/2014/main" id="{77345117-9086-4173-A026-9158105B2D00}"/>
            </a:ext>
          </a:extLst>
        </xdr:cNvPr>
        <xdr:cNvSpPr txBox="1">
          <a:spLocks noChangeArrowheads="1"/>
        </xdr:cNvSpPr>
      </xdr:nvSpPr>
      <xdr:spPr bwMode="auto">
        <a:xfrm>
          <a:off x="5876925" y="1862665"/>
          <a:ext cx="1085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税率超過調定額</a:t>
          </a:r>
        </a:p>
      </xdr:txBody>
    </xdr:sp>
    <xdr:clientData/>
  </xdr:twoCellAnchor>
  <xdr:twoCellAnchor>
    <xdr:from>
      <xdr:col>22</xdr:col>
      <xdr:colOff>28575</xdr:colOff>
      <xdr:row>10</xdr:row>
      <xdr:rowOff>206373</xdr:rowOff>
    </xdr:from>
    <xdr:to>
      <xdr:col>22</xdr:col>
      <xdr:colOff>1152525</xdr:colOff>
      <xdr:row>11</xdr:row>
      <xdr:rowOff>149223</xdr:rowOff>
    </xdr:to>
    <xdr:sp macro="" textlink="">
      <xdr:nvSpPr>
        <xdr:cNvPr id="3" name="テキスト 386">
          <a:extLst>
            <a:ext uri="{FF2B5EF4-FFF2-40B4-BE49-F238E27FC236}">
              <a16:creationId xmlns:a16="http://schemas.microsoft.com/office/drawing/2014/main" id="{D050FE64-5CC2-4E8E-A878-24AAA6996101}"/>
            </a:ext>
          </a:extLst>
        </xdr:cNvPr>
        <xdr:cNvSpPr txBox="1">
          <a:spLocks noChangeArrowheads="1"/>
        </xdr:cNvSpPr>
      </xdr:nvSpPr>
      <xdr:spPr bwMode="auto">
        <a:xfrm>
          <a:off x="7010400" y="1873248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に係る調定済額</a:t>
          </a:r>
        </a:p>
      </xdr:txBody>
    </xdr:sp>
    <xdr:clientData/>
  </xdr:twoCellAnchor>
  <xdr:twoCellAnchor>
    <xdr:from>
      <xdr:col>26</xdr:col>
      <xdr:colOff>9525</xdr:colOff>
      <xdr:row>10</xdr:row>
      <xdr:rowOff>195790</xdr:rowOff>
    </xdr:from>
    <xdr:to>
      <xdr:col>27</xdr:col>
      <xdr:colOff>0</xdr:colOff>
      <xdr:row>11</xdr:row>
      <xdr:rowOff>138640</xdr:rowOff>
    </xdr:to>
    <xdr:sp macro="" textlink="">
      <xdr:nvSpPr>
        <xdr:cNvPr id="4" name="テキスト 387">
          <a:extLst>
            <a:ext uri="{FF2B5EF4-FFF2-40B4-BE49-F238E27FC236}">
              <a16:creationId xmlns:a16="http://schemas.microsoft.com/office/drawing/2014/main" id="{02743AF6-72E0-4498-8639-41A1E2B3AD52}"/>
            </a:ext>
          </a:extLst>
        </xdr:cNvPr>
        <xdr:cNvSpPr txBox="1">
          <a:spLocks noChangeArrowheads="1"/>
        </xdr:cNvSpPr>
      </xdr:nvSpPr>
      <xdr:spPr bwMode="auto">
        <a:xfrm>
          <a:off x="11639550" y="1862665"/>
          <a:ext cx="1152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税率超過収入済額</a:t>
          </a:r>
        </a:p>
      </xdr:txBody>
    </xdr: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723900</xdr:colOff>
      <xdr:row>11</xdr:row>
      <xdr:rowOff>19050</xdr:rowOff>
    </xdr:to>
    <xdr:sp macro="" textlink="">
      <xdr:nvSpPr>
        <xdr:cNvPr id="5" name="テキスト 392">
          <a:extLst>
            <a:ext uri="{FF2B5EF4-FFF2-40B4-BE49-F238E27FC236}">
              <a16:creationId xmlns:a16="http://schemas.microsoft.com/office/drawing/2014/main" id="{144A7E4F-A01A-49A5-9624-D613149B8FB7}"/>
            </a:ext>
          </a:extLst>
        </xdr:cNvPr>
        <xdr:cNvSpPr txBox="1">
          <a:spLocks noChangeArrowheads="1"/>
        </xdr:cNvSpPr>
      </xdr:nvSpPr>
      <xdr:spPr bwMode="auto">
        <a:xfrm>
          <a:off x="15916275" y="1809750"/>
          <a:ext cx="723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の対前年度</a:t>
          </a:r>
        </a:p>
      </xdr:txBody>
    </xdr:sp>
    <xdr:clientData/>
  </xdr:twoCellAnchor>
  <xdr:twoCellAnchor>
    <xdr:from>
      <xdr:col>18</xdr:col>
      <xdr:colOff>871001</xdr:colOff>
      <xdr:row>11</xdr:row>
      <xdr:rowOff>95250</xdr:rowOff>
    </xdr:from>
    <xdr:to>
      <xdr:col>18</xdr:col>
      <xdr:colOff>1080551</xdr:colOff>
      <xdr:row>12</xdr:row>
      <xdr:rowOff>66675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2050511-2AF6-4511-B013-77C632CDCE1B}"/>
            </a:ext>
          </a:extLst>
        </xdr:cNvPr>
        <xdr:cNvGrpSpPr/>
      </xdr:nvGrpSpPr>
      <xdr:grpSpPr>
        <a:xfrm>
          <a:off x="3204626" y="2066925"/>
          <a:ext cx="209550" cy="171450"/>
          <a:chOff x="3008842" y="2465917"/>
          <a:chExt cx="209550" cy="172508"/>
        </a:xfrm>
      </xdr:grpSpPr>
      <xdr:sp macro="" textlink="">
        <xdr:nvSpPr>
          <xdr:cNvPr id="7" name="テキスト 512">
            <a:extLst>
              <a:ext uri="{FF2B5EF4-FFF2-40B4-BE49-F238E27FC236}">
                <a16:creationId xmlns:a16="http://schemas.microsoft.com/office/drawing/2014/main" id="{B45E60CA-E19F-4A9A-A50A-E72AE59F7E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" name="Oval 513">
            <a:extLst>
              <a:ext uri="{FF2B5EF4-FFF2-40B4-BE49-F238E27FC236}">
                <a16:creationId xmlns:a16="http://schemas.microsoft.com/office/drawing/2014/main" id="{415C6EB4-E02C-4D36-B470-956BF1267611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742950</xdr:colOff>
      <xdr:row>13</xdr:row>
      <xdr:rowOff>19050</xdr:rowOff>
    </xdr:from>
    <xdr:to>
      <xdr:col>31</xdr:col>
      <xdr:colOff>9525</xdr:colOff>
      <xdr:row>15</xdr:row>
      <xdr:rowOff>19050</xdr:rowOff>
    </xdr:to>
    <xdr:grpSp>
      <xdr:nvGrpSpPr>
        <xdr:cNvPr id="9" name="Group 800">
          <a:extLst>
            <a:ext uri="{FF2B5EF4-FFF2-40B4-BE49-F238E27FC236}">
              <a16:creationId xmlns:a16="http://schemas.microsoft.com/office/drawing/2014/main" id="{5E81EE00-3118-4A7C-9699-CD67797E231F}"/>
            </a:ext>
          </a:extLst>
        </xdr:cNvPr>
        <xdr:cNvGrpSpPr>
          <a:grpSpLocks/>
        </xdr:cNvGrpSpPr>
      </xdr:nvGrpSpPr>
      <xdr:grpSpPr bwMode="auto">
        <a:xfrm>
          <a:off x="15097125" y="2305050"/>
          <a:ext cx="828675" cy="419100"/>
          <a:chOff x="1585" y="284"/>
          <a:chExt cx="87" cy="44"/>
        </a:xfrm>
      </xdr:grpSpPr>
      <xdr:sp macro="" textlink="">
        <xdr:nvSpPr>
          <xdr:cNvPr id="10" name="テキスト 528">
            <a:extLst>
              <a:ext uri="{FF2B5EF4-FFF2-40B4-BE49-F238E27FC236}">
                <a16:creationId xmlns:a16="http://schemas.microsoft.com/office/drawing/2014/main" id="{0757010C-203A-4DF4-983A-0A30BD2BCF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284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1" name="テキスト 568">
            <a:extLst>
              <a:ext uri="{FF2B5EF4-FFF2-40B4-BE49-F238E27FC236}">
                <a16:creationId xmlns:a16="http://schemas.microsoft.com/office/drawing/2014/main" id="{83A5A224-5693-41A4-92A0-8B7BBF9A1E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306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21</xdr:col>
      <xdr:colOff>285750</xdr:colOff>
      <xdr:row>10</xdr:row>
      <xdr:rowOff>0</xdr:rowOff>
    </xdr:from>
    <xdr:to>
      <xdr:col>21</xdr:col>
      <xdr:colOff>1143000</xdr:colOff>
      <xdr:row>10</xdr:row>
      <xdr:rowOff>190500</xdr:rowOff>
    </xdr:to>
    <xdr:sp macro="" textlink="">
      <xdr:nvSpPr>
        <xdr:cNvPr id="12" name="テキスト 747">
          <a:extLst>
            <a:ext uri="{FF2B5EF4-FFF2-40B4-BE49-F238E27FC236}">
              <a16:creationId xmlns:a16="http://schemas.microsoft.com/office/drawing/2014/main" id="{A5598176-6946-4946-8CBC-836723DC96DD}"/>
            </a:ext>
          </a:extLst>
        </xdr:cNvPr>
        <xdr:cNvSpPr txBox="1">
          <a:spLocks noChangeArrowheads="1"/>
        </xdr:cNvSpPr>
      </xdr:nvSpPr>
      <xdr:spPr bwMode="auto">
        <a:xfrm>
          <a:off x="6105525" y="1666875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26</xdr:col>
      <xdr:colOff>276225</xdr:colOff>
      <xdr:row>10</xdr:row>
      <xdr:rowOff>0</xdr:rowOff>
    </xdr:from>
    <xdr:to>
      <xdr:col>26</xdr:col>
      <xdr:colOff>1133475</xdr:colOff>
      <xdr:row>10</xdr:row>
      <xdr:rowOff>171450</xdr:rowOff>
    </xdr:to>
    <xdr:sp macro="" textlink="">
      <xdr:nvSpPr>
        <xdr:cNvPr id="13" name="テキスト 748">
          <a:extLst>
            <a:ext uri="{FF2B5EF4-FFF2-40B4-BE49-F238E27FC236}">
              <a16:creationId xmlns:a16="http://schemas.microsoft.com/office/drawing/2014/main" id="{69FA75C9-5711-4199-8F29-D42CB5E855B7}"/>
            </a:ext>
          </a:extLst>
        </xdr:cNvPr>
        <xdr:cNvSpPr txBox="1">
          <a:spLocks noChangeArrowheads="1"/>
        </xdr:cNvSpPr>
      </xdr:nvSpPr>
      <xdr:spPr bwMode="auto">
        <a:xfrm>
          <a:off x="11906250" y="1666875"/>
          <a:ext cx="857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のうち標準</a:t>
          </a:r>
        </a:p>
      </xdr:txBody>
    </xdr:sp>
    <xdr:clientData/>
  </xdr:twoCellAnchor>
  <xdr:twoCellAnchor>
    <xdr:from>
      <xdr:col>29</xdr:col>
      <xdr:colOff>742950</xdr:colOff>
      <xdr:row>49</xdr:row>
      <xdr:rowOff>28575</xdr:rowOff>
    </xdr:from>
    <xdr:to>
      <xdr:col>31</xdr:col>
      <xdr:colOff>9525</xdr:colOff>
      <xdr:row>50</xdr:row>
      <xdr:rowOff>28575</xdr:rowOff>
    </xdr:to>
    <xdr:sp macro="" textlink="">
      <xdr:nvSpPr>
        <xdr:cNvPr id="14" name="テキスト 572">
          <a:extLst>
            <a:ext uri="{FF2B5EF4-FFF2-40B4-BE49-F238E27FC236}">
              <a16:creationId xmlns:a16="http://schemas.microsoft.com/office/drawing/2014/main" id="{FB5ED10E-6449-4E4F-BD11-DE047762E721}"/>
            </a:ext>
          </a:extLst>
        </xdr:cNvPr>
        <xdr:cNvSpPr txBox="1">
          <a:spLocks noChangeArrowheads="1"/>
        </xdr:cNvSpPr>
      </xdr:nvSpPr>
      <xdr:spPr bwMode="auto">
        <a:xfrm>
          <a:off x="15097125" y="9858375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47</xdr:row>
      <xdr:rowOff>19050</xdr:rowOff>
    </xdr:from>
    <xdr:to>
      <xdr:col>31</xdr:col>
      <xdr:colOff>9525</xdr:colOff>
      <xdr:row>48</xdr:row>
      <xdr:rowOff>19050</xdr:rowOff>
    </xdr:to>
    <xdr:sp macro="" textlink="">
      <xdr:nvSpPr>
        <xdr:cNvPr id="15" name="テキスト 572">
          <a:extLst>
            <a:ext uri="{FF2B5EF4-FFF2-40B4-BE49-F238E27FC236}">
              <a16:creationId xmlns:a16="http://schemas.microsoft.com/office/drawing/2014/main" id="{7A8793DF-B2A3-4245-AC46-FC51F7D89733}"/>
            </a:ext>
          </a:extLst>
        </xdr:cNvPr>
        <xdr:cNvSpPr txBox="1">
          <a:spLocks noChangeArrowheads="1"/>
        </xdr:cNvSpPr>
      </xdr:nvSpPr>
      <xdr:spPr bwMode="auto">
        <a:xfrm>
          <a:off x="15097125" y="9429750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29</xdr:col>
      <xdr:colOff>742950</xdr:colOff>
      <xdr:row>32</xdr:row>
      <xdr:rowOff>0</xdr:rowOff>
    </xdr:from>
    <xdr:to>
      <xdr:col>31</xdr:col>
      <xdr:colOff>9525</xdr:colOff>
      <xdr:row>35</xdr:row>
      <xdr:rowOff>9525</xdr:rowOff>
    </xdr:to>
    <xdr:grpSp>
      <xdr:nvGrpSpPr>
        <xdr:cNvPr id="16" name="Group 799">
          <a:extLst>
            <a:ext uri="{FF2B5EF4-FFF2-40B4-BE49-F238E27FC236}">
              <a16:creationId xmlns:a16="http://schemas.microsoft.com/office/drawing/2014/main" id="{2D825D85-D0A3-42C7-B119-3FE3299F642B}"/>
            </a:ext>
          </a:extLst>
        </xdr:cNvPr>
        <xdr:cNvGrpSpPr>
          <a:grpSpLocks/>
        </xdr:cNvGrpSpPr>
      </xdr:nvGrpSpPr>
      <xdr:grpSpPr bwMode="auto">
        <a:xfrm>
          <a:off x="15097125" y="6267450"/>
          <a:ext cx="828675" cy="638175"/>
          <a:chOff x="1585" y="700"/>
          <a:chExt cx="87" cy="67"/>
        </a:xfrm>
      </xdr:grpSpPr>
      <xdr:sp macro="" textlink="">
        <xdr:nvSpPr>
          <xdr:cNvPr id="17" name="テキスト 569">
            <a:extLst>
              <a:ext uri="{FF2B5EF4-FFF2-40B4-BE49-F238E27FC236}">
                <a16:creationId xmlns:a16="http://schemas.microsoft.com/office/drawing/2014/main" id="{520DB23F-C620-4A7A-8FDC-35370CDCD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00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8" name="テキスト 570">
            <a:extLst>
              <a:ext uri="{FF2B5EF4-FFF2-40B4-BE49-F238E27FC236}">
                <a16:creationId xmlns:a16="http://schemas.microsoft.com/office/drawing/2014/main" id="{36AC4A66-870D-4F10-86E6-716159EED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22"/>
            <a:ext cx="87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  <xdr:sp macro="" textlink="">
        <xdr:nvSpPr>
          <xdr:cNvPr id="19" name="テキスト 571">
            <a:extLst>
              <a:ext uri="{FF2B5EF4-FFF2-40B4-BE49-F238E27FC236}">
                <a16:creationId xmlns:a16="http://schemas.microsoft.com/office/drawing/2014/main" id="{578D5D67-F528-4257-9333-0528162FCD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5" y="745"/>
            <a:ext cx="8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dist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      )</a:t>
            </a:r>
          </a:p>
        </xdr:txBody>
      </xdr:sp>
    </xdr:grpSp>
    <xdr:clientData/>
  </xdr:twoCellAnchor>
  <xdr:twoCellAnchor>
    <xdr:from>
      <xdr:col>19</xdr:col>
      <xdr:colOff>867827</xdr:colOff>
      <xdr:row>11</xdr:row>
      <xdr:rowOff>95250</xdr:rowOff>
    </xdr:from>
    <xdr:to>
      <xdr:col>19</xdr:col>
      <xdr:colOff>1077377</xdr:colOff>
      <xdr:row>12</xdr:row>
      <xdr:rowOff>66675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96E11177-4B46-43F4-A15F-18F887E73383}"/>
            </a:ext>
          </a:extLst>
        </xdr:cNvPr>
        <xdr:cNvGrpSpPr/>
      </xdr:nvGrpSpPr>
      <xdr:grpSpPr>
        <a:xfrm>
          <a:off x="4363502" y="2066925"/>
          <a:ext cx="209550" cy="171450"/>
          <a:chOff x="3008842" y="2465917"/>
          <a:chExt cx="209550" cy="172508"/>
        </a:xfrm>
      </xdr:grpSpPr>
      <xdr:sp macro="" textlink="">
        <xdr:nvSpPr>
          <xdr:cNvPr id="21" name="テキスト 512">
            <a:extLst>
              <a:ext uri="{FF2B5EF4-FFF2-40B4-BE49-F238E27FC236}">
                <a16:creationId xmlns:a16="http://schemas.microsoft.com/office/drawing/2014/main" id="{8B726953-4BF4-4E07-8D53-5B7D71D3E4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2" name="Oval 513">
            <a:extLst>
              <a:ext uri="{FF2B5EF4-FFF2-40B4-BE49-F238E27FC236}">
                <a16:creationId xmlns:a16="http://schemas.microsoft.com/office/drawing/2014/main" id="{89C320CC-E4CD-4479-BC22-79FDDFD88F4B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872058</xdr:colOff>
      <xdr:row>11</xdr:row>
      <xdr:rowOff>95250</xdr:rowOff>
    </xdr:from>
    <xdr:to>
      <xdr:col>20</xdr:col>
      <xdr:colOff>1081608</xdr:colOff>
      <xdr:row>12</xdr:row>
      <xdr:rowOff>66675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832244C7-BB58-428B-BE85-BB54E27E91D6}"/>
            </a:ext>
          </a:extLst>
        </xdr:cNvPr>
        <xdr:cNvGrpSpPr/>
      </xdr:nvGrpSpPr>
      <xdr:grpSpPr>
        <a:xfrm>
          <a:off x="5529783" y="2066925"/>
          <a:ext cx="209550" cy="171450"/>
          <a:chOff x="3008842" y="2465917"/>
          <a:chExt cx="209550" cy="172508"/>
        </a:xfrm>
      </xdr:grpSpPr>
      <xdr:sp macro="" textlink="">
        <xdr:nvSpPr>
          <xdr:cNvPr id="24" name="テキスト 512">
            <a:extLst>
              <a:ext uri="{FF2B5EF4-FFF2-40B4-BE49-F238E27FC236}">
                <a16:creationId xmlns:a16="http://schemas.microsoft.com/office/drawing/2014/main" id="{2F1AB93C-1F0F-4FE0-BE76-582CFD9991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5" name="Oval 513">
            <a:extLst>
              <a:ext uri="{FF2B5EF4-FFF2-40B4-BE49-F238E27FC236}">
                <a16:creationId xmlns:a16="http://schemas.microsoft.com/office/drawing/2014/main" id="{7125617A-1EDE-4CF1-A48F-F4DEA3758C99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865718</xdr:colOff>
      <xdr:row>11</xdr:row>
      <xdr:rowOff>95250</xdr:rowOff>
    </xdr:from>
    <xdr:to>
      <xdr:col>21</xdr:col>
      <xdr:colOff>1075268</xdr:colOff>
      <xdr:row>12</xdr:row>
      <xdr:rowOff>66675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512C6CC-58DF-4568-8749-A9AA4AA6431D}"/>
            </a:ext>
          </a:extLst>
        </xdr:cNvPr>
        <xdr:cNvGrpSpPr/>
      </xdr:nvGrpSpPr>
      <xdr:grpSpPr>
        <a:xfrm>
          <a:off x="6685493" y="2066925"/>
          <a:ext cx="209550" cy="171450"/>
          <a:chOff x="3008842" y="2465917"/>
          <a:chExt cx="209550" cy="172508"/>
        </a:xfrm>
      </xdr:grpSpPr>
      <xdr:sp macro="" textlink="">
        <xdr:nvSpPr>
          <xdr:cNvPr id="27" name="テキスト 512">
            <a:extLst>
              <a:ext uri="{FF2B5EF4-FFF2-40B4-BE49-F238E27FC236}">
                <a16:creationId xmlns:a16="http://schemas.microsoft.com/office/drawing/2014/main" id="{2FDC5B64-D1A7-4A15-AF86-F2CFAFF424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513">
            <a:extLst>
              <a:ext uri="{FF2B5EF4-FFF2-40B4-BE49-F238E27FC236}">
                <a16:creationId xmlns:a16="http://schemas.microsoft.com/office/drawing/2014/main" id="{FAC79988-165E-44AC-8411-E2F5445312CA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869951</xdr:colOff>
      <xdr:row>11</xdr:row>
      <xdr:rowOff>95250</xdr:rowOff>
    </xdr:from>
    <xdr:to>
      <xdr:col>23</xdr:col>
      <xdr:colOff>1079501</xdr:colOff>
      <xdr:row>12</xdr:row>
      <xdr:rowOff>66675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5B70ED6A-835D-4908-9900-73C6022B28F5}"/>
            </a:ext>
          </a:extLst>
        </xdr:cNvPr>
        <xdr:cNvGrpSpPr/>
      </xdr:nvGrpSpPr>
      <xdr:grpSpPr>
        <a:xfrm>
          <a:off x="9013826" y="2066925"/>
          <a:ext cx="209550" cy="171450"/>
          <a:chOff x="3008842" y="2465917"/>
          <a:chExt cx="209550" cy="172508"/>
        </a:xfrm>
      </xdr:grpSpPr>
      <xdr:sp macro="" textlink="">
        <xdr:nvSpPr>
          <xdr:cNvPr id="30" name="テキスト 512">
            <a:extLst>
              <a:ext uri="{FF2B5EF4-FFF2-40B4-BE49-F238E27FC236}">
                <a16:creationId xmlns:a16="http://schemas.microsoft.com/office/drawing/2014/main" id="{55C53999-C794-473D-9CE2-95136F5367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1" name="Oval 513">
            <a:extLst>
              <a:ext uri="{FF2B5EF4-FFF2-40B4-BE49-F238E27FC236}">
                <a16:creationId xmlns:a16="http://schemas.microsoft.com/office/drawing/2014/main" id="{E68D333B-AAD9-4BE3-9461-29422B24D19B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99477</xdr:colOff>
      <xdr:row>10</xdr:row>
      <xdr:rowOff>14817</xdr:rowOff>
    </xdr:from>
    <xdr:to>
      <xdr:col>21</xdr:col>
      <xdr:colOff>309027</xdr:colOff>
      <xdr:row>10</xdr:row>
      <xdr:rowOff>187325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6FE6E404-4295-4125-BE59-44FCBC03E037}"/>
            </a:ext>
          </a:extLst>
        </xdr:cNvPr>
        <xdr:cNvGrpSpPr/>
      </xdr:nvGrpSpPr>
      <xdr:grpSpPr>
        <a:xfrm>
          <a:off x="5919252" y="1681692"/>
          <a:ext cx="209550" cy="172508"/>
          <a:chOff x="3008842" y="2465917"/>
          <a:chExt cx="209550" cy="172508"/>
        </a:xfrm>
      </xdr:grpSpPr>
      <xdr:sp macro="" textlink="">
        <xdr:nvSpPr>
          <xdr:cNvPr id="33" name="テキスト 512">
            <a:extLst>
              <a:ext uri="{FF2B5EF4-FFF2-40B4-BE49-F238E27FC236}">
                <a16:creationId xmlns:a16="http://schemas.microsoft.com/office/drawing/2014/main" id="{2AED80DF-BF76-4BDA-B8D7-14B10CA67E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513">
            <a:extLst>
              <a:ext uri="{FF2B5EF4-FFF2-40B4-BE49-F238E27FC236}">
                <a16:creationId xmlns:a16="http://schemas.microsoft.com/office/drawing/2014/main" id="{E8320C6E-6D47-4FEE-9C3C-AC1199261CC7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57144</xdr:colOff>
      <xdr:row>10</xdr:row>
      <xdr:rowOff>14816</xdr:rowOff>
    </xdr:from>
    <xdr:to>
      <xdr:col>22</xdr:col>
      <xdr:colOff>266694</xdr:colOff>
      <xdr:row>10</xdr:row>
      <xdr:rowOff>187324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8B9D9EA-7B8B-4E7E-B9CE-CA66E23EC8BB}"/>
            </a:ext>
          </a:extLst>
        </xdr:cNvPr>
        <xdr:cNvGrpSpPr/>
      </xdr:nvGrpSpPr>
      <xdr:grpSpPr>
        <a:xfrm>
          <a:off x="7038969" y="1681691"/>
          <a:ext cx="209550" cy="172508"/>
          <a:chOff x="3008842" y="2465917"/>
          <a:chExt cx="209550" cy="172508"/>
        </a:xfrm>
      </xdr:grpSpPr>
      <xdr:sp macro="" textlink="">
        <xdr:nvSpPr>
          <xdr:cNvPr id="36" name="テキスト 512">
            <a:extLst>
              <a:ext uri="{FF2B5EF4-FFF2-40B4-BE49-F238E27FC236}">
                <a16:creationId xmlns:a16="http://schemas.microsoft.com/office/drawing/2014/main" id="{A79D5CE8-99E5-4094-963D-B1794B3125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7" name="Oval 513">
            <a:extLst>
              <a:ext uri="{FF2B5EF4-FFF2-40B4-BE49-F238E27FC236}">
                <a16:creationId xmlns:a16="http://schemas.microsoft.com/office/drawing/2014/main" id="{8AA51290-C2A5-4F24-AD0D-50F1CBF48F37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264585</xdr:colOff>
      <xdr:row>10</xdr:row>
      <xdr:rowOff>21167</xdr:rowOff>
    </xdr:from>
    <xdr:to>
      <xdr:col>22</xdr:col>
      <xdr:colOff>1121835</xdr:colOff>
      <xdr:row>10</xdr:row>
      <xdr:rowOff>211667</xdr:rowOff>
    </xdr:to>
    <xdr:sp macro="" textlink="">
      <xdr:nvSpPr>
        <xdr:cNvPr id="38" name="テキスト 747">
          <a:extLst>
            <a:ext uri="{FF2B5EF4-FFF2-40B4-BE49-F238E27FC236}">
              <a16:creationId xmlns:a16="http://schemas.microsoft.com/office/drawing/2014/main" id="{4C3A4782-2FB8-4E74-823F-948B63A7C02B}"/>
            </a:ext>
          </a:extLst>
        </xdr:cNvPr>
        <xdr:cNvSpPr txBox="1">
          <a:spLocks noChangeArrowheads="1"/>
        </xdr:cNvSpPr>
      </xdr:nvSpPr>
      <xdr:spPr bwMode="auto">
        <a:xfrm>
          <a:off x="7246410" y="1688042"/>
          <a:ext cx="857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のうち徴収猶予</a:t>
          </a:r>
        </a:p>
      </xdr:txBody>
    </xdr:sp>
    <xdr:clientData/>
  </xdr:twoCellAnchor>
  <xdr:twoCellAnchor>
    <xdr:from>
      <xdr:col>24</xdr:col>
      <xdr:colOff>869947</xdr:colOff>
      <xdr:row>11</xdr:row>
      <xdr:rowOff>95250</xdr:rowOff>
    </xdr:from>
    <xdr:to>
      <xdr:col>24</xdr:col>
      <xdr:colOff>1079497</xdr:colOff>
      <xdr:row>12</xdr:row>
      <xdr:rowOff>66675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A6679DAC-C5C6-426C-9DCF-2A5C8ED19FC9}"/>
            </a:ext>
          </a:extLst>
        </xdr:cNvPr>
        <xdr:cNvGrpSpPr/>
      </xdr:nvGrpSpPr>
      <xdr:grpSpPr>
        <a:xfrm>
          <a:off x="10175872" y="2066925"/>
          <a:ext cx="209550" cy="171450"/>
          <a:chOff x="3008842" y="2465917"/>
          <a:chExt cx="209550" cy="172508"/>
        </a:xfrm>
      </xdr:grpSpPr>
      <xdr:sp macro="" textlink="">
        <xdr:nvSpPr>
          <xdr:cNvPr id="40" name="テキスト 512">
            <a:extLst>
              <a:ext uri="{FF2B5EF4-FFF2-40B4-BE49-F238E27FC236}">
                <a16:creationId xmlns:a16="http://schemas.microsoft.com/office/drawing/2014/main" id="{8D4FCA07-8053-41F1-90AD-CB13061E8E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1" name="Oval 513">
            <a:extLst>
              <a:ext uri="{FF2B5EF4-FFF2-40B4-BE49-F238E27FC236}">
                <a16:creationId xmlns:a16="http://schemas.microsoft.com/office/drawing/2014/main" id="{AAC4F4D6-5873-4AEA-A463-CD8042CD4CEB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869949</xdr:colOff>
      <xdr:row>11</xdr:row>
      <xdr:rowOff>95250</xdr:rowOff>
    </xdr:from>
    <xdr:to>
      <xdr:col>25</xdr:col>
      <xdr:colOff>1079499</xdr:colOff>
      <xdr:row>12</xdr:row>
      <xdr:rowOff>66675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8EB68785-5D3E-4E78-AB4D-985CC4631600}"/>
            </a:ext>
          </a:extLst>
        </xdr:cNvPr>
        <xdr:cNvGrpSpPr/>
      </xdr:nvGrpSpPr>
      <xdr:grpSpPr>
        <a:xfrm>
          <a:off x="11337924" y="2066925"/>
          <a:ext cx="209550" cy="171450"/>
          <a:chOff x="3008842" y="2465917"/>
          <a:chExt cx="209550" cy="172508"/>
        </a:xfrm>
      </xdr:grpSpPr>
      <xdr:sp macro="" textlink="">
        <xdr:nvSpPr>
          <xdr:cNvPr id="43" name="テキスト 512">
            <a:extLst>
              <a:ext uri="{FF2B5EF4-FFF2-40B4-BE49-F238E27FC236}">
                <a16:creationId xmlns:a16="http://schemas.microsoft.com/office/drawing/2014/main" id="{8D4F320F-31F0-4EEB-81D5-1995FE6FA9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44" name="Oval 513">
            <a:extLst>
              <a:ext uri="{FF2B5EF4-FFF2-40B4-BE49-F238E27FC236}">
                <a16:creationId xmlns:a16="http://schemas.microsoft.com/office/drawing/2014/main" id="{A0C00D0B-915D-4F25-A3C3-E20C6869A49A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869948</xdr:colOff>
      <xdr:row>11</xdr:row>
      <xdr:rowOff>95250</xdr:rowOff>
    </xdr:from>
    <xdr:to>
      <xdr:col>26</xdr:col>
      <xdr:colOff>1079498</xdr:colOff>
      <xdr:row>12</xdr:row>
      <xdr:rowOff>66675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A64C2138-D3AD-4425-93FB-EAE68B9453DD}"/>
            </a:ext>
          </a:extLst>
        </xdr:cNvPr>
        <xdr:cNvGrpSpPr/>
      </xdr:nvGrpSpPr>
      <xdr:grpSpPr>
        <a:xfrm>
          <a:off x="12499973" y="2066925"/>
          <a:ext cx="209550" cy="171450"/>
          <a:chOff x="3008842" y="2465917"/>
          <a:chExt cx="209550" cy="172508"/>
        </a:xfrm>
      </xdr:grpSpPr>
      <xdr:sp macro="" textlink="">
        <xdr:nvSpPr>
          <xdr:cNvPr id="46" name="テキスト 512">
            <a:extLst>
              <a:ext uri="{FF2B5EF4-FFF2-40B4-BE49-F238E27FC236}">
                <a16:creationId xmlns:a16="http://schemas.microsoft.com/office/drawing/2014/main" id="{CA7050BE-ED7E-4B1B-BD9B-8F6186A2DD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7" name="Oval 513">
            <a:extLst>
              <a:ext uri="{FF2B5EF4-FFF2-40B4-BE49-F238E27FC236}">
                <a16:creationId xmlns:a16="http://schemas.microsoft.com/office/drawing/2014/main" id="{2C4170C0-F608-4E80-B94E-893B7F1A1E8F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86787</xdr:colOff>
      <xdr:row>10</xdr:row>
      <xdr:rowOff>12681</xdr:rowOff>
    </xdr:from>
    <xdr:to>
      <xdr:col>26</xdr:col>
      <xdr:colOff>296337</xdr:colOff>
      <xdr:row>10</xdr:row>
      <xdr:rowOff>185189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2BC88836-C4EB-40B6-B9E3-F7E9171F3E5E}"/>
            </a:ext>
          </a:extLst>
        </xdr:cNvPr>
        <xdr:cNvGrpSpPr/>
      </xdr:nvGrpSpPr>
      <xdr:grpSpPr>
        <a:xfrm>
          <a:off x="11716812" y="1679556"/>
          <a:ext cx="209550" cy="172508"/>
          <a:chOff x="3008842" y="2465917"/>
          <a:chExt cx="209550" cy="172508"/>
        </a:xfrm>
      </xdr:grpSpPr>
      <xdr:sp macro="" textlink="">
        <xdr:nvSpPr>
          <xdr:cNvPr id="49" name="テキスト 512">
            <a:extLst>
              <a:ext uri="{FF2B5EF4-FFF2-40B4-BE49-F238E27FC236}">
                <a16:creationId xmlns:a16="http://schemas.microsoft.com/office/drawing/2014/main" id="{9BD435B6-F47C-46D3-8211-65BFD5C59B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50" name="Oval 513">
            <a:extLst>
              <a:ext uri="{FF2B5EF4-FFF2-40B4-BE49-F238E27FC236}">
                <a16:creationId xmlns:a16="http://schemas.microsoft.com/office/drawing/2014/main" id="{95F64D92-DF37-4969-9913-A8B40843979C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171437</xdr:colOff>
      <xdr:row>10</xdr:row>
      <xdr:rowOff>21131</xdr:rowOff>
    </xdr:from>
    <xdr:to>
      <xdr:col>27</xdr:col>
      <xdr:colOff>380987</xdr:colOff>
      <xdr:row>10</xdr:row>
      <xdr:rowOff>193639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D6DB57F5-9DCA-4526-8CD2-0D4464201339}"/>
            </a:ext>
          </a:extLst>
        </xdr:cNvPr>
        <xdr:cNvGrpSpPr/>
      </xdr:nvGrpSpPr>
      <xdr:grpSpPr>
        <a:xfrm>
          <a:off x="12963512" y="1688006"/>
          <a:ext cx="209550" cy="172508"/>
          <a:chOff x="3008842" y="2465917"/>
          <a:chExt cx="209550" cy="172508"/>
        </a:xfrm>
      </xdr:grpSpPr>
      <xdr:sp macro="" textlink="">
        <xdr:nvSpPr>
          <xdr:cNvPr id="52" name="テキスト 512">
            <a:extLst>
              <a:ext uri="{FF2B5EF4-FFF2-40B4-BE49-F238E27FC236}">
                <a16:creationId xmlns:a16="http://schemas.microsoft.com/office/drawing/2014/main" id="{1D08E98E-34FB-4E28-B028-69F83B8C93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3" name="Oval 513">
            <a:extLst>
              <a:ext uri="{FF2B5EF4-FFF2-40B4-BE49-F238E27FC236}">
                <a16:creationId xmlns:a16="http://schemas.microsoft.com/office/drawing/2014/main" id="{1F5C2586-6190-4E1A-8959-1FEEDD1733DA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172501</xdr:colOff>
      <xdr:row>10</xdr:row>
      <xdr:rowOff>264585</xdr:rowOff>
    </xdr:from>
    <xdr:to>
      <xdr:col>27</xdr:col>
      <xdr:colOff>382051</xdr:colOff>
      <xdr:row>11</xdr:row>
      <xdr:rowOff>130176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EFC19374-8EB7-471E-B17D-DB220C487AAC}"/>
            </a:ext>
          </a:extLst>
        </xdr:cNvPr>
        <xdr:cNvGrpSpPr/>
      </xdr:nvGrpSpPr>
      <xdr:grpSpPr>
        <a:xfrm>
          <a:off x="12964576" y="1931460"/>
          <a:ext cx="209550" cy="170391"/>
          <a:chOff x="3008842" y="2465917"/>
          <a:chExt cx="209550" cy="172508"/>
        </a:xfrm>
      </xdr:grpSpPr>
      <xdr:sp macro="" textlink="">
        <xdr:nvSpPr>
          <xdr:cNvPr id="55" name="テキスト 512">
            <a:extLst>
              <a:ext uri="{FF2B5EF4-FFF2-40B4-BE49-F238E27FC236}">
                <a16:creationId xmlns:a16="http://schemas.microsoft.com/office/drawing/2014/main" id="{B4D75DF0-EDBA-450F-BDFD-F4C9C95B03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6" name="Oval 513">
            <a:extLst>
              <a:ext uri="{FF2B5EF4-FFF2-40B4-BE49-F238E27FC236}">
                <a16:creationId xmlns:a16="http://schemas.microsoft.com/office/drawing/2014/main" id="{90E24971-5475-432A-AFC0-60F0B81552C7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139687</xdr:colOff>
      <xdr:row>10</xdr:row>
      <xdr:rowOff>21131</xdr:rowOff>
    </xdr:from>
    <xdr:to>
      <xdr:col>29</xdr:col>
      <xdr:colOff>349237</xdr:colOff>
      <xdr:row>10</xdr:row>
      <xdr:rowOff>193639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760F3A6C-FA26-4E1D-A505-32FE60892A1B}"/>
            </a:ext>
          </a:extLst>
        </xdr:cNvPr>
        <xdr:cNvGrpSpPr/>
      </xdr:nvGrpSpPr>
      <xdr:grpSpPr>
        <a:xfrm>
          <a:off x="14493862" y="1688006"/>
          <a:ext cx="209550" cy="172508"/>
          <a:chOff x="3008842" y="2465917"/>
          <a:chExt cx="209550" cy="172508"/>
        </a:xfrm>
      </xdr:grpSpPr>
      <xdr:sp macro="" textlink="">
        <xdr:nvSpPr>
          <xdr:cNvPr id="58" name="テキスト 512">
            <a:extLst>
              <a:ext uri="{FF2B5EF4-FFF2-40B4-BE49-F238E27FC236}">
                <a16:creationId xmlns:a16="http://schemas.microsoft.com/office/drawing/2014/main" id="{9D2E9C68-E3F3-467C-9250-BC2ACD3C58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9" name="Oval 513">
            <a:extLst>
              <a:ext uri="{FF2B5EF4-FFF2-40B4-BE49-F238E27FC236}">
                <a16:creationId xmlns:a16="http://schemas.microsoft.com/office/drawing/2014/main" id="{6D1BD87C-3BCA-463B-9814-1F4310143F35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140751</xdr:colOff>
      <xdr:row>10</xdr:row>
      <xdr:rowOff>264585</xdr:rowOff>
    </xdr:from>
    <xdr:to>
      <xdr:col>29</xdr:col>
      <xdr:colOff>350301</xdr:colOff>
      <xdr:row>11</xdr:row>
      <xdr:rowOff>130176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8DE66B22-3F83-4C5B-9583-DC4E505DF915}"/>
            </a:ext>
          </a:extLst>
        </xdr:cNvPr>
        <xdr:cNvGrpSpPr/>
      </xdr:nvGrpSpPr>
      <xdr:grpSpPr>
        <a:xfrm>
          <a:off x="14494926" y="1931460"/>
          <a:ext cx="209550" cy="170391"/>
          <a:chOff x="3008842" y="2465917"/>
          <a:chExt cx="209550" cy="172508"/>
        </a:xfrm>
      </xdr:grpSpPr>
      <xdr:sp macro="" textlink="">
        <xdr:nvSpPr>
          <xdr:cNvPr id="61" name="テキスト 512">
            <a:extLst>
              <a:ext uri="{FF2B5EF4-FFF2-40B4-BE49-F238E27FC236}">
                <a16:creationId xmlns:a16="http://schemas.microsoft.com/office/drawing/2014/main" id="{4D4DF2CB-5554-451F-8DC5-AE9BD89DB7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2" name="Oval 513">
            <a:extLst>
              <a:ext uri="{FF2B5EF4-FFF2-40B4-BE49-F238E27FC236}">
                <a16:creationId xmlns:a16="http://schemas.microsoft.com/office/drawing/2014/main" id="{B83C5D78-ABF8-49FF-B774-4AD774351EEC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171435</xdr:colOff>
      <xdr:row>10</xdr:row>
      <xdr:rowOff>21131</xdr:rowOff>
    </xdr:from>
    <xdr:to>
      <xdr:col>30</xdr:col>
      <xdr:colOff>380985</xdr:colOff>
      <xdr:row>10</xdr:row>
      <xdr:rowOff>193639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69F41819-5EA7-4EA3-A6A0-0DFE6F34ACF8}"/>
            </a:ext>
          </a:extLst>
        </xdr:cNvPr>
        <xdr:cNvGrpSpPr/>
      </xdr:nvGrpSpPr>
      <xdr:grpSpPr>
        <a:xfrm>
          <a:off x="15278085" y="1688006"/>
          <a:ext cx="209550" cy="172508"/>
          <a:chOff x="3008842" y="2465917"/>
          <a:chExt cx="209550" cy="172508"/>
        </a:xfrm>
      </xdr:grpSpPr>
      <xdr:sp macro="" textlink="">
        <xdr:nvSpPr>
          <xdr:cNvPr id="64" name="テキスト 512">
            <a:extLst>
              <a:ext uri="{FF2B5EF4-FFF2-40B4-BE49-F238E27FC236}">
                <a16:creationId xmlns:a16="http://schemas.microsoft.com/office/drawing/2014/main" id="{9EE9340C-F1E9-41D2-9607-1B30AB276C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65" name="Oval 513">
            <a:extLst>
              <a:ext uri="{FF2B5EF4-FFF2-40B4-BE49-F238E27FC236}">
                <a16:creationId xmlns:a16="http://schemas.microsoft.com/office/drawing/2014/main" id="{51CC5A7E-CDA1-4073-B41D-F8B2343B6390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172499</xdr:colOff>
      <xdr:row>10</xdr:row>
      <xdr:rowOff>264585</xdr:rowOff>
    </xdr:from>
    <xdr:to>
      <xdr:col>30</xdr:col>
      <xdr:colOff>382049</xdr:colOff>
      <xdr:row>11</xdr:row>
      <xdr:rowOff>130176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466E77A9-8B89-44FF-91BE-7C3896256DD1}"/>
            </a:ext>
          </a:extLst>
        </xdr:cNvPr>
        <xdr:cNvGrpSpPr/>
      </xdr:nvGrpSpPr>
      <xdr:grpSpPr>
        <a:xfrm>
          <a:off x="15279149" y="1931460"/>
          <a:ext cx="209550" cy="170391"/>
          <a:chOff x="3008842" y="2465917"/>
          <a:chExt cx="209550" cy="172508"/>
        </a:xfrm>
      </xdr:grpSpPr>
      <xdr:sp macro="" textlink="">
        <xdr:nvSpPr>
          <xdr:cNvPr id="67" name="テキスト 512">
            <a:extLst>
              <a:ext uri="{FF2B5EF4-FFF2-40B4-BE49-F238E27FC236}">
                <a16:creationId xmlns:a16="http://schemas.microsoft.com/office/drawing/2014/main" id="{7379D9C9-4087-4141-935C-6372197452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8" name="Oval 513">
            <a:extLst>
              <a:ext uri="{FF2B5EF4-FFF2-40B4-BE49-F238E27FC236}">
                <a16:creationId xmlns:a16="http://schemas.microsoft.com/office/drawing/2014/main" id="{A207B751-FD3D-4A10-8681-71BED644114A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541851</xdr:colOff>
      <xdr:row>9</xdr:row>
      <xdr:rowOff>222215</xdr:rowOff>
    </xdr:from>
    <xdr:to>
      <xdr:col>31</xdr:col>
      <xdr:colOff>751401</xdr:colOff>
      <xdr:row>10</xdr:row>
      <xdr:rowOff>151306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FA10732-6956-4959-A450-0752BBD8271A}"/>
            </a:ext>
          </a:extLst>
        </xdr:cNvPr>
        <xdr:cNvGrpSpPr/>
      </xdr:nvGrpSpPr>
      <xdr:grpSpPr>
        <a:xfrm>
          <a:off x="16458126" y="1641440"/>
          <a:ext cx="209550" cy="176741"/>
          <a:chOff x="3008842" y="2465917"/>
          <a:chExt cx="209550" cy="172508"/>
        </a:xfrm>
      </xdr:grpSpPr>
      <xdr:sp macro="" textlink="">
        <xdr:nvSpPr>
          <xdr:cNvPr id="70" name="テキスト 512">
            <a:extLst>
              <a:ext uri="{FF2B5EF4-FFF2-40B4-BE49-F238E27FC236}">
                <a16:creationId xmlns:a16="http://schemas.microsoft.com/office/drawing/2014/main" id="{E0FA125D-EAA6-4715-B69D-4F1571C34B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8842" y="2465917"/>
            <a:ext cx="209550" cy="1629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71" name="Oval 513">
            <a:extLst>
              <a:ext uri="{FF2B5EF4-FFF2-40B4-BE49-F238E27FC236}">
                <a16:creationId xmlns:a16="http://schemas.microsoft.com/office/drawing/2014/main" id="{544A8043-4466-4F68-AF6B-DB108B64CB0A}"/>
              </a:ext>
            </a:extLst>
          </xdr:cNvPr>
          <xdr:cNvSpPr>
            <a:spLocks noChangeArrowheads="1"/>
          </xdr:cNvSpPr>
        </xdr:nvSpPr>
        <xdr:spPr bwMode="auto">
          <a:xfrm>
            <a:off x="3008842" y="2475442"/>
            <a:ext cx="171450" cy="16298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1E76E1D7-F2E2-4456-B550-C6C54013D023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820DB50F-19DA-4672-82BB-181E915C46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C19775EC-EDCD-470A-9882-7A11A1A1EA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9E9EA554-7CF6-422C-9E33-CF091BCEC1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155E099E-18EF-4612-9F48-BFC5CE4F5F1E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8F3336EF-C32F-4A8C-AB91-36F05CDF413E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6852129A-F88E-430D-BB97-1C08E4E3872C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9FBD0E19-DB49-4933-ABC9-F4BE0A740069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FEDCE580-0C05-4436-A2CB-9DCA209D756F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44F922BA-141B-4413-9723-E00A2BB93E1F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2EE774E3-051F-4E09-AF19-EAE392505D8D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6CB64B31-E547-4439-8925-13336BA0D92C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812F8766-FEA1-4017-AA6B-670AB0A7CAA5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18374B25-BA60-48C9-B1E0-354A9A1EB3F6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A2DC3810-C6F2-42CC-8A14-9FF68B41AEF4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DD093584-61CC-4D0F-B130-813FE3928D47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B8C96C12-EA6F-4569-BE1D-14190A77FC37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5CC55A16-B824-4EB2-8563-071037221119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B1FAE5B3-712C-48AC-A247-211AB61740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4A618209-2932-4837-8792-06C82ABB03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67574795-D9B8-45D2-985C-939549322A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F346F949-2BD2-41F4-A8EB-F34C1852DAFD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4489</xdr:colOff>
      <xdr:row>35</xdr:row>
      <xdr:rowOff>63872</xdr:rowOff>
    </xdr:from>
    <xdr:to>
      <xdr:col>32</xdr:col>
      <xdr:colOff>724489</xdr:colOff>
      <xdr:row>36</xdr:row>
      <xdr:rowOff>16247</xdr:rowOff>
    </xdr:to>
    <xdr:sp macro="" textlink="">
      <xdr:nvSpPr>
        <xdr:cNvPr id="2" name="テキスト 565">
          <a:extLst>
            <a:ext uri="{FF2B5EF4-FFF2-40B4-BE49-F238E27FC236}">
              <a16:creationId xmlns:a16="http://schemas.microsoft.com/office/drawing/2014/main" id="{59B1E93F-8204-469C-9F39-D2756D2CF7DE}"/>
            </a:ext>
          </a:extLst>
        </xdr:cNvPr>
        <xdr:cNvSpPr txBox="1">
          <a:spLocks noChangeArrowheads="1"/>
        </xdr:cNvSpPr>
      </xdr:nvSpPr>
      <xdr:spPr bwMode="auto">
        <a:xfrm>
          <a:off x="11082064" y="89792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35</xdr:row>
      <xdr:rowOff>63872</xdr:rowOff>
    </xdr:from>
    <xdr:to>
      <xdr:col>31</xdr:col>
      <xdr:colOff>716084</xdr:colOff>
      <xdr:row>36</xdr:row>
      <xdr:rowOff>16247</xdr:rowOff>
    </xdr:to>
    <xdr:sp macro="" textlink="">
      <xdr:nvSpPr>
        <xdr:cNvPr id="3" name="テキスト 565">
          <a:extLst>
            <a:ext uri="{FF2B5EF4-FFF2-40B4-BE49-F238E27FC236}">
              <a16:creationId xmlns:a16="http://schemas.microsoft.com/office/drawing/2014/main" id="{C6C9D136-DBB0-4291-BBBA-5408CEFBB1A5}"/>
            </a:ext>
          </a:extLst>
        </xdr:cNvPr>
        <xdr:cNvSpPr txBox="1">
          <a:spLocks noChangeArrowheads="1"/>
        </xdr:cNvSpPr>
      </xdr:nvSpPr>
      <xdr:spPr bwMode="auto">
        <a:xfrm>
          <a:off x="10335191" y="89792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29</xdr:row>
      <xdr:rowOff>63872</xdr:rowOff>
    </xdr:from>
    <xdr:to>
      <xdr:col>31</xdr:col>
      <xdr:colOff>716084</xdr:colOff>
      <xdr:row>30</xdr:row>
      <xdr:rowOff>25772</xdr:rowOff>
    </xdr:to>
    <xdr:sp macro="" textlink="">
      <xdr:nvSpPr>
        <xdr:cNvPr id="4" name="テキスト 565">
          <a:extLst>
            <a:ext uri="{FF2B5EF4-FFF2-40B4-BE49-F238E27FC236}">
              <a16:creationId xmlns:a16="http://schemas.microsoft.com/office/drawing/2014/main" id="{338453BF-5FE3-4E48-B2E1-B77B050C1643}"/>
            </a:ext>
          </a:extLst>
        </xdr:cNvPr>
        <xdr:cNvSpPr txBox="1">
          <a:spLocks noChangeArrowheads="1"/>
        </xdr:cNvSpPr>
      </xdr:nvSpPr>
      <xdr:spPr bwMode="auto">
        <a:xfrm>
          <a:off x="10335191" y="7379072"/>
          <a:ext cx="72504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 ]</a:t>
          </a:r>
        </a:p>
      </xdr:txBody>
    </xdr:sp>
    <xdr:clientData/>
  </xdr:twoCellAnchor>
  <xdr:twoCellAnchor>
    <xdr:from>
      <xdr:col>32</xdr:col>
      <xdr:colOff>4489</xdr:colOff>
      <xdr:row>29</xdr:row>
      <xdr:rowOff>63872</xdr:rowOff>
    </xdr:from>
    <xdr:to>
      <xdr:col>32</xdr:col>
      <xdr:colOff>724489</xdr:colOff>
      <xdr:row>30</xdr:row>
      <xdr:rowOff>16247</xdr:rowOff>
    </xdr:to>
    <xdr:sp macro="" textlink="">
      <xdr:nvSpPr>
        <xdr:cNvPr id="5" name="テキスト 565">
          <a:extLst>
            <a:ext uri="{FF2B5EF4-FFF2-40B4-BE49-F238E27FC236}">
              <a16:creationId xmlns:a16="http://schemas.microsoft.com/office/drawing/2014/main" id="{BE9CA624-88F6-4A1C-B1FC-6D65D6CAFB50}"/>
            </a:ext>
          </a:extLst>
        </xdr:cNvPr>
        <xdr:cNvSpPr txBox="1">
          <a:spLocks noChangeArrowheads="1"/>
        </xdr:cNvSpPr>
      </xdr:nvSpPr>
      <xdr:spPr bwMode="auto">
        <a:xfrm>
          <a:off x="11082064" y="73790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　　　]</a:t>
          </a:r>
        </a:p>
      </xdr:txBody>
    </xdr:sp>
    <xdr:clientData/>
  </xdr:twoCellAnchor>
  <xdr:twoCellAnchor>
    <xdr:from>
      <xdr:col>30</xdr:col>
      <xdr:colOff>724466</xdr:colOff>
      <xdr:row>13</xdr:row>
      <xdr:rowOff>63872</xdr:rowOff>
    </xdr:from>
    <xdr:to>
      <xdr:col>31</xdr:col>
      <xdr:colOff>716084</xdr:colOff>
      <xdr:row>13</xdr:row>
      <xdr:rowOff>263897</xdr:rowOff>
    </xdr:to>
    <xdr:sp macro="" textlink="">
      <xdr:nvSpPr>
        <xdr:cNvPr id="6" name="テキスト 565">
          <a:extLst>
            <a:ext uri="{FF2B5EF4-FFF2-40B4-BE49-F238E27FC236}">
              <a16:creationId xmlns:a16="http://schemas.microsoft.com/office/drawing/2014/main" id="{21D3D544-40DA-451C-BE75-A8DE284B3F50}"/>
            </a:ext>
          </a:extLst>
        </xdr:cNvPr>
        <xdr:cNvSpPr txBox="1">
          <a:spLocks noChangeArrowheads="1"/>
        </xdr:cNvSpPr>
      </xdr:nvSpPr>
      <xdr:spPr bwMode="auto">
        <a:xfrm>
          <a:off x="10335191" y="3111872"/>
          <a:ext cx="725043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32</xdr:col>
      <xdr:colOff>4489</xdr:colOff>
      <xdr:row>13</xdr:row>
      <xdr:rowOff>63872</xdr:rowOff>
    </xdr:from>
    <xdr:to>
      <xdr:col>32</xdr:col>
      <xdr:colOff>724489</xdr:colOff>
      <xdr:row>13</xdr:row>
      <xdr:rowOff>263897</xdr:rowOff>
    </xdr:to>
    <xdr:sp macro="" textlink="">
      <xdr:nvSpPr>
        <xdr:cNvPr id="7" name="テキスト 565">
          <a:extLst>
            <a:ext uri="{FF2B5EF4-FFF2-40B4-BE49-F238E27FC236}">
              <a16:creationId xmlns:a16="http://schemas.microsoft.com/office/drawing/2014/main" id="{1AAB42F3-69C1-41B7-A25E-BF092C11F26C}"/>
            </a:ext>
          </a:extLst>
        </xdr:cNvPr>
        <xdr:cNvSpPr txBox="1">
          <a:spLocks noChangeArrowheads="1"/>
        </xdr:cNvSpPr>
      </xdr:nvSpPr>
      <xdr:spPr bwMode="auto">
        <a:xfrm>
          <a:off x="11082064" y="3111872"/>
          <a:ext cx="720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[       ]</a:t>
          </a:r>
        </a:p>
      </xdr:txBody>
    </xdr:sp>
    <xdr:clientData/>
  </xdr:twoCellAnchor>
  <xdr:twoCellAnchor>
    <xdr:from>
      <xdr:col>30</xdr:col>
      <xdr:colOff>724466</xdr:colOff>
      <xdr:row>30</xdr:row>
      <xdr:rowOff>63872</xdr:rowOff>
    </xdr:from>
    <xdr:to>
      <xdr:col>31</xdr:col>
      <xdr:colOff>716084</xdr:colOff>
      <xdr:row>31</xdr:row>
      <xdr:rowOff>14006</xdr:rowOff>
    </xdr:to>
    <xdr:sp macro="" textlink="">
      <xdr:nvSpPr>
        <xdr:cNvPr id="8" name="テキスト 565">
          <a:extLst>
            <a:ext uri="{FF2B5EF4-FFF2-40B4-BE49-F238E27FC236}">
              <a16:creationId xmlns:a16="http://schemas.microsoft.com/office/drawing/2014/main" id="{22EBC893-371B-498A-A56F-7AF362E76296}"/>
            </a:ext>
          </a:extLst>
        </xdr:cNvPr>
        <xdr:cNvSpPr txBox="1">
          <a:spLocks noChangeArrowheads="1"/>
        </xdr:cNvSpPr>
      </xdr:nvSpPr>
      <xdr:spPr bwMode="auto">
        <a:xfrm>
          <a:off x="10335191" y="76457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31</xdr:row>
      <xdr:rowOff>63872</xdr:rowOff>
    </xdr:from>
    <xdr:to>
      <xdr:col>31</xdr:col>
      <xdr:colOff>716084</xdr:colOff>
      <xdr:row>32</xdr:row>
      <xdr:rowOff>14006</xdr:rowOff>
    </xdr:to>
    <xdr:sp macro="" textlink="">
      <xdr:nvSpPr>
        <xdr:cNvPr id="9" name="テキスト 565">
          <a:extLst>
            <a:ext uri="{FF2B5EF4-FFF2-40B4-BE49-F238E27FC236}">
              <a16:creationId xmlns:a16="http://schemas.microsoft.com/office/drawing/2014/main" id="{5F3D6260-8468-4FFF-9A6F-7C1893F8675A}"/>
            </a:ext>
          </a:extLst>
        </xdr:cNvPr>
        <xdr:cNvSpPr txBox="1">
          <a:spLocks noChangeArrowheads="1"/>
        </xdr:cNvSpPr>
      </xdr:nvSpPr>
      <xdr:spPr bwMode="auto">
        <a:xfrm>
          <a:off x="10335191" y="7912472"/>
          <a:ext cx="725043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32</xdr:row>
      <xdr:rowOff>73398</xdr:rowOff>
    </xdr:from>
    <xdr:to>
      <xdr:col>31</xdr:col>
      <xdr:colOff>716084</xdr:colOff>
      <xdr:row>33</xdr:row>
      <xdr:rowOff>25772</xdr:rowOff>
    </xdr:to>
    <xdr:sp macro="" textlink="">
      <xdr:nvSpPr>
        <xdr:cNvPr id="10" name="テキスト 565">
          <a:extLst>
            <a:ext uri="{FF2B5EF4-FFF2-40B4-BE49-F238E27FC236}">
              <a16:creationId xmlns:a16="http://schemas.microsoft.com/office/drawing/2014/main" id="{B935137F-FB4F-4ADC-B3F7-F343BD21776D}"/>
            </a:ext>
          </a:extLst>
        </xdr:cNvPr>
        <xdr:cNvSpPr txBox="1">
          <a:spLocks noChangeArrowheads="1"/>
        </xdr:cNvSpPr>
      </xdr:nvSpPr>
      <xdr:spPr bwMode="auto">
        <a:xfrm>
          <a:off x="10335191" y="8188698"/>
          <a:ext cx="725043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33</xdr:row>
      <xdr:rowOff>63872</xdr:rowOff>
    </xdr:from>
    <xdr:to>
      <xdr:col>31</xdr:col>
      <xdr:colOff>716084</xdr:colOff>
      <xdr:row>34</xdr:row>
      <xdr:rowOff>16247</xdr:rowOff>
    </xdr:to>
    <xdr:sp macro="" textlink="">
      <xdr:nvSpPr>
        <xdr:cNvPr id="11" name="テキスト 565">
          <a:extLst>
            <a:ext uri="{FF2B5EF4-FFF2-40B4-BE49-F238E27FC236}">
              <a16:creationId xmlns:a16="http://schemas.microsoft.com/office/drawing/2014/main" id="{87CEA881-CFC9-40E3-837E-FFCA7853A3DC}"/>
            </a:ext>
          </a:extLst>
        </xdr:cNvPr>
        <xdr:cNvSpPr txBox="1">
          <a:spLocks noChangeArrowheads="1"/>
        </xdr:cNvSpPr>
      </xdr:nvSpPr>
      <xdr:spPr bwMode="auto">
        <a:xfrm>
          <a:off x="10335191" y="84458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30</xdr:col>
      <xdr:colOff>724466</xdr:colOff>
      <xdr:row>34</xdr:row>
      <xdr:rowOff>63872</xdr:rowOff>
    </xdr:from>
    <xdr:to>
      <xdr:col>31</xdr:col>
      <xdr:colOff>716084</xdr:colOff>
      <xdr:row>35</xdr:row>
      <xdr:rowOff>16247</xdr:rowOff>
    </xdr:to>
    <xdr:sp macro="" textlink="">
      <xdr:nvSpPr>
        <xdr:cNvPr id="12" name="テキスト 565">
          <a:extLst>
            <a:ext uri="{FF2B5EF4-FFF2-40B4-BE49-F238E27FC236}">
              <a16:creationId xmlns:a16="http://schemas.microsoft.com/office/drawing/2014/main" id="{CB93558C-BB55-4C05-B07E-6B376A85828A}"/>
            </a:ext>
          </a:extLst>
        </xdr:cNvPr>
        <xdr:cNvSpPr txBox="1">
          <a:spLocks noChangeArrowheads="1"/>
        </xdr:cNvSpPr>
      </xdr:nvSpPr>
      <xdr:spPr bwMode="auto">
        <a:xfrm>
          <a:off x="10335191" y="8712572"/>
          <a:ext cx="72504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30</xdr:row>
      <xdr:rowOff>63872</xdr:rowOff>
    </xdr:from>
    <xdr:to>
      <xdr:col>32</xdr:col>
      <xdr:colOff>724489</xdr:colOff>
      <xdr:row>31</xdr:row>
      <xdr:rowOff>14006</xdr:rowOff>
    </xdr:to>
    <xdr:sp macro="" textlink="">
      <xdr:nvSpPr>
        <xdr:cNvPr id="13" name="テキスト 565">
          <a:extLst>
            <a:ext uri="{FF2B5EF4-FFF2-40B4-BE49-F238E27FC236}">
              <a16:creationId xmlns:a16="http://schemas.microsoft.com/office/drawing/2014/main" id="{AEE44950-C969-4465-AA56-4F427DC88ED5}"/>
            </a:ext>
          </a:extLst>
        </xdr:cNvPr>
        <xdr:cNvSpPr txBox="1">
          <a:spLocks noChangeArrowheads="1"/>
        </xdr:cNvSpPr>
      </xdr:nvSpPr>
      <xdr:spPr bwMode="auto">
        <a:xfrm>
          <a:off x="11082064" y="76457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31</xdr:row>
      <xdr:rowOff>63872</xdr:rowOff>
    </xdr:from>
    <xdr:to>
      <xdr:col>32</xdr:col>
      <xdr:colOff>724489</xdr:colOff>
      <xdr:row>32</xdr:row>
      <xdr:rowOff>14006</xdr:rowOff>
    </xdr:to>
    <xdr:sp macro="" textlink="">
      <xdr:nvSpPr>
        <xdr:cNvPr id="14" name="テキスト 565">
          <a:extLst>
            <a:ext uri="{FF2B5EF4-FFF2-40B4-BE49-F238E27FC236}">
              <a16:creationId xmlns:a16="http://schemas.microsoft.com/office/drawing/2014/main" id="{7F54741A-563C-4AFC-B7D5-B4B2E8DEBEAB}"/>
            </a:ext>
          </a:extLst>
        </xdr:cNvPr>
        <xdr:cNvSpPr txBox="1">
          <a:spLocks noChangeArrowheads="1"/>
        </xdr:cNvSpPr>
      </xdr:nvSpPr>
      <xdr:spPr bwMode="auto">
        <a:xfrm>
          <a:off x="11082064" y="7912472"/>
          <a:ext cx="720000" cy="21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32</xdr:row>
      <xdr:rowOff>73398</xdr:rowOff>
    </xdr:from>
    <xdr:to>
      <xdr:col>32</xdr:col>
      <xdr:colOff>724489</xdr:colOff>
      <xdr:row>33</xdr:row>
      <xdr:rowOff>25772</xdr:rowOff>
    </xdr:to>
    <xdr:sp macro="" textlink="">
      <xdr:nvSpPr>
        <xdr:cNvPr id="15" name="テキスト 565">
          <a:extLst>
            <a:ext uri="{FF2B5EF4-FFF2-40B4-BE49-F238E27FC236}">
              <a16:creationId xmlns:a16="http://schemas.microsoft.com/office/drawing/2014/main" id="{9601105B-195D-4B8A-A458-C3C5E5B77482}"/>
            </a:ext>
          </a:extLst>
        </xdr:cNvPr>
        <xdr:cNvSpPr txBox="1">
          <a:spLocks noChangeArrowheads="1"/>
        </xdr:cNvSpPr>
      </xdr:nvSpPr>
      <xdr:spPr bwMode="auto">
        <a:xfrm>
          <a:off x="11082064" y="8188698"/>
          <a:ext cx="7200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33</xdr:row>
      <xdr:rowOff>63872</xdr:rowOff>
    </xdr:from>
    <xdr:to>
      <xdr:col>32</xdr:col>
      <xdr:colOff>724489</xdr:colOff>
      <xdr:row>34</xdr:row>
      <xdr:rowOff>16247</xdr:rowOff>
    </xdr:to>
    <xdr:sp macro="" textlink="">
      <xdr:nvSpPr>
        <xdr:cNvPr id="16" name="テキスト 565">
          <a:extLst>
            <a:ext uri="{FF2B5EF4-FFF2-40B4-BE49-F238E27FC236}">
              <a16:creationId xmlns:a16="http://schemas.microsoft.com/office/drawing/2014/main" id="{952FBFE1-8067-43CA-B92E-5F2D20E9BA07}"/>
            </a:ext>
          </a:extLst>
        </xdr:cNvPr>
        <xdr:cNvSpPr txBox="1">
          <a:spLocks noChangeArrowheads="1"/>
        </xdr:cNvSpPr>
      </xdr:nvSpPr>
      <xdr:spPr bwMode="auto">
        <a:xfrm>
          <a:off x="11082064" y="84458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32</xdr:col>
      <xdr:colOff>4489</xdr:colOff>
      <xdr:row>34</xdr:row>
      <xdr:rowOff>63872</xdr:rowOff>
    </xdr:from>
    <xdr:to>
      <xdr:col>32</xdr:col>
      <xdr:colOff>724489</xdr:colOff>
      <xdr:row>35</xdr:row>
      <xdr:rowOff>16247</xdr:rowOff>
    </xdr:to>
    <xdr:sp macro="" textlink="">
      <xdr:nvSpPr>
        <xdr:cNvPr id="17" name="テキスト 565">
          <a:extLst>
            <a:ext uri="{FF2B5EF4-FFF2-40B4-BE49-F238E27FC236}">
              <a16:creationId xmlns:a16="http://schemas.microsoft.com/office/drawing/2014/main" id="{DE42AF7C-4E09-43DF-8317-D43D7457F413}"/>
            </a:ext>
          </a:extLst>
        </xdr:cNvPr>
        <xdr:cNvSpPr txBox="1">
          <a:spLocks noChangeArrowheads="1"/>
        </xdr:cNvSpPr>
      </xdr:nvSpPr>
      <xdr:spPr bwMode="auto">
        <a:xfrm>
          <a:off x="11082064" y="8712572"/>
          <a:ext cx="720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    )</a:t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5</xdr:col>
      <xdr:colOff>19050</xdr:colOff>
      <xdr:row>22</xdr:row>
      <xdr:rowOff>133350</xdr:rowOff>
    </xdr:to>
    <xdr:sp macro="" textlink="">
      <xdr:nvSpPr>
        <xdr:cNvPr id="18" name="Text Box 741">
          <a:extLst>
            <a:ext uri="{FF2B5EF4-FFF2-40B4-BE49-F238E27FC236}">
              <a16:creationId xmlns:a16="http://schemas.microsoft.com/office/drawing/2014/main" id="{E5ACFB4D-8645-4AB2-9231-79F4D9FD9C9F}"/>
            </a:ext>
          </a:extLst>
        </xdr:cNvPr>
        <xdr:cNvSpPr txBox="1">
          <a:spLocks noChangeArrowheads="1"/>
        </xdr:cNvSpPr>
      </xdr:nvSpPr>
      <xdr:spPr bwMode="auto">
        <a:xfrm>
          <a:off x="371475" y="5372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28575</xdr:colOff>
      <xdr:row>21</xdr:row>
      <xdr:rowOff>114300</xdr:rowOff>
    </xdr:from>
    <xdr:to>
      <xdr:col>100</xdr:col>
      <xdr:colOff>104775</xdr:colOff>
      <xdr:row>22</xdr:row>
      <xdr:rowOff>374966</xdr:rowOff>
    </xdr:to>
    <xdr:sp macro="" textlink="">
      <xdr:nvSpPr>
        <xdr:cNvPr id="2" name="テキスト 461">
          <a:extLst>
            <a:ext uri="{FF2B5EF4-FFF2-40B4-BE49-F238E27FC236}">
              <a16:creationId xmlns:a16="http://schemas.microsoft.com/office/drawing/2014/main" id="{22DACA78-2762-4DD4-A657-AC3844FF7CCE}"/>
            </a:ext>
          </a:extLst>
        </xdr:cNvPr>
        <xdr:cNvSpPr txBox="1">
          <a:spLocks noChangeArrowheads="1"/>
        </xdr:cNvSpPr>
      </xdr:nvSpPr>
      <xdr:spPr bwMode="auto">
        <a:xfrm>
          <a:off x="17945100" y="6153150"/>
          <a:ext cx="323850" cy="679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災害復旧</a:t>
          </a:r>
        </a:p>
      </xdr:txBody>
    </xdr:sp>
    <xdr:clientData/>
  </xdr:twoCellAnchor>
  <xdr:twoCellAnchor>
    <xdr:from>
      <xdr:col>98</xdr:col>
      <xdr:colOff>28575</xdr:colOff>
      <xdr:row>23</xdr:row>
      <xdr:rowOff>114300</xdr:rowOff>
    </xdr:from>
    <xdr:to>
      <xdr:col>100</xdr:col>
      <xdr:colOff>104775</xdr:colOff>
      <xdr:row>24</xdr:row>
      <xdr:rowOff>374967</xdr:rowOff>
    </xdr:to>
    <xdr:sp macro="" textlink="">
      <xdr:nvSpPr>
        <xdr:cNvPr id="3" name="テキスト 464">
          <a:extLst>
            <a:ext uri="{FF2B5EF4-FFF2-40B4-BE49-F238E27FC236}">
              <a16:creationId xmlns:a16="http://schemas.microsoft.com/office/drawing/2014/main" id="{7DC3A9E6-AECE-42D2-A2F5-61CE3D2520D7}"/>
            </a:ext>
          </a:extLst>
        </xdr:cNvPr>
        <xdr:cNvSpPr txBox="1">
          <a:spLocks noChangeArrowheads="1"/>
        </xdr:cNvSpPr>
      </xdr:nvSpPr>
      <xdr:spPr bwMode="auto">
        <a:xfrm>
          <a:off x="17945100" y="6991350"/>
          <a:ext cx="323850" cy="679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失業対策</a:t>
          </a:r>
        </a:p>
      </xdr:txBody>
    </xdr:sp>
    <xdr:clientData/>
  </xdr:twoCellAnchor>
  <xdr:twoCellAnchor>
    <xdr:from>
      <xdr:col>98</xdr:col>
      <xdr:colOff>76200</xdr:colOff>
      <xdr:row>28</xdr:row>
      <xdr:rowOff>89149</xdr:rowOff>
    </xdr:from>
    <xdr:to>
      <xdr:col>100</xdr:col>
      <xdr:colOff>45671</xdr:colOff>
      <xdr:row>29</xdr:row>
      <xdr:rowOff>394532</xdr:rowOff>
    </xdr:to>
    <xdr:sp macro="" textlink="">
      <xdr:nvSpPr>
        <xdr:cNvPr id="4" name="テキスト 469">
          <a:extLst>
            <a:ext uri="{FF2B5EF4-FFF2-40B4-BE49-F238E27FC236}">
              <a16:creationId xmlns:a16="http://schemas.microsoft.com/office/drawing/2014/main" id="{AEE521A7-702F-4D2E-935D-AEE72A72506B}"/>
            </a:ext>
          </a:extLst>
        </xdr:cNvPr>
        <xdr:cNvSpPr txBox="1">
          <a:spLocks noChangeArrowheads="1"/>
        </xdr:cNvSpPr>
      </xdr:nvSpPr>
      <xdr:spPr bwMode="auto">
        <a:xfrm>
          <a:off x="17992725" y="9061699"/>
          <a:ext cx="217121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村長等特</a:t>
          </a:r>
        </a:p>
      </xdr:txBody>
    </xdr:sp>
    <xdr:clientData/>
  </xdr:twoCellAnchor>
  <xdr:twoCellAnchor>
    <xdr:from>
      <xdr:col>100</xdr:col>
      <xdr:colOff>85725</xdr:colOff>
      <xdr:row>28</xdr:row>
      <xdr:rowOff>98674</xdr:rowOff>
    </xdr:from>
    <xdr:to>
      <xdr:col>102</xdr:col>
      <xdr:colOff>55195</xdr:colOff>
      <xdr:row>29</xdr:row>
      <xdr:rowOff>404057</xdr:rowOff>
    </xdr:to>
    <xdr:sp macro="" textlink="">
      <xdr:nvSpPr>
        <xdr:cNvPr id="5" name="テキスト 470">
          <a:extLst>
            <a:ext uri="{FF2B5EF4-FFF2-40B4-BE49-F238E27FC236}">
              <a16:creationId xmlns:a16="http://schemas.microsoft.com/office/drawing/2014/main" id="{612B957C-DDDB-4738-855E-01585D0BB28D}"/>
            </a:ext>
          </a:extLst>
        </xdr:cNvPr>
        <xdr:cNvSpPr txBox="1">
          <a:spLocks noChangeArrowheads="1"/>
        </xdr:cNvSpPr>
      </xdr:nvSpPr>
      <xdr:spPr bwMode="auto">
        <a:xfrm>
          <a:off x="18249900" y="9071224"/>
          <a:ext cx="217120" cy="72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別職の給与</a:t>
          </a:r>
        </a:p>
      </xdr:txBody>
    </xdr:sp>
    <xdr:clientData/>
  </xdr:twoCellAnchor>
  <xdr:twoCellAnchor>
    <xdr:from>
      <xdr:col>99</xdr:col>
      <xdr:colOff>38100</xdr:colOff>
      <xdr:row>30</xdr:row>
      <xdr:rowOff>97366</xdr:rowOff>
    </xdr:from>
    <xdr:to>
      <xdr:col>101</xdr:col>
      <xdr:colOff>114300</xdr:colOff>
      <xdr:row>30</xdr:row>
      <xdr:rowOff>345016</xdr:rowOff>
    </xdr:to>
    <xdr:sp macro="" textlink="">
      <xdr:nvSpPr>
        <xdr:cNvPr id="6" name="テキスト 730">
          <a:extLst>
            <a:ext uri="{FF2B5EF4-FFF2-40B4-BE49-F238E27FC236}">
              <a16:creationId xmlns:a16="http://schemas.microsoft.com/office/drawing/2014/main" id="{954100DE-F7A9-442E-A6A0-CA348FD2C880}"/>
            </a:ext>
          </a:extLst>
        </xdr:cNvPr>
        <xdr:cNvSpPr txBox="1">
          <a:spLocks noChangeArrowheads="1"/>
        </xdr:cNvSpPr>
      </xdr:nvSpPr>
      <xdr:spPr bwMode="auto">
        <a:xfrm>
          <a:off x="18078450" y="9908116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100</xdr:col>
      <xdr:colOff>62193</xdr:colOff>
      <xdr:row>19</xdr:row>
      <xdr:rowOff>123825</xdr:rowOff>
    </xdr:from>
    <xdr:to>
      <xdr:col>102</xdr:col>
      <xdr:colOff>90768</xdr:colOff>
      <xdr:row>20</xdr:row>
      <xdr:rowOff>384492</xdr:rowOff>
    </xdr:to>
    <xdr:sp macro="" textlink="">
      <xdr:nvSpPr>
        <xdr:cNvPr id="7" name="Text Box 921">
          <a:extLst>
            <a:ext uri="{FF2B5EF4-FFF2-40B4-BE49-F238E27FC236}">
              <a16:creationId xmlns:a16="http://schemas.microsoft.com/office/drawing/2014/main" id="{B6C02B15-EFF9-4F0C-B1AE-AE43BBFC2489}"/>
            </a:ext>
          </a:extLst>
        </xdr:cNvPr>
        <xdr:cNvSpPr txBox="1">
          <a:spLocks noChangeArrowheads="1"/>
        </xdr:cNvSpPr>
      </xdr:nvSpPr>
      <xdr:spPr bwMode="auto">
        <a:xfrm>
          <a:off x="18226368" y="5324475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98</xdr:col>
      <xdr:colOff>28575</xdr:colOff>
      <xdr:row>19</xdr:row>
      <xdr:rowOff>123825</xdr:rowOff>
    </xdr:from>
    <xdr:to>
      <xdr:col>100</xdr:col>
      <xdr:colOff>104775</xdr:colOff>
      <xdr:row>20</xdr:row>
      <xdr:rowOff>384492</xdr:rowOff>
    </xdr:to>
    <xdr:sp macro="" textlink="">
      <xdr:nvSpPr>
        <xdr:cNvPr id="8" name="Text Box 922">
          <a:extLst>
            <a:ext uri="{FF2B5EF4-FFF2-40B4-BE49-F238E27FC236}">
              <a16:creationId xmlns:a16="http://schemas.microsoft.com/office/drawing/2014/main" id="{59BB78AF-0149-4A63-8168-688600AF7295}"/>
            </a:ext>
          </a:extLst>
        </xdr:cNvPr>
        <xdr:cNvSpPr txBox="1">
          <a:spLocks noChangeArrowheads="1"/>
        </xdr:cNvSpPr>
      </xdr:nvSpPr>
      <xdr:spPr bwMode="auto">
        <a:xfrm>
          <a:off x="17945100" y="5324475"/>
          <a:ext cx="323850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普通建設</a:t>
          </a:r>
        </a:p>
      </xdr:txBody>
    </xdr:sp>
    <xdr:clientData/>
  </xdr:twoCellAnchor>
  <xdr:twoCellAnchor>
    <xdr:from>
      <xdr:col>100</xdr:col>
      <xdr:colOff>62193</xdr:colOff>
      <xdr:row>23</xdr:row>
      <xdr:rowOff>114300</xdr:rowOff>
    </xdr:from>
    <xdr:to>
      <xdr:col>102</xdr:col>
      <xdr:colOff>90768</xdr:colOff>
      <xdr:row>24</xdr:row>
      <xdr:rowOff>374967</xdr:rowOff>
    </xdr:to>
    <xdr:sp macro="" textlink="">
      <xdr:nvSpPr>
        <xdr:cNvPr id="9" name="Text Box 923">
          <a:extLst>
            <a:ext uri="{FF2B5EF4-FFF2-40B4-BE49-F238E27FC236}">
              <a16:creationId xmlns:a16="http://schemas.microsoft.com/office/drawing/2014/main" id="{F5F09EB2-2E23-4B53-8997-5587490DBA48}"/>
            </a:ext>
          </a:extLst>
        </xdr:cNvPr>
        <xdr:cNvSpPr txBox="1">
          <a:spLocks noChangeArrowheads="1"/>
        </xdr:cNvSpPr>
      </xdr:nvSpPr>
      <xdr:spPr bwMode="auto">
        <a:xfrm>
          <a:off x="18226368" y="6991350"/>
          <a:ext cx="276225" cy="6797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100</xdr:col>
      <xdr:colOff>62193</xdr:colOff>
      <xdr:row>21</xdr:row>
      <xdr:rowOff>114300</xdr:rowOff>
    </xdr:from>
    <xdr:to>
      <xdr:col>102</xdr:col>
      <xdr:colOff>90768</xdr:colOff>
      <xdr:row>22</xdr:row>
      <xdr:rowOff>374966</xdr:rowOff>
    </xdr:to>
    <xdr:sp macro="" textlink="">
      <xdr:nvSpPr>
        <xdr:cNvPr id="10" name="Text Box 924">
          <a:extLst>
            <a:ext uri="{FF2B5EF4-FFF2-40B4-BE49-F238E27FC236}">
              <a16:creationId xmlns:a16="http://schemas.microsoft.com/office/drawing/2014/main" id="{2D562BFB-10D2-4756-9493-C7CF6BAEF9E1}"/>
            </a:ext>
          </a:extLst>
        </xdr:cNvPr>
        <xdr:cNvSpPr txBox="1">
          <a:spLocks noChangeArrowheads="1"/>
        </xdr:cNvSpPr>
      </xdr:nvSpPr>
      <xdr:spPr bwMode="auto">
        <a:xfrm>
          <a:off x="18226368" y="6153150"/>
          <a:ext cx="276225" cy="6797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eaVert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事業費</a:t>
          </a:r>
        </a:p>
      </xdr:txBody>
    </xdr:sp>
    <xdr:clientData/>
  </xdr:twoCellAnchor>
  <xdr:twoCellAnchor>
    <xdr:from>
      <xdr:col>99</xdr:col>
      <xdr:colOff>87405</xdr:colOff>
      <xdr:row>30</xdr:row>
      <xdr:rowOff>302061</xdr:rowOff>
    </xdr:from>
    <xdr:to>
      <xdr:col>101</xdr:col>
      <xdr:colOff>56876</xdr:colOff>
      <xdr:row>31</xdr:row>
      <xdr:rowOff>391443</xdr:rowOff>
    </xdr:to>
    <xdr:sp macro="" textlink="">
      <xdr:nvSpPr>
        <xdr:cNvPr id="11" name="テキスト 469">
          <a:extLst>
            <a:ext uri="{FF2B5EF4-FFF2-40B4-BE49-F238E27FC236}">
              <a16:creationId xmlns:a16="http://schemas.microsoft.com/office/drawing/2014/main" id="{2D920FD3-A7BA-490D-B222-0EA60BF0CE66}"/>
            </a:ext>
          </a:extLst>
        </xdr:cNvPr>
        <xdr:cNvSpPr txBox="1">
          <a:spLocks noChangeArrowheads="1"/>
        </xdr:cNvSpPr>
      </xdr:nvSpPr>
      <xdr:spPr bwMode="auto">
        <a:xfrm>
          <a:off x="18127755" y="10112811"/>
          <a:ext cx="217121" cy="508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18288" tIns="0" rIns="18288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退職手当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44825</xdr:colOff>
      <xdr:row>29</xdr:row>
      <xdr:rowOff>313205</xdr:rowOff>
    </xdr:from>
    <xdr:to>
      <xdr:col>37</xdr:col>
      <xdr:colOff>44824</xdr:colOff>
      <xdr:row>33</xdr:row>
      <xdr:rowOff>11205</xdr:rowOff>
    </xdr:to>
    <xdr:sp macro="" textlink="">
      <xdr:nvSpPr>
        <xdr:cNvPr id="2" name="Text Box 230">
          <a:extLst>
            <a:ext uri="{FF2B5EF4-FFF2-40B4-BE49-F238E27FC236}">
              <a16:creationId xmlns:a16="http://schemas.microsoft.com/office/drawing/2014/main" id="{6FA55A0F-3052-4694-8BB2-7EC8C5A23387}"/>
            </a:ext>
          </a:extLst>
        </xdr:cNvPr>
        <xdr:cNvSpPr txBox="1">
          <a:spLocks noChangeArrowheads="1"/>
        </xdr:cNvSpPr>
      </xdr:nvSpPr>
      <xdr:spPr bwMode="auto">
        <a:xfrm>
          <a:off x="168650" y="8371355"/>
          <a:ext cx="5895974" cy="993400"/>
        </a:xfrm>
        <a:prstGeom prst="rect">
          <a:avLst/>
        </a:prstGeom>
        <a:noFill/>
        <a:ln w="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補助費等の状況の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維持補修費のうち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 経常的なもの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)｣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の欄は，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一部事務組合及び特別区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においては記載しないこと。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生活保護の状況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」の欄は，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一部事務組合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においては記載しないこと。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008B-800D-4E52-9C04-D6DFE4223988}">
  <sheetPr codeName="Sheet1">
    <pageSetUpPr fitToPage="1"/>
  </sheetPr>
  <dimension ref="A1:DX48"/>
  <sheetViews>
    <sheetView showGridLines="0" tabSelected="1" zoomScale="90" zoomScaleNormal="90" zoomScaleSheetLayoutView="100" workbookViewId="0">
      <selection activeCell="AL12" sqref="AL12"/>
    </sheetView>
  </sheetViews>
  <sheetFormatPr defaultColWidth="0" defaultRowHeight="26.45" customHeight="1" zeroHeight="1" x14ac:dyDescent="0.15"/>
  <cols>
    <col min="1" max="15" width="1.625" style="76" customWidth="1"/>
    <col min="16" max="16" width="1.875" style="76" customWidth="1"/>
    <col min="17" max="17" width="2.125" style="76" customWidth="1"/>
    <col min="18" max="18" width="14.625" style="76" customWidth="1"/>
    <col min="19" max="24" width="2.625" style="76" customWidth="1"/>
    <col min="25" max="107" width="1.625" style="76" customWidth="1"/>
    <col min="108" max="108" width="1.625" style="28" hidden="1" customWidth="1"/>
    <col min="109" max="128" width="0" style="28" hidden="1" customWidth="1"/>
    <col min="129" max="16384" width="1.625" style="28" hidden="1"/>
  </cols>
  <sheetData>
    <row r="1" spans="1:124" s="3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3" customFormat="1" ht="16.149999999999999" customHeight="1" x14ac:dyDescent="0.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3" customFormat="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4"/>
      <c r="CJ3" s="1"/>
      <c r="CK3" s="1"/>
      <c r="CL3" s="1"/>
      <c r="CM3" s="1"/>
      <c r="CN3" s="1"/>
      <c r="CO3" s="1"/>
      <c r="CP3" s="1"/>
      <c r="CQ3" s="1"/>
      <c r="CR3" s="1"/>
      <c r="CS3" s="1"/>
      <c r="CT3" s="5" t="s">
        <v>1</v>
      </c>
      <c r="CU3" s="1"/>
      <c r="CV3" s="1189" t="s">
        <v>2</v>
      </c>
      <c r="CW3" s="1189"/>
      <c r="CX3" s="1189"/>
      <c r="CY3" s="1189"/>
      <c r="CZ3" s="1189"/>
      <c r="DA3" s="1189"/>
      <c r="DB3" s="1189"/>
      <c r="DC3" s="1"/>
      <c r="DD3" s="2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3" customFormat="1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2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3" customFormat="1" ht="9.9499999999999993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3" customFormat="1" ht="9.9499999999999993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2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s="3" customFormat="1" ht="30" customHeight="1" x14ac:dyDescent="0.15">
      <c r="A7" s="6"/>
      <c r="B7" s="1"/>
      <c r="C7" s="6"/>
      <c r="D7" s="6"/>
      <c r="E7" s="6"/>
      <c r="F7" s="1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 t="s">
        <v>1</v>
      </c>
      <c r="V7" s="1"/>
      <c r="W7" s="8" t="s">
        <v>3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0" t="s">
        <v>4</v>
      </c>
      <c r="BX7" s="11"/>
      <c r="BY7" s="11"/>
      <c r="BZ7" s="11"/>
      <c r="CA7" s="11"/>
      <c r="CB7" s="11"/>
      <c r="CC7" s="11"/>
      <c r="CD7" s="12" t="s">
        <v>5</v>
      </c>
      <c r="CE7" s="11"/>
      <c r="CF7" s="11"/>
      <c r="CG7" s="11"/>
      <c r="CH7" s="11"/>
      <c r="CI7" s="11"/>
      <c r="CJ7" s="12"/>
      <c r="CK7" s="12"/>
      <c r="CL7" s="12"/>
      <c r="CM7" s="11"/>
      <c r="CN7" s="11"/>
      <c r="CO7" s="11"/>
      <c r="CP7" s="11"/>
      <c r="CQ7" s="11"/>
      <c r="CR7" s="11"/>
      <c r="CS7" s="11"/>
      <c r="CT7" s="11"/>
      <c r="CU7" s="11"/>
      <c r="CV7" s="9"/>
      <c r="CW7" s="9"/>
      <c r="CX7" s="9"/>
      <c r="CY7" s="13"/>
      <c r="CZ7" s="13"/>
      <c r="DA7" s="13"/>
      <c r="DB7" s="13"/>
      <c r="DC7" s="1"/>
      <c r="DD7" s="14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s="3" customFormat="1" ht="21" customHeight="1" x14ac:dyDescent="0.15">
      <c r="A8" s="15"/>
      <c r="B8" s="2" t="s">
        <v>6</v>
      </c>
      <c r="C8" s="15"/>
      <c r="D8" s="6"/>
      <c r="E8" s="6"/>
      <c r="F8" s="6"/>
      <c r="G8" s="6"/>
      <c r="H8" s="6"/>
      <c r="I8" s="6"/>
      <c r="J8" s="6"/>
      <c r="K8" s="6"/>
      <c r="L8" s="6"/>
      <c r="M8" s="16" t="s">
        <v>7</v>
      </c>
      <c r="N8" s="17"/>
      <c r="O8" s="17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9" t="s">
        <v>8</v>
      </c>
      <c r="BX8" s="20"/>
      <c r="BY8" s="20"/>
      <c r="BZ8" s="20"/>
      <c r="CA8" s="20"/>
      <c r="CB8" s="20"/>
      <c r="CC8" s="20"/>
      <c r="CD8" s="21" t="s">
        <v>9</v>
      </c>
      <c r="CE8" s="20"/>
      <c r="CF8" s="20"/>
      <c r="CG8" s="20"/>
      <c r="CH8" s="20"/>
      <c r="CI8" s="20"/>
      <c r="CJ8" s="21"/>
      <c r="CK8" s="21"/>
      <c r="CL8" s="21"/>
      <c r="CM8" s="20"/>
      <c r="CN8" s="20"/>
      <c r="CO8" s="20"/>
      <c r="CP8" s="20"/>
      <c r="CQ8" s="20"/>
      <c r="CR8" s="20"/>
      <c r="CS8" s="20"/>
      <c r="CT8" s="20"/>
      <c r="CU8" s="20"/>
      <c r="CV8" s="1"/>
      <c r="CW8" s="1"/>
      <c r="CX8" s="1"/>
      <c r="CY8" s="22"/>
      <c r="CZ8" s="22"/>
      <c r="DA8" s="22"/>
      <c r="DB8" s="22"/>
      <c r="DC8" s="1"/>
      <c r="DD8" s="14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3" customFormat="1" ht="19.149999999999999" customHeight="1" x14ac:dyDescent="0.15">
      <c r="A9" s="6"/>
      <c r="B9" s="2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23" t="s">
        <v>11</v>
      </c>
      <c r="N9" s="23"/>
      <c r="O9" s="23"/>
      <c r="P9" s="24"/>
      <c r="Q9" s="24"/>
      <c r="R9" s="24"/>
      <c r="S9" s="24"/>
      <c r="T9" s="24"/>
      <c r="U9" s="24"/>
      <c r="V9" s="24"/>
      <c r="W9" s="6"/>
      <c r="X9" s="6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6"/>
      <c r="CZ9" s="26"/>
      <c r="DA9" s="25"/>
      <c r="DB9" s="25"/>
      <c r="DC9" s="1"/>
      <c r="DD9" s="2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18" customHeight="1" x14ac:dyDescent="0.15">
      <c r="A10" s="13"/>
      <c r="B10" s="17"/>
      <c r="C10" s="27"/>
      <c r="D10" s="27"/>
      <c r="E10" s="27"/>
      <c r="F10" s="13"/>
      <c r="G10" s="13"/>
      <c r="H10" s="13"/>
      <c r="I10" s="13"/>
      <c r="J10" s="13"/>
      <c r="K10" s="13"/>
      <c r="L10" s="13"/>
      <c r="M10" s="13"/>
      <c r="N10" s="13"/>
      <c r="O10" s="18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8"/>
      <c r="DD10" s="17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</row>
    <row r="11" spans="1:124" ht="20.100000000000001" customHeight="1" thickBot="1" x14ac:dyDescent="0.2">
      <c r="A11" s="13"/>
      <c r="B11" s="13"/>
      <c r="C11" s="13"/>
      <c r="D11" s="13"/>
      <c r="E11" s="13"/>
      <c r="F11" s="13"/>
      <c r="G11" s="13"/>
      <c r="H11" s="13"/>
      <c r="I11" s="29"/>
      <c r="J11" s="29"/>
      <c r="K11" s="2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0"/>
      <c r="Z11" s="30"/>
      <c r="AA11" s="30"/>
      <c r="AB11" s="30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13"/>
      <c r="AT11" s="13"/>
      <c r="AU11" s="13"/>
      <c r="AV11" s="13"/>
      <c r="AW11" s="13"/>
      <c r="AX11" s="13"/>
      <c r="AY11" s="13"/>
      <c r="AZ11" s="13"/>
      <c r="BA11" s="13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31"/>
      <c r="DD11" s="31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</row>
    <row r="12" spans="1:124" ht="36.950000000000003" customHeight="1" thickBot="1" x14ac:dyDescent="0.2">
      <c r="A12" s="13"/>
      <c r="B12" s="1190"/>
      <c r="C12" s="1188"/>
      <c r="D12" s="1188"/>
      <c r="E12" s="1188"/>
      <c r="F12" s="1188"/>
      <c r="G12" s="1188"/>
      <c r="H12" s="1188"/>
      <c r="I12" s="1188"/>
      <c r="J12" s="1188"/>
      <c r="K12" s="1188"/>
      <c r="L12" s="1188"/>
      <c r="M12" s="1188"/>
      <c r="N12" s="1188"/>
      <c r="O12" s="1188"/>
      <c r="P12" s="1188"/>
      <c r="Q12" s="1188"/>
      <c r="R12" s="1188"/>
      <c r="S12" s="32"/>
      <c r="T12" s="33"/>
      <c r="U12" s="34"/>
      <c r="V12" s="34"/>
      <c r="W12" s="34"/>
      <c r="X12" s="35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7"/>
      <c r="AU12" s="37"/>
      <c r="AV12" s="37"/>
      <c r="AW12" s="37"/>
      <c r="AX12" s="37"/>
      <c r="AY12" s="37"/>
      <c r="AZ12" s="37"/>
      <c r="BA12" s="37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38"/>
      <c r="DD12" s="3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</row>
    <row r="13" spans="1:124" ht="22.15" customHeight="1" thickBot="1" x14ac:dyDescent="0.2">
      <c r="A13" s="13"/>
      <c r="B13" s="1191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92"/>
      <c r="T13" s="1192"/>
      <c r="U13" s="39"/>
      <c r="V13" s="40"/>
      <c r="W13" s="40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42"/>
      <c r="AT13" s="42"/>
      <c r="AU13" s="42"/>
      <c r="AV13" s="42"/>
      <c r="AW13" s="42"/>
      <c r="AX13" s="42"/>
      <c r="AY13" s="42"/>
      <c r="AZ13" s="42"/>
      <c r="BA13" s="42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8"/>
      <c r="DD13" s="3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</row>
    <row r="14" spans="1:124" s="47" customFormat="1" ht="22.15" customHeight="1" x14ac:dyDescent="0.15">
      <c r="A14" s="13"/>
      <c r="B14" s="1193"/>
      <c r="C14" s="1194"/>
      <c r="D14" s="1195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92"/>
      <c r="V14" s="1192"/>
      <c r="W14" s="1192"/>
      <c r="X14" s="43">
        <v>0</v>
      </c>
      <c r="Y14" s="44" t="s">
        <v>12</v>
      </c>
      <c r="Z14" s="30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1191" t="s">
        <v>4</v>
      </c>
      <c r="AT14" s="1196"/>
      <c r="AU14" s="1196"/>
      <c r="AV14" s="1196"/>
      <c r="AW14" s="1196"/>
      <c r="AX14" s="1196"/>
      <c r="AY14" s="1196"/>
      <c r="AZ14" s="1197"/>
      <c r="BA14" s="1184" t="s">
        <v>5</v>
      </c>
      <c r="BB14" s="1184"/>
      <c r="BC14" s="1184"/>
      <c r="BD14" s="1184"/>
      <c r="BE14" s="1184"/>
      <c r="BF14" s="1184"/>
      <c r="BG14" s="1184"/>
      <c r="BH14" s="1184"/>
      <c r="BI14" s="1184"/>
      <c r="BJ14" s="1184"/>
      <c r="BK14" s="1184"/>
      <c r="BL14" s="1184"/>
      <c r="BM14" s="1184"/>
      <c r="BN14" s="1184"/>
      <c r="BO14" s="1184"/>
      <c r="BP14" s="1184"/>
      <c r="BQ14" s="1184"/>
      <c r="BR14" s="1184"/>
      <c r="BS14" s="1184"/>
      <c r="BT14" s="1184"/>
      <c r="BU14" s="1184"/>
      <c r="BV14" s="1184"/>
      <c r="BW14" s="1184"/>
      <c r="BX14" s="1184"/>
      <c r="BY14" s="1184"/>
      <c r="BZ14" s="1184"/>
      <c r="CA14" s="1184"/>
      <c r="CB14" s="1184"/>
      <c r="CC14" s="1184"/>
      <c r="CD14" s="1184"/>
      <c r="CE14" s="1184"/>
      <c r="CF14" s="1184"/>
      <c r="CG14" s="1184"/>
      <c r="CH14" s="1184"/>
      <c r="CI14" s="1184"/>
      <c r="CJ14" s="1184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45"/>
      <c r="DB14" s="45"/>
      <c r="DC14" s="38"/>
      <c r="DD14" s="38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</row>
    <row r="15" spans="1:124" ht="22.15" customHeight="1" x14ac:dyDescent="0.15">
      <c r="A15" s="13"/>
      <c r="B15" s="1202"/>
      <c r="C15" s="1203"/>
      <c r="D15" s="1195"/>
      <c r="E15" s="1188"/>
      <c r="F15" s="1188"/>
      <c r="G15" s="1188"/>
      <c r="H15" s="1188"/>
      <c r="I15" s="1188"/>
      <c r="J15" s="1188"/>
      <c r="K15" s="1188"/>
      <c r="L15" s="1188"/>
      <c r="M15" s="1188"/>
      <c r="N15" s="1188"/>
      <c r="O15" s="1188"/>
      <c r="P15" s="1188"/>
      <c r="Q15" s="1188"/>
      <c r="R15" s="1188"/>
      <c r="S15" s="1188"/>
      <c r="T15" s="1188"/>
      <c r="U15" s="1188"/>
      <c r="V15" s="1188"/>
      <c r="W15" s="1188"/>
      <c r="X15" s="43">
        <v>0</v>
      </c>
      <c r="Y15" s="44" t="s">
        <v>13</v>
      </c>
      <c r="Z15" s="3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91" t="s">
        <v>14</v>
      </c>
      <c r="AT15" s="1196"/>
      <c r="AU15" s="1196"/>
      <c r="AV15" s="1196"/>
      <c r="AW15" s="1196"/>
      <c r="AX15" s="1196"/>
      <c r="AY15" s="1196"/>
      <c r="AZ15" s="1197"/>
      <c r="BA15" s="1184" t="s">
        <v>9</v>
      </c>
      <c r="BB15" s="1184"/>
      <c r="BC15" s="1184"/>
      <c r="BD15" s="1184"/>
      <c r="BE15" s="1184"/>
      <c r="BF15" s="1184"/>
      <c r="BG15" s="1184"/>
      <c r="BH15" s="1184"/>
      <c r="BI15" s="1184"/>
      <c r="BJ15" s="1184"/>
      <c r="BK15" s="1184"/>
      <c r="BL15" s="1184"/>
      <c r="BM15" s="1184"/>
      <c r="BN15" s="1184"/>
      <c r="BO15" s="1184"/>
      <c r="BP15" s="1184"/>
      <c r="BQ15" s="1184"/>
      <c r="BR15" s="1184"/>
      <c r="BS15" s="1184"/>
      <c r="BT15" s="1184"/>
      <c r="BU15" s="1184"/>
      <c r="BV15" s="1184"/>
      <c r="BW15" s="1184"/>
      <c r="BX15" s="1184"/>
      <c r="BY15" s="1184"/>
      <c r="BZ15" s="1184"/>
      <c r="CA15" s="1184"/>
      <c r="CB15" s="1184"/>
      <c r="CC15" s="1184"/>
      <c r="CD15" s="1184"/>
      <c r="CE15" s="1184"/>
      <c r="CF15" s="1184"/>
      <c r="CG15" s="1184"/>
      <c r="CH15" s="1184"/>
      <c r="CI15" s="1184"/>
      <c r="CJ15" s="1184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38"/>
      <c r="DD15" s="3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</row>
    <row r="16" spans="1:124" ht="22.15" customHeight="1" x14ac:dyDescent="0.15">
      <c r="A16" s="13"/>
      <c r="B16" s="1185"/>
      <c r="C16" s="1186"/>
      <c r="D16" s="1187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8"/>
      <c r="P16" s="1188"/>
      <c r="Q16" s="1188"/>
      <c r="R16" s="1188"/>
      <c r="S16" s="1188"/>
      <c r="T16" s="1188"/>
      <c r="U16" s="1188"/>
      <c r="V16" s="1188"/>
      <c r="W16" s="1188"/>
      <c r="X16" s="43">
        <v>0</v>
      </c>
      <c r="Y16" s="44" t="s">
        <v>15</v>
      </c>
      <c r="Z16" s="3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3"/>
      <c r="DB16" s="13"/>
      <c r="DC16" s="18"/>
      <c r="DD16" s="3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ht="44.45" customHeight="1" thickBot="1" x14ac:dyDescent="0.2">
      <c r="A17" s="13"/>
      <c r="B17" s="1191"/>
      <c r="C17" s="1188"/>
      <c r="D17" s="1188"/>
      <c r="E17" s="1188"/>
      <c r="F17" s="1188"/>
      <c r="G17" s="1188"/>
      <c r="H17" s="1188"/>
      <c r="I17" s="1188"/>
      <c r="J17" s="1188"/>
      <c r="K17" s="1188"/>
      <c r="L17" s="1188"/>
      <c r="M17" s="1188"/>
      <c r="N17" s="1188"/>
      <c r="O17" s="1188"/>
      <c r="P17" s="1188"/>
      <c r="Q17" s="1188"/>
      <c r="R17" s="1188"/>
      <c r="S17" s="1188"/>
      <c r="T17" s="1188"/>
      <c r="U17" s="1188"/>
      <c r="V17" s="1188"/>
      <c r="W17" s="1188"/>
      <c r="X17" s="48">
        <v>0</v>
      </c>
      <c r="Y17" s="44" t="s">
        <v>16</v>
      </c>
      <c r="Z17" s="3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18"/>
      <c r="DD17" s="3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</row>
    <row r="18" spans="1:124" ht="18" customHeight="1" x14ac:dyDescent="0.15">
      <c r="A18" s="13"/>
      <c r="B18" s="13"/>
      <c r="C18" s="13"/>
      <c r="D18" s="2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8"/>
      <c r="DD18" s="3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</row>
    <row r="19" spans="1:124" ht="18" customHeight="1" x14ac:dyDescent="0.15">
      <c r="A19" s="13"/>
      <c r="B19" s="4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50"/>
      <c r="AA19" s="49"/>
      <c r="AB19" s="4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38"/>
      <c r="DD19" s="3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</row>
    <row r="20" spans="1:124" ht="26.45" customHeight="1" thickBot="1" x14ac:dyDescent="0.2">
      <c r="A20" s="18"/>
      <c r="B20" s="1191" t="s">
        <v>17</v>
      </c>
      <c r="C20" s="1204"/>
      <c r="D20" s="1204"/>
      <c r="E20" s="1204"/>
      <c r="F20" s="1204"/>
      <c r="G20" s="1204"/>
      <c r="H20" s="1204"/>
      <c r="I20" s="1204"/>
      <c r="J20" s="1204"/>
      <c r="K20" s="1204"/>
      <c r="L20" s="1204"/>
      <c r="M20" s="1204"/>
      <c r="N20" s="1204"/>
      <c r="O20" s="1205"/>
      <c r="P20" s="1206" t="s">
        <v>18</v>
      </c>
      <c r="Q20" s="1207"/>
      <c r="R20" s="51" t="s">
        <v>19</v>
      </c>
      <c r="S20" s="52"/>
      <c r="T20" s="52"/>
      <c r="U20" s="53"/>
      <c r="V20" s="52"/>
      <c r="W20" s="54"/>
      <c r="X20" s="54"/>
      <c r="Y20" s="54"/>
      <c r="Z20" s="54"/>
      <c r="AA20" s="55"/>
      <c r="AB20" s="54"/>
      <c r="AC20" s="18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38"/>
      <c r="DD20" s="3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</row>
    <row r="21" spans="1:124" ht="26.45" customHeight="1" thickBot="1" x14ac:dyDescent="0.2">
      <c r="A21" s="18"/>
      <c r="B21" s="1198" t="s">
        <v>20</v>
      </c>
      <c r="C21" s="1199"/>
      <c r="D21" s="1199"/>
      <c r="E21" s="1199"/>
      <c r="F21" s="1199"/>
      <c r="G21" s="1199"/>
      <c r="H21" s="1199"/>
      <c r="I21" s="1199"/>
      <c r="J21" s="1199"/>
      <c r="K21" s="1199"/>
      <c r="L21" s="1200" t="s">
        <v>21</v>
      </c>
      <c r="M21" s="1200"/>
      <c r="N21" s="1200"/>
      <c r="O21" s="1200"/>
      <c r="P21" s="56" t="s">
        <v>22</v>
      </c>
      <c r="Q21" s="57" t="s">
        <v>23</v>
      </c>
      <c r="R21" s="58">
        <v>182012976</v>
      </c>
      <c r="S21" s="44" t="s">
        <v>24</v>
      </c>
      <c r="T21" s="30"/>
      <c r="U21" s="59"/>
      <c r="V21" s="60"/>
      <c r="W21" s="59"/>
      <c r="X21" s="59"/>
      <c r="Y21" s="59"/>
      <c r="Z21" s="59"/>
      <c r="AA21" s="59"/>
      <c r="AB21" s="60"/>
      <c r="AC21" s="18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38"/>
      <c r="DD21" s="3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</row>
    <row r="22" spans="1:124" ht="26.45" customHeight="1" x14ac:dyDescent="0.15">
      <c r="A22" s="18"/>
      <c r="B22" s="1198" t="s">
        <v>25</v>
      </c>
      <c r="C22" s="1199"/>
      <c r="D22" s="1199"/>
      <c r="E22" s="1199"/>
      <c r="F22" s="1199"/>
      <c r="G22" s="1199"/>
      <c r="H22" s="1199"/>
      <c r="I22" s="1199"/>
      <c r="J22" s="1199"/>
      <c r="K22" s="1199"/>
      <c r="L22" s="1200" t="s">
        <v>21</v>
      </c>
      <c r="M22" s="1200"/>
      <c r="N22" s="1200"/>
      <c r="O22" s="1201"/>
      <c r="P22" s="26"/>
      <c r="Q22" s="26"/>
      <c r="R22" s="62">
        <v>194439762</v>
      </c>
      <c r="S22" s="44" t="s">
        <v>26</v>
      </c>
      <c r="T22" s="30"/>
      <c r="U22" s="26"/>
      <c r="V22" s="26"/>
      <c r="W22" s="26"/>
      <c r="X22" s="26"/>
      <c r="Y22" s="26"/>
      <c r="Z22" s="26"/>
      <c r="AA22" s="26"/>
      <c r="AB22" s="26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ht="26.45" customHeight="1" x14ac:dyDescent="0.15">
      <c r="A23" s="13"/>
      <c r="B23" s="1198" t="s">
        <v>27</v>
      </c>
      <c r="C23" s="1199"/>
      <c r="D23" s="1199"/>
      <c r="E23" s="1199"/>
      <c r="F23" s="1199"/>
      <c r="G23" s="1199"/>
      <c r="H23" s="1199"/>
      <c r="I23" s="1199"/>
      <c r="J23" s="1199"/>
      <c r="K23" s="1199"/>
      <c r="L23" s="1200" t="s">
        <v>21</v>
      </c>
      <c r="M23" s="1200"/>
      <c r="N23" s="1200"/>
      <c r="O23" s="1201"/>
      <c r="P23" s="26"/>
      <c r="Q23" s="26"/>
      <c r="R23" s="62">
        <v>227947873</v>
      </c>
      <c r="S23" s="44" t="s">
        <v>28</v>
      </c>
      <c r="T23" s="30"/>
      <c r="U23" s="26"/>
      <c r="V23" s="63"/>
      <c r="W23" s="26"/>
      <c r="X23" s="26"/>
      <c r="Y23" s="26"/>
      <c r="Z23" s="26"/>
      <c r="AA23" s="26"/>
      <c r="AB23" s="2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124" ht="26.45" customHeight="1" x14ac:dyDescent="0.15">
      <c r="A24" s="18"/>
      <c r="B24" s="1214" t="s">
        <v>29</v>
      </c>
      <c r="C24" s="1215"/>
      <c r="D24" s="1215"/>
      <c r="E24" s="1215"/>
      <c r="F24" s="1215"/>
      <c r="G24" s="1215"/>
      <c r="H24" s="1215"/>
      <c r="I24" s="1215"/>
      <c r="J24" s="1215"/>
      <c r="K24" s="1215"/>
      <c r="L24" s="1200" t="s">
        <v>21</v>
      </c>
      <c r="M24" s="1200"/>
      <c r="N24" s="1200"/>
      <c r="O24" s="1201"/>
      <c r="P24" s="59"/>
      <c r="Q24" s="59"/>
      <c r="R24" s="64">
        <f>R23+R25+R38</f>
        <v>254976902</v>
      </c>
      <c r="S24" s="44" t="s">
        <v>30</v>
      </c>
      <c r="T24" s="30"/>
      <c r="U24" s="59"/>
      <c r="V24" s="60"/>
      <c r="W24" s="59"/>
      <c r="X24" s="59"/>
      <c r="Y24" s="59"/>
      <c r="Z24" s="59"/>
      <c r="AA24" s="59"/>
      <c r="AB24" s="60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</row>
    <row r="25" spans="1:124" ht="26.45" customHeight="1" x14ac:dyDescent="0.15">
      <c r="A25" s="18"/>
      <c r="B25" s="65"/>
      <c r="C25" s="1216" t="s">
        <v>31</v>
      </c>
      <c r="D25" s="1217"/>
      <c r="E25" s="1217"/>
      <c r="F25" s="1217"/>
      <c r="G25" s="1217"/>
      <c r="H25" s="1217"/>
      <c r="I25" s="1217"/>
      <c r="J25" s="1217"/>
      <c r="K25" s="1217"/>
      <c r="L25" s="1200" t="s">
        <v>21</v>
      </c>
      <c r="M25" s="1200"/>
      <c r="N25" s="1200"/>
      <c r="O25" s="1201"/>
      <c r="P25" s="26"/>
      <c r="Q25" s="26"/>
      <c r="R25" s="62">
        <v>14665098</v>
      </c>
      <c r="S25" s="44" t="s">
        <v>32</v>
      </c>
      <c r="T25" s="30"/>
      <c r="U25" s="26"/>
      <c r="V25" s="26"/>
      <c r="W25" s="26"/>
      <c r="X25" s="26"/>
      <c r="Y25" s="26"/>
      <c r="Z25" s="26"/>
      <c r="AA25" s="26"/>
      <c r="AB25" s="26"/>
      <c r="AC25" s="13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</row>
    <row r="26" spans="1:124" ht="26.45" customHeight="1" thickBot="1" x14ac:dyDescent="0.2">
      <c r="A26" s="18"/>
      <c r="B26" s="1198" t="s">
        <v>33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9"/>
      <c r="P26" s="66"/>
      <c r="Q26" s="66"/>
      <c r="R26" s="67">
        <v>0.93</v>
      </c>
      <c r="S26" s="44" t="s">
        <v>34</v>
      </c>
      <c r="T26" s="30"/>
      <c r="U26" s="26"/>
      <c r="V26" s="63"/>
      <c r="W26" s="26"/>
      <c r="X26" s="26"/>
      <c r="Y26" s="26"/>
      <c r="Z26" s="26"/>
      <c r="AA26" s="26"/>
      <c r="AB26" s="6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13"/>
      <c r="DB26" s="13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1:124" ht="18" customHeight="1" x14ac:dyDescent="0.15">
      <c r="A27" s="18"/>
      <c r="B27" s="68"/>
      <c r="C27" s="69"/>
      <c r="D27" s="69"/>
      <c r="E27" s="70"/>
      <c r="F27" s="70"/>
      <c r="G27" s="70"/>
      <c r="H27" s="70"/>
      <c r="I27" s="69"/>
      <c r="J27" s="69"/>
      <c r="K27" s="69"/>
      <c r="L27" s="69"/>
      <c r="M27" s="71"/>
      <c r="N27" s="71"/>
      <c r="O27" s="59"/>
      <c r="P27" s="59"/>
      <c r="Q27" s="59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60"/>
      <c r="AC27" s="18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13"/>
      <c r="DB27" s="13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1:124" ht="18" hidden="1" customHeight="1" x14ac:dyDescent="0.15">
      <c r="A28" s="1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38"/>
      <c r="DD28" s="3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</row>
    <row r="29" spans="1:124" ht="22.15" hidden="1" customHeight="1" x14ac:dyDescent="0.15">
      <c r="A29" s="17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38"/>
      <c r="DD29" s="3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</row>
    <row r="30" spans="1:124" ht="22.15" hidden="1" customHeight="1" x14ac:dyDescent="0.15">
      <c r="A30" s="1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</row>
    <row r="31" spans="1:124" ht="26.45" hidden="1" customHeight="1" x14ac:dyDescent="0.15">
      <c r="A31" s="17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</row>
    <row r="32" spans="1:124" ht="26.45" hidden="1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</row>
    <row r="33" spans="1:124" ht="26.45" hidden="1" customHeight="1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</row>
    <row r="34" spans="1:124" ht="26.45" hidden="1" customHeight="1" x14ac:dyDescent="0.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</row>
    <row r="35" spans="1:124" ht="26.45" hidden="1" customHeight="1" x14ac:dyDescent="0.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</row>
    <row r="36" spans="1:124" ht="26.45" hidden="1" customHeight="1" x14ac:dyDescent="0.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</row>
    <row r="37" spans="1:124" ht="26.45" hidden="1" customHeight="1" x14ac:dyDescent="0.15">
      <c r="A37" s="73"/>
      <c r="B37" s="1210" t="s">
        <v>35</v>
      </c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2"/>
      <c r="R37" s="74" t="s">
        <v>36</v>
      </c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</row>
    <row r="38" spans="1:124" ht="26.45" hidden="1" customHeight="1" x14ac:dyDescent="0.15">
      <c r="A38" s="73"/>
      <c r="B38" s="1213" t="s">
        <v>37</v>
      </c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75">
        <v>12363931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</row>
    <row r="39" spans="1:124" ht="26.45" hidden="1" customHeigh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</row>
    <row r="40" spans="1:124" ht="26.45" hidden="1" customHeight="1" x14ac:dyDescent="0.1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</row>
    <row r="41" spans="1:124" ht="26.45" hidden="1" customHeight="1" x14ac:dyDescent="0.1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</row>
    <row r="42" spans="1:124" ht="26.45" hidden="1" customHeight="1" x14ac:dyDescent="0.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</row>
    <row r="43" spans="1:124" ht="26.45" hidden="1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</row>
    <row r="44" spans="1:124" ht="26.45" hidden="1" customHeight="1" x14ac:dyDescent="0.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</row>
    <row r="45" spans="1:124" ht="26.45" hidden="1" customHeight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</row>
    <row r="46" spans="1:124" ht="26.45" hidden="1" customHeigh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</row>
    <row r="47" spans="1:124" ht="26.45" hidden="1" customHeigh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</row>
    <row r="48" spans="1:124" ht="26.45" hidden="1" customHeight="1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</row>
  </sheetData>
  <dataConsolidate/>
  <mergeCells count="29">
    <mergeCell ref="B26:O26"/>
    <mergeCell ref="B37:Q37"/>
    <mergeCell ref="B38:Q38"/>
    <mergeCell ref="B23:K23"/>
    <mergeCell ref="L23:O23"/>
    <mergeCell ref="B24:K24"/>
    <mergeCell ref="L24:O24"/>
    <mergeCell ref="C25:K25"/>
    <mergeCell ref="L25:O25"/>
    <mergeCell ref="B22:K22"/>
    <mergeCell ref="L22:O22"/>
    <mergeCell ref="B15:C15"/>
    <mergeCell ref="D15:W15"/>
    <mergeCell ref="AS15:AZ15"/>
    <mergeCell ref="B17:W17"/>
    <mergeCell ref="B20:O20"/>
    <mergeCell ref="P20:Q20"/>
    <mergeCell ref="B21:K21"/>
    <mergeCell ref="L21:O21"/>
    <mergeCell ref="BA15:CJ15"/>
    <mergeCell ref="B16:C16"/>
    <mergeCell ref="D16:W16"/>
    <mergeCell ref="CV3:DB3"/>
    <mergeCell ref="B12:R12"/>
    <mergeCell ref="B13:T13"/>
    <mergeCell ref="B14:C14"/>
    <mergeCell ref="D14:W14"/>
    <mergeCell ref="AS14:AZ14"/>
    <mergeCell ref="BA14:CJ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21:R23 R25:R26" xr:uid="{9014FC14-1B83-4A76-B00C-42B701432741}">
      <formula1>-9999999999</formula1>
      <formula2>99999999999</formula2>
    </dataValidation>
  </dataValidations>
  <pageMargins left="0.59055118110236227" right="0" top="0" bottom="0" header="0" footer="0"/>
  <pageSetup paperSize="9" scale="68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577A-8175-4CC0-BD7D-95EBDEFCBD0C}">
  <sheetPr codeName="Sheet10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531" customWidth="1"/>
    <col min="8" max="8" width="1.625" style="532" customWidth="1"/>
    <col min="9" max="12" width="1.625" style="531" customWidth="1"/>
    <col min="13" max="13" width="1.625" style="533" customWidth="1"/>
    <col min="14" max="14" width="1.625" style="532" customWidth="1"/>
    <col min="15" max="16" width="1.625" style="531" customWidth="1"/>
    <col min="17" max="17" width="1.625" style="548" customWidth="1"/>
    <col min="18" max="18" width="1.625" style="532" customWidth="1"/>
    <col min="19" max="19" width="1.625" style="548" customWidth="1"/>
    <col min="20" max="22" width="1.625" style="531" customWidth="1"/>
    <col min="23" max="23" width="1.625" style="538" customWidth="1"/>
    <col min="24" max="24" width="1.625" style="539" customWidth="1"/>
    <col min="25" max="26" width="2.625" style="538" customWidth="1"/>
    <col min="27" max="36" width="12.75" style="531" customWidth="1"/>
    <col min="37" max="37" width="1.625" style="531" customWidth="1"/>
    <col min="38" max="40" width="1.625" style="531" hidden="1" customWidth="1"/>
    <col min="41" max="41" width="1.625" style="541" hidden="1" customWidth="1"/>
    <col min="42" max="256" width="0" style="531" hidden="1"/>
    <col min="257" max="257" width="1.625" style="531" hidden="1" customWidth="1"/>
    <col min="258" max="280" width="1.75" style="531" hidden="1" customWidth="1"/>
    <col min="281" max="282" width="2.125" style="531" hidden="1" customWidth="1"/>
    <col min="283" max="292" width="12.75" style="531" hidden="1" customWidth="1"/>
    <col min="293" max="297" width="1.625" style="531" hidden="1" customWidth="1"/>
    <col min="298" max="512" width="0" style="531" hidden="1"/>
    <col min="513" max="513" width="1.625" style="531" hidden="1" customWidth="1"/>
    <col min="514" max="536" width="1.75" style="531" hidden="1" customWidth="1"/>
    <col min="537" max="538" width="2.125" style="531" hidden="1" customWidth="1"/>
    <col min="539" max="548" width="12.75" style="531" hidden="1" customWidth="1"/>
    <col min="549" max="553" width="1.625" style="531" hidden="1" customWidth="1"/>
    <col min="554" max="768" width="0" style="531" hidden="1"/>
    <col min="769" max="769" width="1.625" style="531" hidden="1" customWidth="1"/>
    <col min="770" max="792" width="1.75" style="531" hidden="1" customWidth="1"/>
    <col min="793" max="794" width="2.125" style="531" hidden="1" customWidth="1"/>
    <col min="795" max="804" width="12.75" style="531" hidden="1" customWidth="1"/>
    <col min="805" max="809" width="1.625" style="531" hidden="1" customWidth="1"/>
    <col min="810" max="1024" width="0" style="531" hidden="1"/>
    <col min="1025" max="1025" width="1.625" style="531" hidden="1" customWidth="1"/>
    <col min="1026" max="1048" width="1.75" style="531" hidden="1" customWidth="1"/>
    <col min="1049" max="1050" width="2.125" style="531" hidden="1" customWidth="1"/>
    <col min="1051" max="1060" width="12.75" style="531" hidden="1" customWidth="1"/>
    <col min="1061" max="1065" width="1.625" style="531" hidden="1" customWidth="1"/>
    <col min="1066" max="1280" width="0" style="531" hidden="1"/>
    <col min="1281" max="1281" width="1.625" style="531" hidden="1" customWidth="1"/>
    <col min="1282" max="1304" width="1.75" style="531" hidden="1" customWidth="1"/>
    <col min="1305" max="1306" width="2.125" style="531" hidden="1" customWidth="1"/>
    <col min="1307" max="1316" width="12.75" style="531" hidden="1" customWidth="1"/>
    <col min="1317" max="1321" width="1.625" style="531" hidden="1" customWidth="1"/>
    <col min="1322" max="1536" width="0" style="531" hidden="1"/>
    <col min="1537" max="1537" width="1.625" style="531" hidden="1" customWidth="1"/>
    <col min="1538" max="1560" width="1.75" style="531" hidden="1" customWidth="1"/>
    <col min="1561" max="1562" width="2.125" style="531" hidden="1" customWidth="1"/>
    <col min="1563" max="1572" width="12.75" style="531" hidden="1" customWidth="1"/>
    <col min="1573" max="1577" width="1.625" style="531" hidden="1" customWidth="1"/>
    <col min="1578" max="1792" width="0" style="531" hidden="1"/>
    <col min="1793" max="1793" width="1.625" style="531" hidden="1" customWidth="1"/>
    <col min="1794" max="1816" width="1.75" style="531" hidden="1" customWidth="1"/>
    <col min="1817" max="1818" width="2.125" style="531" hidden="1" customWidth="1"/>
    <col min="1819" max="1828" width="12.75" style="531" hidden="1" customWidth="1"/>
    <col min="1829" max="1833" width="1.625" style="531" hidden="1" customWidth="1"/>
    <col min="1834" max="2048" width="0" style="531" hidden="1"/>
    <col min="2049" max="2049" width="1.625" style="531" hidden="1" customWidth="1"/>
    <col min="2050" max="2072" width="1.75" style="531" hidden="1" customWidth="1"/>
    <col min="2073" max="2074" width="2.125" style="531" hidden="1" customWidth="1"/>
    <col min="2075" max="2084" width="12.75" style="531" hidden="1" customWidth="1"/>
    <col min="2085" max="2089" width="1.625" style="531" hidden="1" customWidth="1"/>
    <col min="2090" max="2304" width="0" style="531" hidden="1"/>
    <col min="2305" max="2305" width="1.625" style="531" hidden="1" customWidth="1"/>
    <col min="2306" max="2328" width="1.75" style="531" hidden="1" customWidth="1"/>
    <col min="2329" max="2330" width="2.125" style="531" hidden="1" customWidth="1"/>
    <col min="2331" max="2340" width="12.75" style="531" hidden="1" customWidth="1"/>
    <col min="2341" max="2345" width="1.625" style="531" hidden="1" customWidth="1"/>
    <col min="2346" max="2560" width="0" style="531" hidden="1"/>
    <col min="2561" max="2561" width="1.625" style="531" hidden="1" customWidth="1"/>
    <col min="2562" max="2584" width="1.75" style="531" hidden="1" customWidth="1"/>
    <col min="2585" max="2586" width="2.125" style="531" hidden="1" customWidth="1"/>
    <col min="2587" max="2596" width="12.75" style="531" hidden="1" customWidth="1"/>
    <col min="2597" max="2601" width="1.625" style="531" hidden="1" customWidth="1"/>
    <col min="2602" max="2816" width="0" style="531" hidden="1"/>
    <col min="2817" max="2817" width="1.625" style="531" hidden="1" customWidth="1"/>
    <col min="2818" max="2840" width="1.75" style="531" hidden="1" customWidth="1"/>
    <col min="2841" max="2842" width="2.125" style="531" hidden="1" customWidth="1"/>
    <col min="2843" max="2852" width="12.75" style="531" hidden="1" customWidth="1"/>
    <col min="2853" max="2857" width="1.625" style="531" hidden="1" customWidth="1"/>
    <col min="2858" max="3072" width="0" style="531" hidden="1"/>
    <col min="3073" max="3073" width="1.625" style="531" hidden="1" customWidth="1"/>
    <col min="3074" max="3096" width="1.75" style="531" hidden="1" customWidth="1"/>
    <col min="3097" max="3098" width="2.125" style="531" hidden="1" customWidth="1"/>
    <col min="3099" max="3108" width="12.75" style="531" hidden="1" customWidth="1"/>
    <col min="3109" max="3113" width="1.625" style="531" hidden="1" customWidth="1"/>
    <col min="3114" max="3328" width="0" style="531" hidden="1"/>
    <col min="3329" max="3329" width="1.625" style="531" hidden="1" customWidth="1"/>
    <col min="3330" max="3352" width="1.75" style="531" hidden="1" customWidth="1"/>
    <col min="3353" max="3354" width="2.125" style="531" hidden="1" customWidth="1"/>
    <col min="3355" max="3364" width="12.75" style="531" hidden="1" customWidth="1"/>
    <col min="3365" max="3369" width="1.625" style="531" hidden="1" customWidth="1"/>
    <col min="3370" max="3584" width="0" style="531" hidden="1"/>
    <col min="3585" max="3585" width="1.625" style="531" hidden="1" customWidth="1"/>
    <col min="3586" max="3608" width="1.75" style="531" hidden="1" customWidth="1"/>
    <col min="3609" max="3610" width="2.125" style="531" hidden="1" customWidth="1"/>
    <col min="3611" max="3620" width="12.75" style="531" hidden="1" customWidth="1"/>
    <col min="3621" max="3625" width="1.625" style="531" hidden="1" customWidth="1"/>
    <col min="3626" max="3840" width="0" style="531" hidden="1"/>
    <col min="3841" max="3841" width="1.625" style="531" hidden="1" customWidth="1"/>
    <col min="3842" max="3864" width="1.75" style="531" hidden="1" customWidth="1"/>
    <col min="3865" max="3866" width="2.125" style="531" hidden="1" customWidth="1"/>
    <col min="3867" max="3876" width="12.75" style="531" hidden="1" customWidth="1"/>
    <col min="3877" max="3881" width="1.625" style="531" hidden="1" customWidth="1"/>
    <col min="3882" max="4096" width="0" style="531" hidden="1"/>
    <col min="4097" max="4097" width="1.625" style="531" hidden="1" customWidth="1"/>
    <col min="4098" max="4120" width="1.75" style="531" hidden="1" customWidth="1"/>
    <col min="4121" max="4122" width="2.125" style="531" hidden="1" customWidth="1"/>
    <col min="4123" max="4132" width="12.75" style="531" hidden="1" customWidth="1"/>
    <col min="4133" max="4137" width="1.625" style="531" hidden="1" customWidth="1"/>
    <col min="4138" max="4352" width="0" style="531" hidden="1"/>
    <col min="4353" max="4353" width="1.625" style="531" hidden="1" customWidth="1"/>
    <col min="4354" max="4376" width="1.75" style="531" hidden="1" customWidth="1"/>
    <col min="4377" max="4378" width="2.125" style="531" hidden="1" customWidth="1"/>
    <col min="4379" max="4388" width="12.75" style="531" hidden="1" customWidth="1"/>
    <col min="4389" max="4393" width="1.625" style="531" hidden="1" customWidth="1"/>
    <col min="4394" max="4608" width="0" style="531" hidden="1"/>
    <col min="4609" max="4609" width="1.625" style="531" hidden="1" customWidth="1"/>
    <col min="4610" max="4632" width="1.75" style="531" hidden="1" customWidth="1"/>
    <col min="4633" max="4634" width="2.125" style="531" hidden="1" customWidth="1"/>
    <col min="4635" max="4644" width="12.75" style="531" hidden="1" customWidth="1"/>
    <col min="4645" max="4649" width="1.625" style="531" hidden="1" customWidth="1"/>
    <col min="4650" max="4864" width="0" style="531" hidden="1"/>
    <col min="4865" max="4865" width="1.625" style="531" hidden="1" customWidth="1"/>
    <col min="4866" max="4888" width="1.75" style="531" hidden="1" customWidth="1"/>
    <col min="4889" max="4890" width="2.125" style="531" hidden="1" customWidth="1"/>
    <col min="4891" max="4900" width="12.75" style="531" hidden="1" customWidth="1"/>
    <col min="4901" max="4905" width="1.625" style="531" hidden="1" customWidth="1"/>
    <col min="4906" max="5120" width="0" style="531" hidden="1"/>
    <col min="5121" max="5121" width="1.625" style="531" hidden="1" customWidth="1"/>
    <col min="5122" max="5144" width="1.75" style="531" hidden="1" customWidth="1"/>
    <col min="5145" max="5146" width="2.125" style="531" hidden="1" customWidth="1"/>
    <col min="5147" max="5156" width="12.75" style="531" hidden="1" customWidth="1"/>
    <col min="5157" max="5161" width="1.625" style="531" hidden="1" customWidth="1"/>
    <col min="5162" max="5376" width="0" style="531" hidden="1"/>
    <col min="5377" max="5377" width="1.625" style="531" hidden="1" customWidth="1"/>
    <col min="5378" max="5400" width="1.75" style="531" hidden="1" customWidth="1"/>
    <col min="5401" max="5402" width="2.125" style="531" hidden="1" customWidth="1"/>
    <col min="5403" max="5412" width="12.75" style="531" hidden="1" customWidth="1"/>
    <col min="5413" max="5417" width="1.625" style="531" hidden="1" customWidth="1"/>
    <col min="5418" max="5632" width="0" style="531" hidden="1"/>
    <col min="5633" max="5633" width="1.625" style="531" hidden="1" customWidth="1"/>
    <col min="5634" max="5656" width="1.75" style="531" hidden="1" customWidth="1"/>
    <col min="5657" max="5658" width="2.125" style="531" hidden="1" customWidth="1"/>
    <col min="5659" max="5668" width="12.75" style="531" hidden="1" customWidth="1"/>
    <col min="5669" max="5673" width="1.625" style="531" hidden="1" customWidth="1"/>
    <col min="5674" max="5888" width="0" style="531" hidden="1"/>
    <col min="5889" max="5889" width="1.625" style="531" hidden="1" customWidth="1"/>
    <col min="5890" max="5912" width="1.75" style="531" hidden="1" customWidth="1"/>
    <col min="5913" max="5914" width="2.125" style="531" hidden="1" customWidth="1"/>
    <col min="5915" max="5924" width="12.75" style="531" hidden="1" customWidth="1"/>
    <col min="5925" max="5929" width="1.625" style="531" hidden="1" customWidth="1"/>
    <col min="5930" max="6144" width="0" style="531" hidden="1"/>
    <col min="6145" max="6145" width="1.625" style="531" hidden="1" customWidth="1"/>
    <col min="6146" max="6168" width="1.75" style="531" hidden="1" customWidth="1"/>
    <col min="6169" max="6170" width="2.125" style="531" hidden="1" customWidth="1"/>
    <col min="6171" max="6180" width="12.75" style="531" hidden="1" customWidth="1"/>
    <col min="6181" max="6185" width="1.625" style="531" hidden="1" customWidth="1"/>
    <col min="6186" max="6400" width="0" style="531" hidden="1"/>
    <col min="6401" max="6401" width="1.625" style="531" hidden="1" customWidth="1"/>
    <col min="6402" max="6424" width="1.75" style="531" hidden="1" customWidth="1"/>
    <col min="6425" max="6426" width="2.125" style="531" hidden="1" customWidth="1"/>
    <col min="6427" max="6436" width="12.75" style="531" hidden="1" customWidth="1"/>
    <col min="6437" max="6441" width="1.625" style="531" hidden="1" customWidth="1"/>
    <col min="6442" max="6656" width="0" style="531" hidden="1"/>
    <col min="6657" max="6657" width="1.625" style="531" hidden="1" customWidth="1"/>
    <col min="6658" max="6680" width="1.75" style="531" hidden="1" customWidth="1"/>
    <col min="6681" max="6682" width="2.125" style="531" hidden="1" customWidth="1"/>
    <col min="6683" max="6692" width="12.75" style="531" hidden="1" customWidth="1"/>
    <col min="6693" max="6697" width="1.625" style="531" hidden="1" customWidth="1"/>
    <col min="6698" max="6912" width="0" style="531" hidden="1"/>
    <col min="6913" max="6913" width="1.625" style="531" hidden="1" customWidth="1"/>
    <col min="6914" max="6936" width="1.75" style="531" hidden="1" customWidth="1"/>
    <col min="6937" max="6938" width="2.125" style="531" hidden="1" customWidth="1"/>
    <col min="6939" max="6948" width="12.75" style="531" hidden="1" customWidth="1"/>
    <col min="6949" max="6953" width="1.625" style="531" hidden="1" customWidth="1"/>
    <col min="6954" max="7168" width="0" style="531" hidden="1"/>
    <col min="7169" max="7169" width="1.625" style="531" hidden="1" customWidth="1"/>
    <col min="7170" max="7192" width="1.75" style="531" hidden="1" customWidth="1"/>
    <col min="7193" max="7194" width="2.125" style="531" hidden="1" customWidth="1"/>
    <col min="7195" max="7204" width="12.75" style="531" hidden="1" customWidth="1"/>
    <col min="7205" max="7209" width="1.625" style="531" hidden="1" customWidth="1"/>
    <col min="7210" max="7424" width="0" style="531" hidden="1"/>
    <col min="7425" max="7425" width="1.625" style="531" hidden="1" customWidth="1"/>
    <col min="7426" max="7448" width="1.75" style="531" hidden="1" customWidth="1"/>
    <col min="7449" max="7450" width="2.125" style="531" hidden="1" customWidth="1"/>
    <col min="7451" max="7460" width="12.75" style="531" hidden="1" customWidth="1"/>
    <col min="7461" max="7465" width="1.625" style="531" hidden="1" customWidth="1"/>
    <col min="7466" max="7680" width="0" style="531" hidden="1"/>
    <col min="7681" max="7681" width="1.625" style="531" hidden="1" customWidth="1"/>
    <col min="7682" max="7704" width="1.75" style="531" hidden="1" customWidth="1"/>
    <col min="7705" max="7706" width="2.125" style="531" hidden="1" customWidth="1"/>
    <col min="7707" max="7716" width="12.75" style="531" hidden="1" customWidth="1"/>
    <col min="7717" max="7721" width="1.625" style="531" hidden="1" customWidth="1"/>
    <col min="7722" max="7936" width="0" style="531" hidden="1"/>
    <col min="7937" max="7937" width="1.625" style="531" hidden="1" customWidth="1"/>
    <col min="7938" max="7960" width="1.75" style="531" hidden="1" customWidth="1"/>
    <col min="7961" max="7962" width="2.125" style="531" hidden="1" customWidth="1"/>
    <col min="7963" max="7972" width="12.75" style="531" hidden="1" customWidth="1"/>
    <col min="7973" max="7977" width="1.625" style="531" hidden="1" customWidth="1"/>
    <col min="7978" max="8192" width="0" style="531" hidden="1"/>
    <col min="8193" max="8193" width="1.625" style="531" hidden="1" customWidth="1"/>
    <col min="8194" max="8216" width="1.75" style="531" hidden="1" customWidth="1"/>
    <col min="8217" max="8218" width="2.125" style="531" hidden="1" customWidth="1"/>
    <col min="8219" max="8228" width="12.75" style="531" hidden="1" customWidth="1"/>
    <col min="8229" max="8233" width="1.625" style="531" hidden="1" customWidth="1"/>
    <col min="8234" max="8448" width="0" style="531" hidden="1"/>
    <col min="8449" max="8449" width="1.625" style="531" hidden="1" customWidth="1"/>
    <col min="8450" max="8472" width="1.75" style="531" hidden="1" customWidth="1"/>
    <col min="8473" max="8474" width="2.125" style="531" hidden="1" customWidth="1"/>
    <col min="8475" max="8484" width="12.75" style="531" hidden="1" customWidth="1"/>
    <col min="8485" max="8489" width="1.625" style="531" hidden="1" customWidth="1"/>
    <col min="8490" max="8704" width="0" style="531" hidden="1"/>
    <col min="8705" max="8705" width="1.625" style="531" hidden="1" customWidth="1"/>
    <col min="8706" max="8728" width="1.75" style="531" hidden="1" customWidth="1"/>
    <col min="8729" max="8730" width="2.125" style="531" hidden="1" customWidth="1"/>
    <col min="8731" max="8740" width="12.75" style="531" hidden="1" customWidth="1"/>
    <col min="8741" max="8745" width="1.625" style="531" hidden="1" customWidth="1"/>
    <col min="8746" max="8960" width="0" style="531" hidden="1"/>
    <col min="8961" max="8961" width="1.625" style="531" hidden="1" customWidth="1"/>
    <col min="8962" max="8984" width="1.75" style="531" hidden="1" customWidth="1"/>
    <col min="8985" max="8986" width="2.125" style="531" hidden="1" customWidth="1"/>
    <col min="8987" max="8996" width="12.75" style="531" hidden="1" customWidth="1"/>
    <col min="8997" max="9001" width="1.625" style="531" hidden="1" customWidth="1"/>
    <col min="9002" max="9216" width="0" style="531" hidden="1"/>
    <col min="9217" max="9217" width="1.625" style="531" hidden="1" customWidth="1"/>
    <col min="9218" max="9240" width="1.75" style="531" hidden="1" customWidth="1"/>
    <col min="9241" max="9242" width="2.125" style="531" hidden="1" customWidth="1"/>
    <col min="9243" max="9252" width="12.75" style="531" hidden="1" customWidth="1"/>
    <col min="9253" max="9257" width="1.625" style="531" hidden="1" customWidth="1"/>
    <col min="9258" max="9472" width="0" style="531" hidden="1"/>
    <col min="9473" max="9473" width="1.625" style="531" hidden="1" customWidth="1"/>
    <col min="9474" max="9496" width="1.75" style="531" hidden="1" customWidth="1"/>
    <col min="9497" max="9498" width="2.125" style="531" hidden="1" customWidth="1"/>
    <col min="9499" max="9508" width="12.75" style="531" hidden="1" customWidth="1"/>
    <col min="9509" max="9513" width="1.625" style="531" hidden="1" customWidth="1"/>
    <col min="9514" max="9728" width="0" style="531" hidden="1"/>
    <col min="9729" max="9729" width="1.625" style="531" hidden="1" customWidth="1"/>
    <col min="9730" max="9752" width="1.75" style="531" hidden="1" customWidth="1"/>
    <col min="9753" max="9754" width="2.125" style="531" hidden="1" customWidth="1"/>
    <col min="9755" max="9764" width="12.75" style="531" hidden="1" customWidth="1"/>
    <col min="9765" max="9769" width="1.625" style="531" hidden="1" customWidth="1"/>
    <col min="9770" max="9984" width="0" style="531" hidden="1"/>
    <col min="9985" max="9985" width="1.625" style="531" hidden="1" customWidth="1"/>
    <col min="9986" max="10008" width="1.75" style="531" hidden="1" customWidth="1"/>
    <col min="10009" max="10010" width="2.125" style="531" hidden="1" customWidth="1"/>
    <col min="10011" max="10020" width="12.75" style="531" hidden="1" customWidth="1"/>
    <col min="10021" max="10025" width="1.625" style="531" hidden="1" customWidth="1"/>
    <col min="10026" max="10240" width="0" style="531" hidden="1"/>
    <col min="10241" max="10241" width="1.625" style="531" hidden="1" customWidth="1"/>
    <col min="10242" max="10264" width="1.75" style="531" hidden="1" customWidth="1"/>
    <col min="10265" max="10266" width="2.125" style="531" hidden="1" customWidth="1"/>
    <col min="10267" max="10276" width="12.75" style="531" hidden="1" customWidth="1"/>
    <col min="10277" max="10281" width="1.625" style="531" hidden="1" customWidth="1"/>
    <col min="10282" max="10496" width="0" style="531" hidden="1"/>
    <col min="10497" max="10497" width="1.625" style="531" hidden="1" customWidth="1"/>
    <col min="10498" max="10520" width="1.75" style="531" hidden="1" customWidth="1"/>
    <col min="10521" max="10522" width="2.125" style="531" hidden="1" customWidth="1"/>
    <col min="10523" max="10532" width="12.75" style="531" hidden="1" customWidth="1"/>
    <col min="10533" max="10537" width="1.625" style="531" hidden="1" customWidth="1"/>
    <col min="10538" max="10752" width="0" style="531" hidden="1"/>
    <col min="10753" max="10753" width="1.625" style="531" hidden="1" customWidth="1"/>
    <col min="10754" max="10776" width="1.75" style="531" hidden="1" customWidth="1"/>
    <col min="10777" max="10778" width="2.125" style="531" hidden="1" customWidth="1"/>
    <col min="10779" max="10788" width="12.75" style="531" hidden="1" customWidth="1"/>
    <col min="10789" max="10793" width="1.625" style="531" hidden="1" customWidth="1"/>
    <col min="10794" max="11008" width="0" style="531" hidden="1"/>
    <col min="11009" max="11009" width="1.625" style="531" hidden="1" customWidth="1"/>
    <col min="11010" max="11032" width="1.75" style="531" hidden="1" customWidth="1"/>
    <col min="11033" max="11034" width="2.125" style="531" hidden="1" customWidth="1"/>
    <col min="11035" max="11044" width="12.75" style="531" hidden="1" customWidth="1"/>
    <col min="11045" max="11049" width="1.625" style="531" hidden="1" customWidth="1"/>
    <col min="11050" max="11264" width="0" style="531" hidden="1"/>
    <col min="11265" max="11265" width="1.625" style="531" hidden="1" customWidth="1"/>
    <col min="11266" max="11288" width="1.75" style="531" hidden="1" customWidth="1"/>
    <col min="11289" max="11290" width="2.125" style="531" hidden="1" customWidth="1"/>
    <col min="11291" max="11300" width="12.75" style="531" hidden="1" customWidth="1"/>
    <col min="11301" max="11305" width="1.625" style="531" hidden="1" customWidth="1"/>
    <col min="11306" max="11520" width="0" style="531" hidden="1"/>
    <col min="11521" max="11521" width="1.625" style="531" hidden="1" customWidth="1"/>
    <col min="11522" max="11544" width="1.75" style="531" hidden="1" customWidth="1"/>
    <col min="11545" max="11546" width="2.125" style="531" hidden="1" customWidth="1"/>
    <col min="11547" max="11556" width="12.75" style="531" hidden="1" customWidth="1"/>
    <col min="11557" max="11561" width="1.625" style="531" hidden="1" customWidth="1"/>
    <col min="11562" max="11776" width="0" style="531" hidden="1"/>
    <col min="11777" max="11777" width="1.625" style="531" hidden="1" customWidth="1"/>
    <col min="11778" max="11800" width="1.75" style="531" hidden="1" customWidth="1"/>
    <col min="11801" max="11802" width="2.125" style="531" hidden="1" customWidth="1"/>
    <col min="11803" max="11812" width="12.75" style="531" hidden="1" customWidth="1"/>
    <col min="11813" max="11817" width="1.625" style="531" hidden="1" customWidth="1"/>
    <col min="11818" max="12032" width="0" style="531" hidden="1"/>
    <col min="12033" max="12033" width="1.625" style="531" hidden="1" customWidth="1"/>
    <col min="12034" max="12056" width="1.75" style="531" hidden="1" customWidth="1"/>
    <col min="12057" max="12058" width="2.125" style="531" hidden="1" customWidth="1"/>
    <col min="12059" max="12068" width="12.75" style="531" hidden="1" customWidth="1"/>
    <col min="12069" max="12073" width="1.625" style="531" hidden="1" customWidth="1"/>
    <col min="12074" max="12288" width="0" style="531" hidden="1"/>
    <col min="12289" max="12289" width="1.625" style="531" hidden="1" customWidth="1"/>
    <col min="12290" max="12312" width="1.75" style="531" hidden="1" customWidth="1"/>
    <col min="12313" max="12314" width="2.125" style="531" hidden="1" customWidth="1"/>
    <col min="12315" max="12324" width="12.75" style="531" hidden="1" customWidth="1"/>
    <col min="12325" max="12329" width="1.625" style="531" hidden="1" customWidth="1"/>
    <col min="12330" max="12544" width="0" style="531" hidden="1"/>
    <col min="12545" max="12545" width="1.625" style="531" hidden="1" customWidth="1"/>
    <col min="12546" max="12568" width="1.75" style="531" hidden="1" customWidth="1"/>
    <col min="12569" max="12570" width="2.125" style="531" hidden="1" customWidth="1"/>
    <col min="12571" max="12580" width="12.75" style="531" hidden="1" customWidth="1"/>
    <col min="12581" max="12585" width="1.625" style="531" hidden="1" customWidth="1"/>
    <col min="12586" max="12800" width="0" style="531" hidden="1"/>
    <col min="12801" max="12801" width="1.625" style="531" hidden="1" customWidth="1"/>
    <col min="12802" max="12824" width="1.75" style="531" hidden="1" customWidth="1"/>
    <col min="12825" max="12826" width="2.125" style="531" hidden="1" customWidth="1"/>
    <col min="12827" max="12836" width="12.75" style="531" hidden="1" customWidth="1"/>
    <col min="12837" max="12841" width="1.625" style="531" hidden="1" customWidth="1"/>
    <col min="12842" max="13056" width="0" style="531" hidden="1"/>
    <col min="13057" max="13057" width="1.625" style="531" hidden="1" customWidth="1"/>
    <col min="13058" max="13080" width="1.75" style="531" hidden="1" customWidth="1"/>
    <col min="13081" max="13082" width="2.125" style="531" hidden="1" customWidth="1"/>
    <col min="13083" max="13092" width="12.75" style="531" hidden="1" customWidth="1"/>
    <col min="13093" max="13097" width="1.625" style="531" hidden="1" customWidth="1"/>
    <col min="13098" max="13312" width="0" style="531" hidden="1"/>
    <col min="13313" max="13313" width="1.625" style="531" hidden="1" customWidth="1"/>
    <col min="13314" max="13336" width="1.75" style="531" hidden="1" customWidth="1"/>
    <col min="13337" max="13338" width="2.125" style="531" hidden="1" customWidth="1"/>
    <col min="13339" max="13348" width="12.75" style="531" hidden="1" customWidth="1"/>
    <col min="13349" max="13353" width="1.625" style="531" hidden="1" customWidth="1"/>
    <col min="13354" max="13568" width="0" style="531" hidden="1"/>
    <col min="13569" max="13569" width="1.625" style="531" hidden="1" customWidth="1"/>
    <col min="13570" max="13592" width="1.75" style="531" hidden="1" customWidth="1"/>
    <col min="13593" max="13594" width="2.125" style="531" hidden="1" customWidth="1"/>
    <col min="13595" max="13604" width="12.75" style="531" hidden="1" customWidth="1"/>
    <col min="13605" max="13609" width="1.625" style="531" hidden="1" customWidth="1"/>
    <col min="13610" max="13824" width="0" style="531" hidden="1"/>
    <col min="13825" max="13825" width="1.625" style="531" hidden="1" customWidth="1"/>
    <col min="13826" max="13848" width="1.75" style="531" hidden="1" customWidth="1"/>
    <col min="13849" max="13850" width="2.125" style="531" hidden="1" customWidth="1"/>
    <col min="13851" max="13860" width="12.75" style="531" hidden="1" customWidth="1"/>
    <col min="13861" max="13865" width="1.625" style="531" hidden="1" customWidth="1"/>
    <col min="13866" max="14080" width="0" style="531" hidden="1"/>
    <col min="14081" max="14081" width="1.625" style="531" hidden="1" customWidth="1"/>
    <col min="14082" max="14104" width="1.75" style="531" hidden="1" customWidth="1"/>
    <col min="14105" max="14106" width="2.125" style="531" hidden="1" customWidth="1"/>
    <col min="14107" max="14116" width="12.75" style="531" hidden="1" customWidth="1"/>
    <col min="14117" max="14121" width="1.625" style="531" hidden="1" customWidth="1"/>
    <col min="14122" max="14336" width="0" style="531" hidden="1"/>
    <col min="14337" max="14337" width="1.625" style="531" hidden="1" customWidth="1"/>
    <col min="14338" max="14360" width="1.75" style="531" hidden="1" customWidth="1"/>
    <col min="14361" max="14362" width="2.125" style="531" hidden="1" customWidth="1"/>
    <col min="14363" max="14372" width="12.75" style="531" hidden="1" customWidth="1"/>
    <col min="14373" max="14377" width="1.625" style="531" hidden="1" customWidth="1"/>
    <col min="14378" max="14592" width="0" style="531" hidden="1"/>
    <col min="14593" max="14593" width="1.625" style="531" hidden="1" customWidth="1"/>
    <col min="14594" max="14616" width="1.75" style="531" hidden="1" customWidth="1"/>
    <col min="14617" max="14618" width="2.125" style="531" hidden="1" customWidth="1"/>
    <col min="14619" max="14628" width="12.75" style="531" hidden="1" customWidth="1"/>
    <col min="14629" max="14633" width="1.625" style="531" hidden="1" customWidth="1"/>
    <col min="14634" max="14848" width="0" style="531" hidden="1"/>
    <col min="14849" max="14849" width="1.625" style="531" hidden="1" customWidth="1"/>
    <col min="14850" max="14872" width="1.75" style="531" hidden="1" customWidth="1"/>
    <col min="14873" max="14874" width="2.125" style="531" hidden="1" customWidth="1"/>
    <col min="14875" max="14884" width="12.75" style="531" hidden="1" customWidth="1"/>
    <col min="14885" max="14889" width="1.625" style="531" hidden="1" customWidth="1"/>
    <col min="14890" max="15104" width="0" style="531" hidden="1"/>
    <col min="15105" max="15105" width="1.625" style="531" hidden="1" customWidth="1"/>
    <col min="15106" max="15128" width="1.75" style="531" hidden="1" customWidth="1"/>
    <col min="15129" max="15130" width="2.125" style="531" hidden="1" customWidth="1"/>
    <col min="15131" max="15140" width="12.75" style="531" hidden="1" customWidth="1"/>
    <col min="15141" max="15145" width="1.625" style="531" hidden="1" customWidth="1"/>
    <col min="15146" max="15360" width="0" style="531" hidden="1"/>
    <col min="15361" max="15361" width="1.625" style="531" hidden="1" customWidth="1"/>
    <col min="15362" max="15384" width="1.75" style="531" hidden="1" customWidth="1"/>
    <col min="15385" max="15386" width="2.125" style="531" hidden="1" customWidth="1"/>
    <col min="15387" max="15396" width="12.75" style="531" hidden="1" customWidth="1"/>
    <col min="15397" max="15401" width="1.625" style="531" hidden="1" customWidth="1"/>
    <col min="15402" max="15616" width="0" style="531" hidden="1"/>
    <col min="15617" max="15617" width="1.625" style="531" hidden="1" customWidth="1"/>
    <col min="15618" max="15640" width="1.75" style="531" hidden="1" customWidth="1"/>
    <col min="15641" max="15642" width="2.125" style="531" hidden="1" customWidth="1"/>
    <col min="15643" max="15652" width="12.75" style="531" hidden="1" customWidth="1"/>
    <col min="15653" max="15657" width="1.625" style="531" hidden="1" customWidth="1"/>
    <col min="15658" max="15872" width="0" style="531" hidden="1"/>
    <col min="15873" max="15873" width="1.625" style="531" hidden="1" customWidth="1"/>
    <col min="15874" max="15896" width="1.75" style="531" hidden="1" customWidth="1"/>
    <col min="15897" max="15898" width="2.125" style="531" hidden="1" customWidth="1"/>
    <col min="15899" max="15908" width="12.75" style="531" hidden="1" customWidth="1"/>
    <col min="15909" max="15913" width="1.625" style="531" hidden="1" customWidth="1"/>
    <col min="15914" max="16128" width="0" style="531" hidden="1"/>
    <col min="16129" max="16129" width="1.625" style="531" hidden="1" customWidth="1"/>
    <col min="16130" max="16152" width="1.75" style="531" hidden="1" customWidth="1"/>
    <col min="16153" max="16154" width="2.125" style="531" hidden="1" customWidth="1"/>
    <col min="16155" max="16164" width="12.75" style="531" hidden="1" customWidth="1"/>
    <col min="16165" max="16169" width="1.625" style="531" hidden="1" customWidth="1"/>
    <col min="16170" max="16384" width="0" style="531" hidden="1"/>
  </cols>
  <sheetData>
    <row r="1" spans="1:136" s="590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50"/>
      <c r="I1" s="259"/>
      <c r="J1" s="259"/>
      <c r="K1" s="259"/>
      <c r="L1" s="259"/>
      <c r="M1" s="551"/>
      <c r="N1" s="550"/>
      <c r="O1" s="259"/>
      <c r="P1" s="259"/>
      <c r="Q1" s="552"/>
      <c r="R1" s="550"/>
      <c r="S1" s="552"/>
      <c r="T1" s="259"/>
      <c r="U1" s="259"/>
      <c r="V1" s="259"/>
      <c r="W1" s="259"/>
      <c r="X1" s="553"/>
      <c r="Y1" s="554"/>
      <c r="Z1" s="259"/>
      <c r="AA1" s="259"/>
      <c r="AB1" s="259"/>
      <c r="AC1" s="259"/>
      <c r="AD1" s="259"/>
      <c r="AE1" s="259"/>
      <c r="AF1" s="259"/>
      <c r="AG1" s="554"/>
      <c r="AH1" s="554"/>
      <c r="AI1" s="259"/>
      <c r="AJ1" s="259"/>
      <c r="AK1" s="259"/>
      <c r="AL1" s="259"/>
      <c r="AM1" s="259"/>
      <c r="AN1" s="259"/>
      <c r="AO1" s="555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</row>
    <row r="2" spans="1:136" s="590" customFormat="1" ht="14.45" customHeight="1" x14ac:dyDescent="0.15">
      <c r="A2" s="137" t="s">
        <v>622</v>
      </c>
      <c r="B2" s="259"/>
      <c r="C2" s="259"/>
      <c r="D2" s="259"/>
      <c r="E2" s="259"/>
      <c r="F2" s="259"/>
      <c r="G2" s="259"/>
      <c r="H2" s="550"/>
      <c r="I2" s="259"/>
      <c r="J2" s="259"/>
      <c r="K2" s="259"/>
      <c r="L2" s="259"/>
      <c r="M2" s="551"/>
      <c r="N2" s="550"/>
      <c r="O2" s="259"/>
      <c r="P2" s="259"/>
      <c r="Q2" s="552"/>
      <c r="R2" s="550"/>
      <c r="S2" s="552"/>
      <c r="T2" s="259"/>
      <c r="U2" s="259"/>
      <c r="V2" s="259"/>
      <c r="W2" s="259"/>
      <c r="X2" s="553"/>
      <c r="Y2" s="554"/>
      <c r="Z2" s="259"/>
      <c r="AA2" s="259"/>
      <c r="AB2" s="259"/>
      <c r="AC2" s="259"/>
      <c r="AD2" s="259"/>
      <c r="AE2" s="259"/>
      <c r="AF2" s="259"/>
      <c r="AG2" s="554"/>
      <c r="AH2" s="554"/>
      <c r="AI2" s="259"/>
      <c r="AJ2" s="259"/>
      <c r="AK2" s="259"/>
      <c r="AL2" s="259"/>
      <c r="AM2" s="259"/>
      <c r="AN2" s="259"/>
      <c r="AO2" s="555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</row>
    <row r="3" spans="1:136" s="596" customFormat="1" ht="15" customHeight="1" x14ac:dyDescent="0.15">
      <c r="A3" s="471"/>
      <c r="B3" s="471"/>
      <c r="C3" s="471"/>
      <c r="D3" s="471"/>
      <c r="E3" s="471"/>
      <c r="F3" s="471"/>
      <c r="G3" s="471"/>
      <c r="H3" s="591"/>
      <c r="I3" s="471"/>
      <c r="J3" s="471"/>
      <c r="K3" s="471"/>
      <c r="L3" s="471"/>
      <c r="M3" s="592"/>
      <c r="N3" s="591"/>
      <c r="O3" s="593"/>
      <c r="P3" s="471"/>
      <c r="Q3" s="270"/>
      <c r="R3" s="591"/>
      <c r="S3" s="270"/>
      <c r="T3" s="471"/>
      <c r="U3" s="471"/>
      <c r="V3" s="471"/>
      <c r="W3" s="471"/>
      <c r="X3" s="594"/>
      <c r="Y3" s="470"/>
      <c r="Z3" s="471"/>
      <c r="AA3" s="471"/>
      <c r="AB3" s="471"/>
      <c r="AC3" s="471"/>
      <c r="AD3" s="471"/>
      <c r="AE3" s="471"/>
      <c r="AF3" s="471"/>
      <c r="AG3" s="470"/>
      <c r="AH3" s="595"/>
      <c r="AI3" s="122" t="s">
        <v>109</v>
      </c>
      <c r="AJ3" s="557" t="s">
        <v>623</v>
      </c>
      <c r="AK3" s="471"/>
      <c r="AL3" s="471"/>
      <c r="AM3" s="471"/>
      <c r="AN3" s="471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</row>
    <row r="4" spans="1:136" s="590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50"/>
      <c r="I4" s="259"/>
      <c r="J4" s="16" t="s">
        <v>7</v>
      </c>
      <c r="K4" s="558"/>
      <c r="L4" s="558"/>
      <c r="M4" s="551"/>
      <c r="N4" s="550"/>
      <c r="O4" s="259"/>
      <c r="P4" s="259"/>
      <c r="Q4" s="552"/>
      <c r="R4" s="550"/>
      <c r="S4" s="552"/>
      <c r="T4" s="259"/>
      <c r="U4" s="259"/>
      <c r="V4" s="259"/>
      <c r="W4" s="259"/>
      <c r="X4" s="553"/>
      <c r="Y4" s="559"/>
      <c r="Z4" s="559"/>
      <c r="AA4" s="560"/>
      <c r="AB4" s="129" t="s">
        <v>624</v>
      </c>
      <c r="AC4" s="267"/>
      <c r="AD4" s="267"/>
      <c r="AE4" s="597"/>
      <c r="AF4" s="550"/>
      <c r="AG4" s="263" t="s">
        <v>4</v>
      </c>
      <c r="AH4" s="133" t="s">
        <v>5</v>
      </c>
      <c r="AI4" s="562"/>
      <c r="AJ4" s="554"/>
      <c r="AK4" s="598"/>
      <c r="AL4" s="259"/>
      <c r="AM4" s="259"/>
      <c r="AN4" s="259"/>
      <c r="AO4" s="555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</row>
    <row r="5" spans="1:136" s="590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7"/>
      <c r="I5" s="260"/>
      <c r="J5" s="260" t="s">
        <v>625</v>
      </c>
      <c r="K5" s="260"/>
      <c r="L5" s="137"/>
      <c r="M5" s="565"/>
      <c r="N5" s="327"/>
      <c r="O5" s="566"/>
      <c r="P5" s="260"/>
      <c r="Q5" s="469"/>
      <c r="R5" s="327"/>
      <c r="S5" s="552"/>
      <c r="T5" s="554"/>
      <c r="U5" s="554"/>
      <c r="V5" s="554"/>
      <c r="W5" s="554"/>
      <c r="X5" s="553"/>
      <c r="Y5" s="137"/>
      <c r="Z5" s="137"/>
      <c r="AA5" s="259"/>
      <c r="AB5" s="259"/>
      <c r="AC5" s="259"/>
      <c r="AD5" s="259"/>
      <c r="AE5" s="259"/>
      <c r="AF5" s="259"/>
      <c r="AG5" s="138" t="s">
        <v>113</v>
      </c>
      <c r="AH5" s="139" t="s">
        <v>9</v>
      </c>
      <c r="AI5" s="567"/>
      <c r="AJ5" s="554"/>
      <c r="AK5" s="568"/>
      <c r="AL5" s="259"/>
      <c r="AM5" s="259"/>
      <c r="AN5" s="259"/>
      <c r="AO5" s="555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</row>
    <row r="6" spans="1:136" s="590" customFormat="1" ht="23.1" customHeight="1" x14ac:dyDescent="0.15">
      <c r="A6" s="259"/>
      <c r="B6" s="264"/>
      <c r="C6" s="259"/>
      <c r="D6" s="259"/>
      <c r="E6" s="259"/>
      <c r="F6" s="137"/>
      <c r="G6" s="260"/>
      <c r="H6" s="327"/>
      <c r="I6" s="260"/>
      <c r="J6" s="260"/>
      <c r="K6" s="260"/>
      <c r="L6" s="137"/>
      <c r="M6" s="565"/>
      <c r="N6" s="327"/>
      <c r="O6" s="566"/>
      <c r="P6" s="260"/>
      <c r="Q6" s="469"/>
      <c r="R6" s="327"/>
      <c r="S6" s="552"/>
      <c r="T6" s="554"/>
      <c r="U6" s="554"/>
      <c r="V6" s="554"/>
      <c r="W6" s="554"/>
      <c r="X6" s="553"/>
      <c r="Y6" s="137"/>
      <c r="Z6" s="137"/>
      <c r="AA6" s="259"/>
      <c r="AB6" s="259"/>
      <c r="AC6" s="259"/>
      <c r="AD6" s="259"/>
      <c r="AE6" s="259"/>
      <c r="AF6" s="259"/>
      <c r="AG6" s="260"/>
      <c r="AH6" s="120"/>
      <c r="AI6" s="554"/>
      <c r="AJ6" s="232" t="s">
        <v>626</v>
      </c>
      <c r="AK6" s="568"/>
      <c r="AL6" s="259"/>
      <c r="AM6" s="259"/>
      <c r="AN6" s="259"/>
      <c r="AO6" s="555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</row>
    <row r="7" spans="1:136" ht="15.95" customHeight="1" x14ac:dyDescent="0.15">
      <c r="A7" s="472"/>
      <c r="B7" s="569"/>
      <c r="C7" s="569"/>
      <c r="D7" s="569"/>
      <c r="E7" s="569"/>
      <c r="F7" s="569"/>
      <c r="G7" s="569"/>
      <c r="H7" s="570"/>
      <c r="I7" s="569"/>
      <c r="J7" s="569"/>
      <c r="K7" s="569"/>
      <c r="L7" s="569"/>
      <c r="M7" s="571"/>
      <c r="N7" s="570"/>
      <c r="O7" s="569"/>
      <c r="P7" s="569"/>
      <c r="Q7" s="572"/>
      <c r="R7" s="570"/>
      <c r="S7" s="572"/>
      <c r="T7" s="569"/>
      <c r="U7" s="569"/>
      <c r="V7" s="569"/>
      <c r="W7" s="569"/>
      <c r="X7" s="573"/>
      <c r="Y7" s="472"/>
      <c r="Z7" s="472"/>
      <c r="AA7" s="477" t="s">
        <v>42</v>
      </c>
      <c r="AB7" s="477" t="s">
        <v>13</v>
      </c>
      <c r="AC7" s="477" t="s">
        <v>15</v>
      </c>
      <c r="AD7" s="477" t="s">
        <v>16</v>
      </c>
      <c r="AE7" s="477" t="s">
        <v>117</v>
      </c>
      <c r="AF7" s="477" t="s">
        <v>26</v>
      </c>
      <c r="AG7" s="477" t="s">
        <v>28</v>
      </c>
      <c r="AH7" s="477" t="s">
        <v>30</v>
      </c>
      <c r="AI7" s="477" t="s">
        <v>32</v>
      </c>
      <c r="AJ7" s="477" t="s">
        <v>34</v>
      </c>
      <c r="AK7" s="526"/>
      <c r="AL7" s="526"/>
      <c r="AM7" s="526"/>
      <c r="AN7" s="526"/>
      <c r="AO7" s="599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</row>
    <row r="8" spans="1:136" ht="27.95" customHeight="1" x14ac:dyDescent="0.15">
      <c r="A8" s="575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8"/>
      <c r="Y8" s="482"/>
      <c r="Z8" s="483"/>
      <c r="AA8" s="1365" t="s">
        <v>627</v>
      </c>
      <c r="AB8" s="1366"/>
      <c r="AC8" s="1367"/>
      <c r="AD8" s="1365" t="s">
        <v>628</v>
      </c>
      <c r="AE8" s="1366"/>
      <c r="AF8" s="1366"/>
      <c r="AG8" s="1366"/>
      <c r="AH8" s="1366"/>
      <c r="AI8" s="1366"/>
      <c r="AJ8" s="600"/>
      <c r="AK8" s="526"/>
      <c r="AL8" s="526"/>
      <c r="AM8" s="526"/>
      <c r="AN8" s="526"/>
      <c r="AO8" s="599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</row>
    <row r="9" spans="1:136" ht="15.75" customHeight="1" x14ac:dyDescent="0.15">
      <c r="A9" s="575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1"/>
      <c r="Y9" s="1269" t="s">
        <v>45</v>
      </c>
      <c r="Z9" s="1270"/>
      <c r="AA9" s="576"/>
      <c r="AB9" s="601"/>
      <c r="AC9" s="490"/>
      <c r="AD9" s="602"/>
      <c r="AE9" s="488"/>
      <c r="AF9" s="488"/>
      <c r="AG9" s="488"/>
      <c r="AH9" s="488"/>
      <c r="AI9" s="488"/>
      <c r="AJ9" s="603" t="s">
        <v>629</v>
      </c>
      <c r="AK9" s="526"/>
      <c r="AL9" s="526"/>
      <c r="AM9" s="526"/>
      <c r="AN9" s="526"/>
      <c r="AO9" s="599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</row>
    <row r="10" spans="1:136" ht="27.95" customHeight="1" x14ac:dyDescent="0.15">
      <c r="A10" s="575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1"/>
      <c r="Y10" s="491"/>
      <c r="Z10" s="492"/>
      <c r="AA10" s="604" t="s">
        <v>533</v>
      </c>
      <c r="AB10" s="494" t="s">
        <v>630</v>
      </c>
      <c r="AC10" s="604" t="s">
        <v>631</v>
      </c>
      <c r="AD10" s="494" t="s">
        <v>533</v>
      </c>
      <c r="AE10" s="604" t="s">
        <v>632</v>
      </c>
      <c r="AF10" s="494" t="s">
        <v>633</v>
      </c>
      <c r="AG10" s="604" t="s">
        <v>634</v>
      </c>
      <c r="AH10" s="494" t="s">
        <v>635</v>
      </c>
      <c r="AI10" s="604" t="s">
        <v>636</v>
      </c>
      <c r="AJ10" s="285"/>
      <c r="AK10" s="526"/>
      <c r="AL10" s="526"/>
      <c r="AM10" s="526"/>
      <c r="AN10" s="526"/>
      <c r="AO10" s="599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6"/>
      <c r="DE10" s="526"/>
      <c r="DF10" s="526"/>
      <c r="DG10" s="526"/>
      <c r="DH10" s="526"/>
      <c r="DI10" s="526"/>
      <c r="DJ10" s="526"/>
      <c r="DK10" s="526"/>
      <c r="DL10" s="526"/>
      <c r="DM10" s="526"/>
      <c r="DN10" s="526"/>
      <c r="DO10" s="526"/>
      <c r="DP10" s="526"/>
      <c r="DQ10" s="526"/>
      <c r="DR10" s="526"/>
      <c r="DS10" s="526"/>
      <c r="DT10" s="526"/>
      <c r="DU10" s="526"/>
      <c r="DV10" s="526"/>
      <c r="DW10" s="526"/>
      <c r="DX10" s="526"/>
      <c r="DY10" s="526"/>
      <c r="DZ10" s="526"/>
      <c r="EA10" s="526"/>
      <c r="EB10" s="526"/>
      <c r="EC10" s="526"/>
      <c r="ED10" s="526"/>
      <c r="EE10" s="526"/>
      <c r="EF10" s="526"/>
    </row>
    <row r="11" spans="1:136" ht="8.1" customHeight="1" thickBot="1" x14ac:dyDescent="0.2">
      <c r="A11" s="575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4"/>
      <c r="Y11" s="497"/>
      <c r="Z11" s="498"/>
      <c r="AA11" s="605"/>
      <c r="AB11" s="499"/>
      <c r="AC11" s="429"/>
      <c r="AD11" s="500"/>
      <c r="AE11" s="429"/>
      <c r="AF11" s="501"/>
      <c r="AG11" s="429"/>
      <c r="AH11" s="499"/>
      <c r="AI11" s="429"/>
      <c r="AJ11" s="430"/>
      <c r="AK11" s="606"/>
      <c r="AL11" s="526"/>
      <c r="AM11" s="526"/>
      <c r="AN11" s="526"/>
      <c r="AO11" s="599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6"/>
      <c r="CW11" s="526"/>
      <c r="CX11" s="526"/>
      <c r="CY11" s="526"/>
      <c r="CZ11" s="526"/>
      <c r="DA11" s="526"/>
      <c r="DB11" s="526"/>
      <c r="DC11" s="526"/>
      <c r="DD11" s="526"/>
      <c r="DE11" s="526"/>
      <c r="DF11" s="526"/>
      <c r="DG11" s="526"/>
      <c r="DH11" s="526"/>
      <c r="DI11" s="526"/>
      <c r="DJ11" s="526"/>
      <c r="DK11" s="526"/>
      <c r="DL11" s="526"/>
      <c r="DM11" s="526"/>
      <c r="DN11" s="526"/>
      <c r="DO11" s="526"/>
      <c r="DP11" s="526"/>
      <c r="DQ11" s="526"/>
      <c r="DR11" s="526"/>
      <c r="DS11" s="526"/>
      <c r="DT11" s="526"/>
      <c r="DU11" s="526"/>
      <c r="DV11" s="526"/>
      <c r="DW11" s="526"/>
      <c r="DX11" s="526"/>
      <c r="DY11" s="526"/>
      <c r="DZ11" s="526"/>
      <c r="EA11" s="526"/>
      <c r="EB11" s="526"/>
      <c r="EC11" s="526"/>
      <c r="ED11" s="526"/>
      <c r="EE11" s="526"/>
      <c r="EF11" s="526"/>
    </row>
    <row r="12" spans="1:136" ht="21.2" customHeight="1" x14ac:dyDescent="0.15">
      <c r="A12" s="575"/>
      <c r="B12" s="1271" t="s">
        <v>637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355"/>
      <c r="Y12" s="437">
        <v>0</v>
      </c>
      <c r="Z12" s="438">
        <v>1</v>
      </c>
      <c r="AA12" s="185">
        <f>SUM(AB12:AC12)</f>
        <v>63077</v>
      </c>
      <c r="AB12" s="184">
        <v>0</v>
      </c>
      <c r="AC12" s="184">
        <v>63077</v>
      </c>
      <c r="AD12" s="185">
        <f>SUM(AE12:AI12)</f>
        <v>589101</v>
      </c>
      <c r="AE12" s="184">
        <v>517647</v>
      </c>
      <c r="AF12" s="184">
        <v>23428</v>
      </c>
      <c r="AG12" s="184">
        <v>21025</v>
      </c>
      <c r="AH12" s="184">
        <v>27001</v>
      </c>
      <c r="AI12" s="184">
        <v>0</v>
      </c>
      <c r="AJ12" s="58">
        <v>656264</v>
      </c>
      <c r="AK12" s="526"/>
      <c r="AL12" s="526"/>
      <c r="AM12" s="526"/>
      <c r="AN12" s="526"/>
      <c r="AO12" s="599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</row>
    <row r="13" spans="1:136" ht="21.2" customHeight="1" x14ac:dyDescent="0.15">
      <c r="A13" s="575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355"/>
      <c r="Y13" s="442">
        <v>0</v>
      </c>
      <c r="Z13" s="443">
        <v>2</v>
      </c>
      <c r="AA13" s="248">
        <f t="shared" ref="AA13:AA31" si="0">SUM(AB13:AC13)</f>
        <v>52237</v>
      </c>
      <c r="AB13" s="250">
        <v>0</v>
      </c>
      <c r="AC13" s="250">
        <v>52237</v>
      </c>
      <c r="AD13" s="248">
        <f t="shared" ref="AD13:AD31" si="1">SUM(AE13:AI13)</f>
        <v>470063</v>
      </c>
      <c r="AE13" s="250">
        <v>410561</v>
      </c>
      <c r="AF13" s="250">
        <v>19480</v>
      </c>
      <c r="AG13" s="250">
        <v>17488</v>
      </c>
      <c r="AH13" s="250">
        <v>22534</v>
      </c>
      <c r="AI13" s="250"/>
      <c r="AJ13" s="374">
        <v>508951</v>
      </c>
      <c r="AK13" s="526"/>
      <c r="AL13" s="526"/>
      <c r="AM13" s="526"/>
      <c r="AN13" s="526"/>
      <c r="AO13" s="599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</row>
    <row r="14" spans="1:136" ht="21.2" customHeight="1" x14ac:dyDescent="0.15">
      <c r="A14" s="575"/>
      <c r="B14" s="1271" t="s">
        <v>638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355"/>
      <c r="Y14" s="442">
        <v>0</v>
      </c>
      <c r="Z14" s="443">
        <v>3</v>
      </c>
      <c r="AA14" s="248">
        <f t="shared" si="0"/>
        <v>109960</v>
      </c>
      <c r="AB14" s="250">
        <v>0</v>
      </c>
      <c r="AC14" s="250">
        <v>109960</v>
      </c>
      <c r="AD14" s="248">
        <f t="shared" si="1"/>
        <v>229438</v>
      </c>
      <c r="AE14" s="250">
        <v>222870</v>
      </c>
      <c r="AF14" s="250">
        <v>1858</v>
      </c>
      <c r="AG14" s="250">
        <v>2973</v>
      </c>
      <c r="AH14" s="250">
        <v>1737</v>
      </c>
      <c r="AI14" s="250">
        <v>0</v>
      </c>
      <c r="AJ14" s="374">
        <v>1712251</v>
      </c>
      <c r="AK14" s="526"/>
      <c r="AL14" s="526"/>
      <c r="AM14" s="526"/>
      <c r="AN14" s="526"/>
      <c r="AO14" s="599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</row>
    <row r="15" spans="1:136" ht="21.2" customHeight="1" x14ac:dyDescent="0.15">
      <c r="A15" s="575"/>
      <c r="B15" s="1271" t="s">
        <v>639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355"/>
      <c r="Y15" s="442">
        <v>0</v>
      </c>
      <c r="Z15" s="443">
        <v>4</v>
      </c>
      <c r="AA15" s="248">
        <f t="shared" si="0"/>
        <v>674</v>
      </c>
      <c r="AB15" s="250">
        <v>0</v>
      </c>
      <c r="AC15" s="250">
        <v>674</v>
      </c>
      <c r="AD15" s="248">
        <f t="shared" si="1"/>
        <v>36374</v>
      </c>
      <c r="AE15" s="250">
        <v>10127</v>
      </c>
      <c r="AF15" s="250">
        <v>0</v>
      </c>
      <c r="AG15" s="250">
        <v>26247</v>
      </c>
      <c r="AH15" s="250">
        <v>0</v>
      </c>
      <c r="AI15" s="250">
        <v>0</v>
      </c>
      <c r="AJ15" s="374">
        <v>0</v>
      </c>
      <c r="AK15" s="526"/>
      <c r="AL15" s="526"/>
      <c r="AM15" s="526"/>
      <c r="AN15" s="526"/>
      <c r="AO15" s="599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</row>
    <row r="16" spans="1:136" ht="21.2" customHeight="1" thickBot="1" x14ac:dyDescent="0.2">
      <c r="A16" s="575"/>
      <c r="B16" s="1271" t="s">
        <v>640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355"/>
      <c r="Y16" s="445">
        <v>0</v>
      </c>
      <c r="Z16" s="446">
        <v>5</v>
      </c>
      <c r="AA16" s="607">
        <f t="shared" si="0"/>
        <v>0</v>
      </c>
      <c r="AB16" s="608">
        <v>0</v>
      </c>
      <c r="AC16" s="608">
        <v>0</v>
      </c>
      <c r="AD16" s="607">
        <f t="shared" si="1"/>
        <v>0</v>
      </c>
      <c r="AE16" s="608">
        <v>0</v>
      </c>
      <c r="AF16" s="608">
        <v>0</v>
      </c>
      <c r="AG16" s="608">
        <v>0</v>
      </c>
      <c r="AH16" s="608">
        <v>0</v>
      </c>
      <c r="AI16" s="608">
        <v>0</v>
      </c>
      <c r="AJ16" s="609">
        <v>0</v>
      </c>
      <c r="AK16" s="526"/>
      <c r="AL16" s="526"/>
      <c r="AM16" s="526"/>
      <c r="AN16" s="526"/>
      <c r="AO16" s="599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</row>
    <row r="17" spans="1:136" ht="21.2" customHeight="1" x14ac:dyDescent="0.15">
      <c r="A17" s="575"/>
      <c r="B17" s="1271" t="s">
        <v>641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355"/>
      <c r="Y17" s="437">
        <v>0</v>
      </c>
      <c r="Z17" s="438">
        <v>6</v>
      </c>
      <c r="AA17" s="185">
        <f t="shared" si="0"/>
        <v>47335</v>
      </c>
      <c r="AB17" s="185">
        <f>SUM(AB18:AB22)</f>
        <v>0</v>
      </c>
      <c r="AC17" s="185">
        <f>SUM(AC18:AC22)</f>
        <v>47335</v>
      </c>
      <c r="AD17" s="185">
        <f t="shared" si="1"/>
        <v>374336</v>
      </c>
      <c r="AE17" s="185">
        <f t="shared" ref="AE17:AJ17" si="2">SUM(AE18:AE22)</f>
        <v>343030</v>
      </c>
      <c r="AF17" s="185">
        <f t="shared" si="2"/>
        <v>2820</v>
      </c>
      <c r="AG17" s="185">
        <f t="shared" si="2"/>
        <v>14275</v>
      </c>
      <c r="AH17" s="185">
        <f t="shared" si="2"/>
        <v>14211</v>
      </c>
      <c r="AI17" s="185">
        <f t="shared" si="2"/>
        <v>0</v>
      </c>
      <c r="AJ17" s="186">
        <f t="shared" si="2"/>
        <v>2846628</v>
      </c>
      <c r="AK17" s="526"/>
      <c r="AL17" s="526"/>
      <c r="AM17" s="526"/>
      <c r="AN17" s="526"/>
      <c r="AO17" s="599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</row>
    <row r="18" spans="1:136" ht="21.2" customHeight="1" x14ac:dyDescent="0.15">
      <c r="A18" s="575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355"/>
      <c r="Y18" s="442">
        <v>0</v>
      </c>
      <c r="Z18" s="443">
        <v>7</v>
      </c>
      <c r="AA18" s="248">
        <f t="shared" si="0"/>
        <v>0</v>
      </c>
      <c r="AB18" s="250">
        <v>0</v>
      </c>
      <c r="AC18" s="250">
        <v>0</v>
      </c>
      <c r="AD18" s="248">
        <f t="shared" si="1"/>
        <v>104</v>
      </c>
      <c r="AE18" s="250">
        <v>82</v>
      </c>
      <c r="AF18" s="250">
        <v>7</v>
      </c>
      <c r="AG18" s="250">
        <v>8</v>
      </c>
      <c r="AH18" s="250">
        <v>7</v>
      </c>
      <c r="AI18" s="250">
        <v>0</v>
      </c>
      <c r="AJ18" s="374">
        <v>17</v>
      </c>
      <c r="AK18" s="526"/>
      <c r="AL18" s="526"/>
      <c r="AM18" s="526"/>
      <c r="AN18" s="526"/>
      <c r="AO18" s="599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</row>
    <row r="19" spans="1:136" ht="21.2" customHeight="1" x14ac:dyDescent="0.15">
      <c r="A19" s="575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355"/>
      <c r="Y19" s="442">
        <v>0</v>
      </c>
      <c r="Z19" s="443">
        <v>8</v>
      </c>
      <c r="AA19" s="248">
        <f t="shared" si="0"/>
        <v>0</v>
      </c>
      <c r="AB19" s="610">
        <v>0</v>
      </c>
      <c r="AC19" s="250">
        <v>0</v>
      </c>
      <c r="AD19" s="248">
        <f t="shared" si="1"/>
        <v>83296</v>
      </c>
      <c r="AE19" s="250">
        <v>83296</v>
      </c>
      <c r="AF19" s="250">
        <v>0</v>
      </c>
      <c r="AG19" s="250">
        <v>0</v>
      </c>
      <c r="AH19" s="250">
        <v>0</v>
      </c>
      <c r="AI19" s="250">
        <v>0</v>
      </c>
      <c r="AJ19" s="374">
        <v>1043</v>
      </c>
      <c r="AK19" s="526"/>
      <c r="AL19" s="526"/>
      <c r="AM19" s="526"/>
      <c r="AN19" s="526"/>
      <c r="AO19" s="599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</row>
    <row r="20" spans="1:136" ht="21.2" customHeight="1" x14ac:dyDescent="0.15">
      <c r="A20" s="575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355"/>
      <c r="Y20" s="442">
        <v>0</v>
      </c>
      <c r="Z20" s="443">
        <v>9</v>
      </c>
      <c r="AA20" s="248">
        <f t="shared" si="0"/>
        <v>0</v>
      </c>
      <c r="AB20" s="250">
        <v>0</v>
      </c>
      <c r="AC20" s="610">
        <v>0</v>
      </c>
      <c r="AD20" s="248">
        <f t="shared" si="1"/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374">
        <v>0</v>
      </c>
      <c r="AK20" s="526"/>
      <c r="AL20" s="526"/>
      <c r="AM20" s="526"/>
      <c r="AN20" s="526"/>
      <c r="AO20" s="599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</row>
    <row r="21" spans="1:136" ht="21.2" customHeight="1" x14ac:dyDescent="0.15">
      <c r="A21" s="575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355"/>
      <c r="Y21" s="442">
        <v>1</v>
      </c>
      <c r="Z21" s="443">
        <v>0</v>
      </c>
      <c r="AA21" s="248">
        <f t="shared" si="0"/>
        <v>0</v>
      </c>
      <c r="AB21" s="610">
        <v>0</v>
      </c>
      <c r="AC21" s="250">
        <v>0</v>
      </c>
      <c r="AD21" s="248">
        <f t="shared" si="1"/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374">
        <v>0</v>
      </c>
      <c r="AK21" s="526"/>
      <c r="AL21" s="526"/>
      <c r="AM21" s="526"/>
      <c r="AN21" s="526"/>
      <c r="AO21" s="599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</row>
    <row r="22" spans="1:136" ht="21.2" customHeight="1" thickBot="1" x14ac:dyDescent="0.2">
      <c r="A22" s="575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355"/>
      <c r="Y22" s="445">
        <v>1</v>
      </c>
      <c r="Z22" s="446">
        <v>1</v>
      </c>
      <c r="AA22" s="190">
        <f t="shared" si="0"/>
        <v>47335</v>
      </c>
      <c r="AB22" s="189">
        <v>0</v>
      </c>
      <c r="AC22" s="189">
        <v>47335</v>
      </c>
      <c r="AD22" s="190">
        <f t="shared" si="1"/>
        <v>290936</v>
      </c>
      <c r="AE22" s="189">
        <v>259652</v>
      </c>
      <c r="AF22" s="189">
        <v>2813</v>
      </c>
      <c r="AG22" s="189">
        <v>14267</v>
      </c>
      <c r="AH22" s="189">
        <v>14204</v>
      </c>
      <c r="AI22" s="189">
        <v>0</v>
      </c>
      <c r="AJ22" s="507">
        <v>2845568</v>
      </c>
      <c r="AK22" s="526"/>
      <c r="AL22" s="526"/>
      <c r="AM22" s="526"/>
      <c r="AN22" s="526"/>
      <c r="AO22" s="599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</row>
    <row r="23" spans="1:136" ht="21.2" customHeight="1" x14ac:dyDescent="0.15">
      <c r="A23" s="575"/>
      <c r="B23" s="1271" t="s">
        <v>642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355"/>
      <c r="Y23" s="437">
        <v>1</v>
      </c>
      <c r="Z23" s="438">
        <v>2</v>
      </c>
      <c r="AA23" s="185">
        <f t="shared" si="0"/>
        <v>0</v>
      </c>
      <c r="AB23" s="611">
        <f>SUM(AB24:AB29)</f>
        <v>0</v>
      </c>
      <c r="AC23" s="185">
        <f>SUM(AC24:AC29)</f>
        <v>0</v>
      </c>
      <c r="AD23" s="185">
        <f t="shared" si="1"/>
        <v>320356</v>
      </c>
      <c r="AE23" s="185">
        <f t="shared" ref="AE23:AJ23" si="3">SUM(AE24:AE29)</f>
        <v>217875</v>
      </c>
      <c r="AF23" s="185">
        <f t="shared" si="3"/>
        <v>0</v>
      </c>
      <c r="AG23" s="185">
        <f t="shared" si="3"/>
        <v>102481</v>
      </c>
      <c r="AH23" s="185">
        <f t="shared" si="3"/>
        <v>0</v>
      </c>
      <c r="AI23" s="185">
        <f t="shared" si="3"/>
        <v>0</v>
      </c>
      <c r="AJ23" s="186">
        <f t="shared" si="3"/>
        <v>11968</v>
      </c>
      <c r="AK23" s="526"/>
      <c r="AL23" s="526"/>
      <c r="AM23" s="526"/>
      <c r="AN23" s="526"/>
      <c r="AO23" s="599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</row>
    <row r="24" spans="1:136" ht="21.2" customHeight="1" x14ac:dyDescent="0.15">
      <c r="A24" s="575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355"/>
      <c r="Y24" s="442">
        <v>1</v>
      </c>
      <c r="Z24" s="443">
        <v>3</v>
      </c>
      <c r="AA24" s="248">
        <f t="shared" si="0"/>
        <v>0</v>
      </c>
      <c r="AB24" s="610">
        <v>0</v>
      </c>
      <c r="AC24" s="250">
        <v>0</v>
      </c>
      <c r="AD24" s="248">
        <f t="shared" si="1"/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374">
        <v>0</v>
      </c>
      <c r="AK24" s="526"/>
      <c r="AL24" s="526"/>
      <c r="AM24" s="526"/>
      <c r="AN24" s="526"/>
      <c r="AO24" s="599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</row>
    <row r="25" spans="1:136" ht="21.2" customHeight="1" x14ac:dyDescent="0.15">
      <c r="A25" s="575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355"/>
      <c r="Y25" s="442">
        <v>1</v>
      </c>
      <c r="Z25" s="443">
        <v>4</v>
      </c>
      <c r="AA25" s="248">
        <f t="shared" si="0"/>
        <v>0</v>
      </c>
      <c r="AB25" s="610">
        <v>0</v>
      </c>
      <c r="AC25" s="250">
        <v>0</v>
      </c>
      <c r="AD25" s="248">
        <f t="shared" si="1"/>
        <v>320356</v>
      </c>
      <c r="AE25" s="250">
        <v>217875</v>
      </c>
      <c r="AF25" s="250">
        <v>0</v>
      </c>
      <c r="AG25" s="250">
        <v>102481</v>
      </c>
      <c r="AH25" s="250">
        <v>0</v>
      </c>
      <c r="AI25" s="250">
        <v>0</v>
      </c>
      <c r="AJ25" s="374">
        <v>11968</v>
      </c>
      <c r="AK25" s="526"/>
      <c r="AL25" s="526"/>
      <c r="AM25" s="526"/>
      <c r="AN25" s="526"/>
      <c r="AO25" s="599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</row>
    <row r="26" spans="1:136" ht="21.2" customHeight="1" x14ac:dyDescent="0.15">
      <c r="A26" s="575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355"/>
      <c r="Y26" s="442">
        <v>1</v>
      </c>
      <c r="Z26" s="443">
        <v>5</v>
      </c>
      <c r="AA26" s="612">
        <f t="shared" si="0"/>
        <v>0</v>
      </c>
      <c r="AB26" s="610">
        <v>0</v>
      </c>
      <c r="AC26" s="610">
        <v>0</v>
      </c>
      <c r="AD26" s="248">
        <f t="shared" si="1"/>
        <v>0</v>
      </c>
      <c r="AE26" s="610">
        <v>0</v>
      </c>
      <c r="AF26" s="250">
        <v>0</v>
      </c>
      <c r="AG26" s="250">
        <v>0</v>
      </c>
      <c r="AH26" s="250">
        <v>0</v>
      </c>
      <c r="AI26" s="250">
        <v>0</v>
      </c>
      <c r="AJ26" s="613">
        <v>0</v>
      </c>
      <c r="AK26" s="472"/>
      <c r="AL26" s="526"/>
      <c r="AM26" s="526"/>
      <c r="AN26" s="526"/>
      <c r="AO26" s="599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</row>
    <row r="27" spans="1:136" ht="21.2" customHeight="1" x14ac:dyDescent="0.15">
      <c r="A27" s="575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355"/>
      <c r="Y27" s="442">
        <v>1</v>
      </c>
      <c r="Z27" s="443">
        <v>6</v>
      </c>
      <c r="AA27" s="248">
        <f t="shared" si="0"/>
        <v>0</v>
      </c>
      <c r="AB27" s="610">
        <v>0</v>
      </c>
      <c r="AC27" s="250">
        <v>0</v>
      </c>
      <c r="AD27" s="248">
        <f t="shared" si="1"/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374">
        <v>0</v>
      </c>
      <c r="AK27" s="472"/>
      <c r="AL27" s="526"/>
      <c r="AM27" s="526"/>
      <c r="AN27" s="526"/>
      <c r="AO27" s="599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</row>
    <row r="28" spans="1:136" ht="21.2" customHeight="1" x14ac:dyDescent="0.15">
      <c r="A28" s="575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355"/>
      <c r="Y28" s="442">
        <v>1</v>
      </c>
      <c r="Z28" s="443">
        <v>7</v>
      </c>
      <c r="AA28" s="612">
        <f t="shared" si="0"/>
        <v>0</v>
      </c>
      <c r="AB28" s="610">
        <v>0</v>
      </c>
      <c r="AC28" s="610">
        <v>0</v>
      </c>
      <c r="AD28" s="248">
        <f t="shared" si="1"/>
        <v>0</v>
      </c>
      <c r="AE28" s="250">
        <v>0</v>
      </c>
      <c r="AF28" s="610">
        <v>0</v>
      </c>
      <c r="AG28" s="250">
        <v>0</v>
      </c>
      <c r="AH28" s="250">
        <v>0</v>
      </c>
      <c r="AI28" s="250">
        <v>0</v>
      </c>
      <c r="AJ28" s="374">
        <v>0</v>
      </c>
      <c r="AK28" s="526"/>
      <c r="AL28" s="526"/>
      <c r="AM28" s="526"/>
      <c r="AN28" s="526"/>
      <c r="AO28" s="599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</row>
    <row r="29" spans="1:136" ht="21.2" customHeight="1" x14ac:dyDescent="0.15">
      <c r="A29" s="575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355"/>
      <c r="Y29" s="442">
        <v>1</v>
      </c>
      <c r="Z29" s="443">
        <v>8</v>
      </c>
      <c r="AA29" s="612">
        <f t="shared" si="0"/>
        <v>0</v>
      </c>
      <c r="AB29" s="612">
        <f>SUM(AB30:AB31)</f>
        <v>0</v>
      </c>
      <c r="AC29" s="612">
        <f>SUM(AC30:AC31)</f>
        <v>0</v>
      </c>
      <c r="AD29" s="248">
        <f t="shared" si="1"/>
        <v>0</v>
      </c>
      <c r="AE29" s="248">
        <f t="shared" ref="AE29:AJ29" si="4">SUM(AE30:AE31)</f>
        <v>0</v>
      </c>
      <c r="AF29" s="248">
        <f t="shared" si="4"/>
        <v>0</v>
      </c>
      <c r="AG29" s="248">
        <f t="shared" si="4"/>
        <v>0</v>
      </c>
      <c r="AH29" s="248">
        <f t="shared" si="4"/>
        <v>0</v>
      </c>
      <c r="AI29" s="248">
        <f t="shared" si="4"/>
        <v>0</v>
      </c>
      <c r="AJ29" s="249">
        <f t="shared" si="4"/>
        <v>0</v>
      </c>
      <c r="AK29" s="526"/>
      <c r="AL29" s="526"/>
      <c r="AM29" s="526"/>
      <c r="AN29" s="526"/>
      <c r="AO29" s="599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</row>
    <row r="30" spans="1:136" ht="21.2" customHeight="1" x14ac:dyDescent="0.15">
      <c r="A30" s="575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355"/>
      <c r="Y30" s="442">
        <v>1</v>
      </c>
      <c r="Z30" s="443">
        <v>9</v>
      </c>
      <c r="AA30" s="612">
        <f t="shared" si="0"/>
        <v>0</v>
      </c>
      <c r="AB30" s="610">
        <v>0</v>
      </c>
      <c r="AC30" s="610">
        <v>0</v>
      </c>
      <c r="AD30" s="248">
        <f t="shared" si="1"/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374">
        <v>0</v>
      </c>
      <c r="AK30" s="526"/>
      <c r="AL30" s="526"/>
      <c r="AM30" s="526"/>
      <c r="AN30" s="526"/>
      <c r="AO30" s="599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</row>
    <row r="31" spans="1:136" s="541" customFormat="1" ht="21.2" customHeight="1" thickBot="1" x14ac:dyDescent="0.2">
      <c r="A31" s="575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355"/>
      <c r="Y31" s="445">
        <v>2</v>
      </c>
      <c r="Z31" s="446">
        <v>0</v>
      </c>
      <c r="AA31" s="607">
        <f t="shared" si="0"/>
        <v>0</v>
      </c>
      <c r="AB31" s="608">
        <v>0</v>
      </c>
      <c r="AC31" s="608">
        <v>0</v>
      </c>
      <c r="AD31" s="190">
        <f t="shared" si="1"/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507">
        <v>0</v>
      </c>
      <c r="AK31" s="526"/>
      <c r="AL31" s="526"/>
      <c r="AM31" s="526"/>
      <c r="AN31" s="526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599"/>
      <c r="BA31" s="599"/>
      <c r="BB31" s="599"/>
      <c r="BC31" s="599"/>
      <c r="BD31" s="599"/>
      <c r="BE31" s="599"/>
      <c r="BF31" s="599"/>
      <c r="BG31" s="599"/>
      <c r="BH31" s="599"/>
      <c r="BI31" s="599"/>
      <c r="BJ31" s="599"/>
      <c r="BK31" s="599"/>
      <c r="BL31" s="599"/>
      <c r="BM31" s="599"/>
      <c r="BN31" s="599"/>
      <c r="BO31" s="599"/>
      <c r="BP31" s="599"/>
      <c r="BQ31" s="599"/>
      <c r="BR31" s="599"/>
      <c r="BS31" s="599"/>
      <c r="BT31" s="599"/>
      <c r="BU31" s="599"/>
      <c r="BV31" s="599"/>
      <c r="BW31" s="599"/>
      <c r="BX31" s="599"/>
      <c r="BY31" s="599"/>
      <c r="BZ31" s="599"/>
      <c r="CA31" s="599"/>
      <c r="CB31" s="599"/>
      <c r="CC31" s="599"/>
      <c r="CD31" s="599"/>
      <c r="CE31" s="599"/>
      <c r="CF31" s="599"/>
      <c r="CG31" s="599"/>
      <c r="CH31" s="599"/>
      <c r="CI31" s="599"/>
      <c r="CJ31" s="599"/>
      <c r="CK31" s="599"/>
      <c r="CL31" s="599"/>
      <c r="CM31" s="599"/>
      <c r="CN31" s="599"/>
      <c r="CO31" s="599"/>
      <c r="CP31" s="599"/>
      <c r="CQ31" s="599"/>
      <c r="CR31" s="599"/>
      <c r="CS31" s="599"/>
      <c r="CT31" s="599"/>
      <c r="CU31" s="599"/>
      <c r="CV31" s="599"/>
      <c r="CW31" s="599"/>
      <c r="CX31" s="599"/>
      <c r="CY31" s="599"/>
      <c r="CZ31" s="599"/>
      <c r="DA31" s="599"/>
      <c r="DB31" s="599"/>
      <c r="DC31" s="599"/>
      <c r="DD31" s="599"/>
      <c r="DE31" s="599"/>
      <c r="DF31" s="599"/>
      <c r="DG31" s="599"/>
      <c r="DH31" s="599"/>
      <c r="DI31" s="599"/>
      <c r="DJ31" s="599"/>
      <c r="DK31" s="599"/>
      <c r="DL31" s="599"/>
      <c r="DM31" s="599"/>
      <c r="DN31" s="599"/>
      <c r="DO31" s="599"/>
      <c r="DP31" s="599"/>
      <c r="DQ31" s="599"/>
      <c r="DR31" s="599"/>
      <c r="DS31" s="599"/>
      <c r="DT31" s="599"/>
      <c r="DU31" s="599"/>
      <c r="DV31" s="599"/>
      <c r="DW31" s="599"/>
      <c r="DX31" s="599"/>
      <c r="DY31" s="599"/>
      <c r="DZ31" s="599"/>
      <c r="EA31" s="599"/>
      <c r="EB31" s="599"/>
      <c r="EC31" s="599"/>
      <c r="ED31" s="599"/>
      <c r="EE31" s="599"/>
      <c r="EF31" s="599"/>
    </row>
    <row r="32" spans="1:136" s="617" customFormat="1" ht="21.2" customHeight="1" x14ac:dyDescent="0.15">
      <c r="A32" s="614"/>
      <c r="B32" s="1271" t="s">
        <v>643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3"/>
      <c r="Y32" s="511"/>
      <c r="Z32" s="512"/>
      <c r="AA32" s="610">
        <v>0</v>
      </c>
      <c r="AB32" s="610">
        <v>0</v>
      </c>
      <c r="AC32" s="610">
        <v>0</v>
      </c>
      <c r="AD32" s="610">
        <v>0</v>
      </c>
      <c r="AE32" s="610">
        <v>0</v>
      </c>
      <c r="AF32" s="610">
        <v>0</v>
      </c>
      <c r="AG32" s="610">
        <v>0</v>
      </c>
      <c r="AH32" s="610">
        <v>0</v>
      </c>
      <c r="AI32" s="610">
        <v>0</v>
      </c>
      <c r="AJ32" s="610">
        <v>0</v>
      </c>
      <c r="AK32" s="615"/>
      <c r="AL32" s="615"/>
      <c r="AM32" s="615"/>
      <c r="AN32" s="615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16"/>
      <c r="BY32" s="616"/>
      <c r="BZ32" s="616"/>
      <c r="CA32" s="616"/>
      <c r="CB32" s="616"/>
      <c r="CC32" s="616"/>
      <c r="CD32" s="616"/>
      <c r="CE32" s="616"/>
      <c r="CF32" s="616"/>
      <c r="CG32" s="616"/>
      <c r="CH32" s="616"/>
      <c r="CI32" s="616"/>
      <c r="CJ32" s="616"/>
      <c r="CK32" s="616"/>
      <c r="CL32" s="616"/>
      <c r="CM32" s="616"/>
      <c r="CN32" s="616"/>
      <c r="CO32" s="616"/>
      <c r="CP32" s="616"/>
      <c r="CQ32" s="616"/>
      <c r="CR32" s="616"/>
      <c r="CS32" s="616"/>
      <c r="CT32" s="616"/>
      <c r="CU32" s="616"/>
      <c r="CV32" s="616"/>
      <c r="CW32" s="616"/>
      <c r="CX32" s="616"/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6"/>
      <c r="DL32" s="616"/>
      <c r="DM32" s="616"/>
      <c r="DN32" s="616"/>
      <c r="DO32" s="616"/>
      <c r="DP32" s="616"/>
      <c r="DQ32" s="616"/>
      <c r="DR32" s="616"/>
      <c r="DS32" s="616"/>
      <c r="DT32" s="616"/>
      <c r="DU32" s="616"/>
      <c r="DV32" s="616"/>
      <c r="DW32" s="616"/>
      <c r="DX32" s="616"/>
      <c r="DY32" s="616"/>
      <c r="DZ32" s="616"/>
      <c r="EA32" s="616"/>
      <c r="EB32" s="616"/>
      <c r="EC32" s="616"/>
      <c r="ED32" s="616"/>
      <c r="EE32" s="616"/>
      <c r="EF32" s="616"/>
    </row>
    <row r="33" spans="1:136" s="541" customFormat="1" ht="21.2" customHeight="1" x14ac:dyDescent="0.15">
      <c r="A33" s="575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3"/>
      <c r="Y33" s="516"/>
      <c r="Z33" s="443"/>
      <c r="AA33" s="610">
        <v>0</v>
      </c>
      <c r="AB33" s="610">
        <v>0</v>
      </c>
      <c r="AC33" s="610">
        <v>0</v>
      </c>
      <c r="AD33" s="610">
        <v>0</v>
      </c>
      <c r="AE33" s="610">
        <v>0</v>
      </c>
      <c r="AF33" s="610">
        <v>0</v>
      </c>
      <c r="AG33" s="610">
        <v>0</v>
      </c>
      <c r="AH33" s="610">
        <v>0</v>
      </c>
      <c r="AI33" s="610">
        <v>0</v>
      </c>
      <c r="AJ33" s="610">
        <v>0</v>
      </c>
      <c r="AK33" s="526"/>
      <c r="AL33" s="526"/>
      <c r="AM33" s="526"/>
      <c r="AN33" s="526"/>
      <c r="AO33" s="599"/>
      <c r="AP33" s="599"/>
      <c r="AQ33" s="599"/>
      <c r="AR33" s="599"/>
      <c r="AS33" s="599"/>
      <c r="AT33" s="599"/>
      <c r="AU33" s="599"/>
      <c r="AV33" s="599"/>
      <c r="AW33" s="599"/>
      <c r="AX33" s="599"/>
      <c r="AY33" s="599"/>
      <c r="AZ33" s="599"/>
      <c r="BA33" s="599"/>
      <c r="BB33" s="599"/>
      <c r="BC33" s="599"/>
      <c r="BD33" s="599"/>
      <c r="BE33" s="599"/>
      <c r="BF33" s="599"/>
      <c r="BG33" s="599"/>
      <c r="BH33" s="599"/>
      <c r="BI33" s="599"/>
      <c r="BJ33" s="599"/>
      <c r="BK33" s="599"/>
      <c r="BL33" s="599"/>
      <c r="BM33" s="599"/>
      <c r="BN33" s="599"/>
      <c r="BO33" s="599"/>
      <c r="BP33" s="599"/>
      <c r="BQ33" s="599"/>
      <c r="BR33" s="599"/>
      <c r="BS33" s="599"/>
      <c r="BT33" s="599"/>
      <c r="BU33" s="599"/>
      <c r="BV33" s="599"/>
      <c r="BW33" s="599"/>
      <c r="BX33" s="599"/>
      <c r="BY33" s="599"/>
      <c r="BZ33" s="599"/>
      <c r="CA33" s="599"/>
      <c r="CB33" s="599"/>
      <c r="CC33" s="599"/>
      <c r="CD33" s="599"/>
      <c r="CE33" s="599"/>
      <c r="CF33" s="599"/>
      <c r="CG33" s="599"/>
      <c r="CH33" s="599"/>
      <c r="CI33" s="599"/>
      <c r="CJ33" s="599"/>
      <c r="CK33" s="599"/>
      <c r="CL33" s="599"/>
      <c r="CM33" s="599"/>
      <c r="CN33" s="599"/>
      <c r="CO33" s="599"/>
      <c r="CP33" s="599"/>
      <c r="CQ33" s="599"/>
      <c r="CR33" s="599"/>
      <c r="CS33" s="599"/>
      <c r="CT33" s="599"/>
      <c r="CU33" s="599"/>
      <c r="CV33" s="599"/>
      <c r="CW33" s="599"/>
      <c r="CX33" s="599"/>
      <c r="CY33" s="599"/>
      <c r="CZ33" s="599"/>
      <c r="DA33" s="599"/>
      <c r="DB33" s="599"/>
      <c r="DC33" s="599"/>
      <c r="DD33" s="599"/>
      <c r="DE33" s="599"/>
      <c r="DF33" s="599"/>
      <c r="DG33" s="599"/>
      <c r="DH33" s="599"/>
      <c r="DI33" s="599"/>
      <c r="DJ33" s="599"/>
      <c r="DK33" s="599"/>
      <c r="DL33" s="599"/>
      <c r="DM33" s="599"/>
      <c r="DN33" s="599"/>
      <c r="DO33" s="599"/>
      <c r="DP33" s="599"/>
      <c r="DQ33" s="599"/>
      <c r="DR33" s="599"/>
      <c r="DS33" s="599"/>
      <c r="DT33" s="599"/>
      <c r="DU33" s="599"/>
      <c r="DV33" s="599"/>
      <c r="DW33" s="599"/>
      <c r="DX33" s="599"/>
      <c r="DY33" s="599"/>
      <c r="DZ33" s="599"/>
      <c r="EA33" s="599"/>
      <c r="EB33" s="599"/>
      <c r="EC33" s="599"/>
      <c r="ED33" s="599"/>
      <c r="EE33" s="599"/>
      <c r="EF33" s="599"/>
    </row>
    <row r="34" spans="1:136" s="541" customFormat="1" ht="21.2" customHeight="1" x14ac:dyDescent="0.15">
      <c r="A34" s="575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3"/>
      <c r="Y34" s="516"/>
      <c r="Z34" s="443"/>
      <c r="AA34" s="610">
        <v>0</v>
      </c>
      <c r="AB34" s="610">
        <v>0</v>
      </c>
      <c r="AC34" s="610">
        <v>0</v>
      </c>
      <c r="AD34" s="610">
        <v>0</v>
      </c>
      <c r="AE34" s="610">
        <v>0</v>
      </c>
      <c r="AF34" s="610">
        <v>0</v>
      </c>
      <c r="AG34" s="610">
        <v>0</v>
      </c>
      <c r="AH34" s="610">
        <v>0</v>
      </c>
      <c r="AI34" s="610">
        <v>0</v>
      </c>
      <c r="AJ34" s="610">
        <v>0</v>
      </c>
      <c r="AK34" s="526"/>
      <c r="AL34" s="526"/>
      <c r="AM34" s="526"/>
      <c r="AN34" s="526"/>
      <c r="AO34" s="599"/>
      <c r="AP34" s="599"/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599"/>
      <c r="BF34" s="599"/>
      <c r="BG34" s="599"/>
      <c r="BH34" s="599"/>
      <c r="BI34" s="599"/>
      <c r="BJ34" s="599"/>
      <c r="BK34" s="599"/>
      <c r="BL34" s="599"/>
      <c r="BM34" s="599"/>
      <c r="BN34" s="599"/>
      <c r="BO34" s="599"/>
      <c r="BP34" s="599"/>
      <c r="BQ34" s="599"/>
      <c r="BR34" s="599"/>
      <c r="BS34" s="599"/>
      <c r="BT34" s="599"/>
      <c r="BU34" s="599"/>
      <c r="BV34" s="599"/>
      <c r="BW34" s="599"/>
      <c r="BX34" s="599"/>
      <c r="BY34" s="599"/>
      <c r="BZ34" s="599"/>
      <c r="CA34" s="599"/>
      <c r="CB34" s="599"/>
      <c r="CC34" s="599"/>
      <c r="CD34" s="599"/>
      <c r="CE34" s="599"/>
      <c r="CF34" s="599"/>
      <c r="CG34" s="599"/>
      <c r="CH34" s="599"/>
      <c r="CI34" s="599"/>
      <c r="CJ34" s="599"/>
      <c r="CK34" s="599"/>
      <c r="CL34" s="599"/>
      <c r="CM34" s="599"/>
      <c r="CN34" s="599"/>
      <c r="CO34" s="599"/>
      <c r="CP34" s="599"/>
      <c r="CQ34" s="599"/>
      <c r="CR34" s="599"/>
      <c r="CS34" s="599"/>
      <c r="CT34" s="599"/>
      <c r="CU34" s="599"/>
      <c r="CV34" s="599"/>
      <c r="CW34" s="599"/>
      <c r="CX34" s="599"/>
      <c r="CY34" s="599"/>
      <c r="CZ34" s="599"/>
      <c r="DA34" s="599"/>
      <c r="DB34" s="599"/>
      <c r="DC34" s="599"/>
      <c r="DD34" s="599"/>
      <c r="DE34" s="599"/>
      <c r="DF34" s="599"/>
      <c r="DG34" s="599"/>
      <c r="DH34" s="599"/>
      <c r="DI34" s="599"/>
      <c r="DJ34" s="599"/>
      <c r="DK34" s="599"/>
      <c r="DL34" s="599"/>
      <c r="DM34" s="599"/>
      <c r="DN34" s="599"/>
      <c r="DO34" s="599"/>
      <c r="DP34" s="599"/>
      <c r="DQ34" s="599"/>
      <c r="DR34" s="599"/>
      <c r="DS34" s="599"/>
      <c r="DT34" s="599"/>
      <c r="DU34" s="599"/>
      <c r="DV34" s="599"/>
      <c r="DW34" s="599"/>
      <c r="DX34" s="599"/>
      <c r="DY34" s="599"/>
      <c r="DZ34" s="599"/>
      <c r="EA34" s="599"/>
      <c r="EB34" s="599"/>
      <c r="EC34" s="599"/>
      <c r="ED34" s="599"/>
      <c r="EE34" s="599"/>
      <c r="EF34" s="599"/>
    </row>
    <row r="35" spans="1:136" s="541" customFormat="1" ht="21.2" customHeight="1" x14ac:dyDescent="0.15">
      <c r="A35" s="575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3"/>
      <c r="Y35" s="516"/>
      <c r="Z35" s="443"/>
      <c r="AA35" s="610">
        <v>0</v>
      </c>
      <c r="AB35" s="610">
        <v>0</v>
      </c>
      <c r="AC35" s="610">
        <v>0</v>
      </c>
      <c r="AD35" s="610">
        <v>0</v>
      </c>
      <c r="AE35" s="610">
        <v>0</v>
      </c>
      <c r="AF35" s="610">
        <v>0</v>
      </c>
      <c r="AG35" s="610">
        <v>0</v>
      </c>
      <c r="AH35" s="610">
        <v>0</v>
      </c>
      <c r="AI35" s="610">
        <v>0</v>
      </c>
      <c r="AJ35" s="610">
        <v>0</v>
      </c>
      <c r="AK35" s="526"/>
      <c r="AL35" s="526"/>
      <c r="AM35" s="526"/>
      <c r="AN35" s="526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599"/>
      <c r="BH35" s="599"/>
      <c r="BI35" s="599"/>
      <c r="BJ35" s="599"/>
      <c r="BK35" s="599"/>
      <c r="BL35" s="599"/>
      <c r="BM35" s="599"/>
      <c r="BN35" s="599"/>
      <c r="BO35" s="599"/>
      <c r="BP35" s="599"/>
      <c r="BQ35" s="599"/>
      <c r="BR35" s="599"/>
      <c r="BS35" s="599"/>
      <c r="BT35" s="599"/>
      <c r="BU35" s="599"/>
      <c r="BV35" s="599"/>
      <c r="BW35" s="599"/>
      <c r="BX35" s="599"/>
      <c r="BY35" s="599"/>
      <c r="BZ35" s="599"/>
      <c r="CA35" s="599"/>
      <c r="CB35" s="599"/>
      <c r="CC35" s="599"/>
      <c r="CD35" s="599"/>
      <c r="CE35" s="599"/>
      <c r="CF35" s="599"/>
      <c r="CG35" s="599"/>
      <c r="CH35" s="599"/>
      <c r="CI35" s="599"/>
      <c r="CJ35" s="599"/>
      <c r="CK35" s="599"/>
      <c r="CL35" s="599"/>
      <c r="CM35" s="599"/>
      <c r="CN35" s="599"/>
      <c r="CO35" s="599"/>
      <c r="CP35" s="599"/>
      <c r="CQ35" s="599"/>
      <c r="CR35" s="599"/>
      <c r="CS35" s="599"/>
      <c r="CT35" s="599"/>
      <c r="CU35" s="599"/>
      <c r="CV35" s="599"/>
      <c r="CW35" s="599"/>
      <c r="CX35" s="599"/>
      <c r="CY35" s="599"/>
      <c r="CZ35" s="599"/>
      <c r="DA35" s="599"/>
      <c r="DB35" s="599"/>
      <c r="DC35" s="599"/>
      <c r="DD35" s="599"/>
      <c r="DE35" s="599"/>
      <c r="DF35" s="599"/>
      <c r="DG35" s="599"/>
      <c r="DH35" s="599"/>
      <c r="DI35" s="599"/>
      <c r="DJ35" s="599"/>
      <c r="DK35" s="599"/>
      <c r="DL35" s="599"/>
      <c r="DM35" s="599"/>
      <c r="DN35" s="599"/>
      <c r="DO35" s="599"/>
      <c r="DP35" s="599"/>
      <c r="DQ35" s="599"/>
      <c r="DR35" s="599"/>
      <c r="DS35" s="599"/>
      <c r="DT35" s="599"/>
      <c r="DU35" s="599"/>
      <c r="DV35" s="599"/>
      <c r="DW35" s="599"/>
      <c r="DX35" s="599"/>
      <c r="DY35" s="599"/>
      <c r="DZ35" s="599"/>
      <c r="EA35" s="599"/>
      <c r="EB35" s="599"/>
      <c r="EC35" s="599"/>
      <c r="ED35" s="599"/>
      <c r="EE35" s="599"/>
      <c r="EF35" s="599"/>
    </row>
    <row r="36" spans="1:136" s="541" customFormat="1" ht="21.2" customHeight="1" x14ac:dyDescent="0.15">
      <c r="A36" s="575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3"/>
      <c r="Y36" s="516"/>
      <c r="Z36" s="443"/>
      <c r="AA36" s="610">
        <v>0</v>
      </c>
      <c r="AB36" s="610">
        <v>0</v>
      </c>
      <c r="AC36" s="610">
        <v>0</v>
      </c>
      <c r="AD36" s="610">
        <v>0</v>
      </c>
      <c r="AE36" s="610">
        <v>0</v>
      </c>
      <c r="AF36" s="610">
        <v>0</v>
      </c>
      <c r="AG36" s="610">
        <v>0</v>
      </c>
      <c r="AH36" s="610">
        <v>0</v>
      </c>
      <c r="AI36" s="610">
        <v>0</v>
      </c>
      <c r="AJ36" s="610">
        <v>0</v>
      </c>
      <c r="AK36" s="526"/>
      <c r="AL36" s="526"/>
      <c r="AM36" s="526"/>
      <c r="AN36" s="526"/>
      <c r="AO36" s="599"/>
      <c r="AP36" s="599"/>
      <c r="AQ36" s="599"/>
      <c r="AR36" s="599"/>
      <c r="AS36" s="599"/>
      <c r="AT36" s="599"/>
      <c r="AU36" s="599"/>
      <c r="AV36" s="599"/>
      <c r="AW36" s="599"/>
      <c r="AX36" s="599"/>
      <c r="AY36" s="599"/>
      <c r="AZ36" s="599"/>
      <c r="BA36" s="599"/>
      <c r="BB36" s="599"/>
      <c r="BC36" s="599"/>
      <c r="BD36" s="599"/>
      <c r="BE36" s="599"/>
      <c r="BF36" s="599"/>
      <c r="BG36" s="599"/>
      <c r="BH36" s="599"/>
      <c r="BI36" s="599"/>
      <c r="BJ36" s="599"/>
      <c r="BK36" s="599"/>
      <c r="BL36" s="599"/>
      <c r="BM36" s="599"/>
      <c r="BN36" s="599"/>
      <c r="BO36" s="599"/>
      <c r="BP36" s="599"/>
      <c r="BQ36" s="599"/>
      <c r="BR36" s="599"/>
      <c r="BS36" s="599"/>
      <c r="BT36" s="599"/>
      <c r="BU36" s="599"/>
      <c r="BV36" s="599"/>
      <c r="BW36" s="599"/>
      <c r="BX36" s="599"/>
      <c r="BY36" s="599"/>
      <c r="BZ36" s="599"/>
      <c r="CA36" s="599"/>
      <c r="CB36" s="599"/>
      <c r="CC36" s="599"/>
      <c r="CD36" s="599"/>
      <c r="CE36" s="599"/>
      <c r="CF36" s="599"/>
      <c r="CG36" s="599"/>
      <c r="CH36" s="599"/>
      <c r="CI36" s="599"/>
      <c r="CJ36" s="599"/>
      <c r="CK36" s="599"/>
      <c r="CL36" s="599"/>
      <c r="CM36" s="599"/>
      <c r="CN36" s="599"/>
      <c r="CO36" s="599"/>
      <c r="CP36" s="599"/>
      <c r="CQ36" s="599"/>
      <c r="CR36" s="599"/>
      <c r="CS36" s="599"/>
      <c r="CT36" s="599"/>
      <c r="CU36" s="599"/>
      <c r="CV36" s="599"/>
      <c r="CW36" s="599"/>
      <c r="CX36" s="599"/>
      <c r="CY36" s="599"/>
      <c r="CZ36" s="599"/>
      <c r="DA36" s="599"/>
      <c r="DB36" s="599"/>
      <c r="DC36" s="599"/>
      <c r="DD36" s="599"/>
      <c r="DE36" s="599"/>
      <c r="DF36" s="599"/>
      <c r="DG36" s="599"/>
      <c r="DH36" s="599"/>
      <c r="DI36" s="599"/>
      <c r="DJ36" s="599"/>
      <c r="DK36" s="599"/>
      <c r="DL36" s="599"/>
      <c r="DM36" s="599"/>
      <c r="DN36" s="599"/>
      <c r="DO36" s="599"/>
      <c r="DP36" s="599"/>
      <c r="DQ36" s="599"/>
      <c r="DR36" s="599"/>
      <c r="DS36" s="599"/>
      <c r="DT36" s="599"/>
      <c r="DU36" s="599"/>
      <c r="DV36" s="599"/>
      <c r="DW36" s="599"/>
      <c r="DX36" s="599"/>
      <c r="DY36" s="599"/>
      <c r="DZ36" s="599"/>
      <c r="EA36" s="599"/>
      <c r="EB36" s="599"/>
      <c r="EC36" s="599"/>
      <c r="ED36" s="599"/>
      <c r="EE36" s="599"/>
      <c r="EF36" s="599"/>
    </row>
    <row r="37" spans="1:136" s="541" customFormat="1" ht="21.2" customHeight="1" x14ac:dyDescent="0.15">
      <c r="A37" s="575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3"/>
      <c r="Y37" s="516"/>
      <c r="Z37" s="443"/>
      <c r="AA37" s="610">
        <v>0</v>
      </c>
      <c r="AB37" s="610">
        <v>0</v>
      </c>
      <c r="AC37" s="610">
        <v>0</v>
      </c>
      <c r="AD37" s="610">
        <v>0</v>
      </c>
      <c r="AE37" s="610">
        <v>0</v>
      </c>
      <c r="AF37" s="610">
        <v>0</v>
      </c>
      <c r="AG37" s="610">
        <v>0</v>
      </c>
      <c r="AH37" s="610">
        <v>0</v>
      </c>
      <c r="AI37" s="610">
        <v>0</v>
      </c>
      <c r="AJ37" s="610">
        <v>0</v>
      </c>
      <c r="AK37" s="526"/>
      <c r="AL37" s="526"/>
      <c r="AM37" s="526"/>
      <c r="AN37" s="526"/>
      <c r="AO37" s="599"/>
      <c r="AP37" s="599"/>
      <c r="AQ37" s="599"/>
      <c r="AR37" s="599"/>
      <c r="AS37" s="599"/>
      <c r="AT37" s="599"/>
      <c r="AU37" s="599"/>
      <c r="AV37" s="599"/>
      <c r="AW37" s="599"/>
      <c r="AX37" s="599"/>
      <c r="AY37" s="599"/>
      <c r="AZ37" s="599"/>
      <c r="BA37" s="599"/>
      <c r="BB37" s="599"/>
      <c r="BC37" s="599"/>
      <c r="BD37" s="599"/>
      <c r="BE37" s="599"/>
      <c r="BF37" s="599"/>
      <c r="BG37" s="599"/>
      <c r="BH37" s="599"/>
      <c r="BI37" s="599"/>
      <c r="BJ37" s="599"/>
      <c r="BK37" s="599"/>
      <c r="BL37" s="599"/>
      <c r="BM37" s="599"/>
      <c r="BN37" s="599"/>
      <c r="BO37" s="599"/>
      <c r="BP37" s="599"/>
      <c r="BQ37" s="599"/>
      <c r="BR37" s="599"/>
      <c r="BS37" s="599"/>
      <c r="BT37" s="599"/>
      <c r="BU37" s="599"/>
      <c r="BV37" s="599"/>
      <c r="BW37" s="599"/>
      <c r="BX37" s="599"/>
      <c r="BY37" s="599"/>
      <c r="BZ37" s="599"/>
      <c r="CA37" s="599"/>
      <c r="CB37" s="599"/>
      <c r="CC37" s="599"/>
      <c r="CD37" s="599"/>
      <c r="CE37" s="599"/>
      <c r="CF37" s="599"/>
      <c r="CG37" s="599"/>
      <c r="CH37" s="599"/>
      <c r="CI37" s="599"/>
      <c r="CJ37" s="599"/>
      <c r="CK37" s="599"/>
      <c r="CL37" s="599"/>
      <c r="CM37" s="599"/>
      <c r="CN37" s="599"/>
      <c r="CO37" s="599"/>
      <c r="CP37" s="599"/>
      <c r="CQ37" s="599"/>
      <c r="CR37" s="599"/>
      <c r="CS37" s="599"/>
      <c r="CT37" s="599"/>
      <c r="CU37" s="599"/>
      <c r="CV37" s="599"/>
      <c r="CW37" s="599"/>
      <c r="CX37" s="599"/>
      <c r="CY37" s="599"/>
      <c r="CZ37" s="599"/>
      <c r="DA37" s="599"/>
      <c r="DB37" s="599"/>
      <c r="DC37" s="599"/>
      <c r="DD37" s="599"/>
      <c r="DE37" s="599"/>
      <c r="DF37" s="599"/>
      <c r="DG37" s="599"/>
      <c r="DH37" s="599"/>
      <c r="DI37" s="599"/>
      <c r="DJ37" s="599"/>
      <c r="DK37" s="599"/>
      <c r="DL37" s="599"/>
      <c r="DM37" s="599"/>
      <c r="DN37" s="599"/>
      <c r="DO37" s="599"/>
      <c r="DP37" s="599"/>
      <c r="DQ37" s="599"/>
      <c r="DR37" s="599"/>
      <c r="DS37" s="599"/>
      <c r="DT37" s="599"/>
      <c r="DU37" s="599"/>
      <c r="DV37" s="599"/>
      <c r="DW37" s="599"/>
      <c r="DX37" s="599"/>
      <c r="DY37" s="599"/>
      <c r="DZ37" s="599"/>
      <c r="EA37" s="599"/>
      <c r="EB37" s="599"/>
      <c r="EC37" s="599"/>
      <c r="ED37" s="599"/>
      <c r="EE37" s="599"/>
      <c r="EF37" s="599"/>
    </row>
    <row r="38" spans="1:136" s="541" customFormat="1" ht="21.2" customHeight="1" x14ac:dyDescent="0.15">
      <c r="A38" s="575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3"/>
      <c r="Y38" s="516"/>
      <c r="Z38" s="443"/>
      <c r="AA38" s="610">
        <v>0</v>
      </c>
      <c r="AB38" s="610">
        <v>0</v>
      </c>
      <c r="AC38" s="610">
        <v>0</v>
      </c>
      <c r="AD38" s="610">
        <v>0</v>
      </c>
      <c r="AE38" s="610">
        <v>0</v>
      </c>
      <c r="AF38" s="610">
        <v>0</v>
      </c>
      <c r="AG38" s="610">
        <v>0</v>
      </c>
      <c r="AH38" s="610">
        <v>0</v>
      </c>
      <c r="AI38" s="610">
        <v>0</v>
      </c>
      <c r="AJ38" s="610">
        <v>0</v>
      </c>
      <c r="AK38" s="526"/>
      <c r="AL38" s="526"/>
      <c r="AM38" s="526"/>
      <c r="AN38" s="526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  <c r="BE38" s="599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9"/>
      <c r="CB38" s="599"/>
      <c r="CC38" s="599"/>
      <c r="CD38" s="599"/>
      <c r="CE38" s="599"/>
      <c r="CF38" s="599"/>
      <c r="CG38" s="599"/>
      <c r="CH38" s="599"/>
      <c r="CI38" s="599"/>
      <c r="CJ38" s="599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99"/>
      <c r="CY38" s="599"/>
      <c r="CZ38" s="599"/>
      <c r="DA38" s="599"/>
      <c r="DB38" s="599"/>
      <c r="DC38" s="599"/>
      <c r="DD38" s="599"/>
      <c r="DE38" s="599"/>
      <c r="DF38" s="599"/>
      <c r="DG38" s="599"/>
      <c r="DH38" s="599"/>
      <c r="DI38" s="599"/>
      <c r="DJ38" s="599"/>
      <c r="DK38" s="599"/>
      <c r="DL38" s="599"/>
      <c r="DM38" s="599"/>
      <c r="DN38" s="599"/>
      <c r="DO38" s="599"/>
      <c r="DP38" s="599"/>
      <c r="DQ38" s="599"/>
      <c r="DR38" s="599"/>
      <c r="DS38" s="599"/>
      <c r="DT38" s="599"/>
      <c r="DU38" s="599"/>
      <c r="DV38" s="599"/>
      <c r="DW38" s="599"/>
      <c r="DX38" s="599"/>
      <c r="DY38" s="599"/>
      <c r="DZ38" s="599"/>
      <c r="EA38" s="599"/>
      <c r="EB38" s="599"/>
      <c r="EC38" s="599"/>
      <c r="ED38" s="599"/>
      <c r="EE38" s="599"/>
      <c r="EF38" s="599"/>
    </row>
    <row r="39" spans="1:136" s="541" customFormat="1" ht="21.2" customHeight="1" thickBot="1" x14ac:dyDescent="0.2">
      <c r="A39" s="575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3"/>
      <c r="Y39" s="517"/>
      <c r="Z39" s="518"/>
      <c r="AA39" s="618">
        <v>0</v>
      </c>
      <c r="AB39" s="618">
        <v>0</v>
      </c>
      <c r="AC39" s="618">
        <v>0</v>
      </c>
      <c r="AD39" s="618">
        <v>0</v>
      </c>
      <c r="AE39" s="618">
        <v>0</v>
      </c>
      <c r="AF39" s="618">
        <v>0</v>
      </c>
      <c r="AG39" s="618">
        <v>0</v>
      </c>
      <c r="AH39" s="618">
        <v>0</v>
      </c>
      <c r="AI39" s="618">
        <v>0</v>
      </c>
      <c r="AJ39" s="618">
        <v>0</v>
      </c>
      <c r="AK39" s="526"/>
      <c r="AL39" s="526"/>
      <c r="AM39" s="526"/>
      <c r="AN39" s="526"/>
      <c r="AO39" s="599"/>
      <c r="AP39" s="599"/>
      <c r="AQ39" s="599"/>
      <c r="AR39" s="599"/>
      <c r="AS39" s="599"/>
      <c r="AT39" s="599"/>
      <c r="AU39" s="599"/>
      <c r="AV39" s="599"/>
      <c r="AW39" s="599"/>
      <c r="AX39" s="599"/>
      <c r="AY39" s="599"/>
      <c r="AZ39" s="599"/>
      <c r="BA39" s="599"/>
      <c r="BB39" s="599"/>
      <c r="BC39" s="599"/>
      <c r="BD39" s="599"/>
      <c r="BE39" s="599"/>
      <c r="BF39" s="599"/>
      <c r="BG39" s="599"/>
      <c r="BH39" s="599"/>
      <c r="BI39" s="599"/>
      <c r="BJ39" s="599"/>
      <c r="BK39" s="599"/>
      <c r="BL39" s="599"/>
      <c r="BM39" s="599"/>
      <c r="BN39" s="599"/>
      <c r="BO39" s="599"/>
      <c r="BP39" s="599"/>
      <c r="BQ39" s="599"/>
      <c r="BR39" s="599"/>
      <c r="BS39" s="599"/>
      <c r="BT39" s="599"/>
      <c r="BU39" s="599"/>
      <c r="BV39" s="599"/>
      <c r="BW39" s="599"/>
      <c r="BX39" s="599"/>
      <c r="BY39" s="599"/>
      <c r="BZ39" s="599"/>
      <c r="CA39" s="599"/>
      <c r="CB39" s="599"/>
      <c r="CC39" s="599"/>
      <c r="CD39" s="599"/>
      <c r="CE39" s="599"/>
      <c r="CF39" s="599"/>
      <c r="CG39" s="599"/>
      <c r="CH39" s="599"/>
      <c r="CI39" s="599"/>
      <c r="CJ39" s="599"/>
      <c r="CK39" s="599"/>
      <c r="CL39" s="599"/>
      <c r="CM39" s="599"/>
      <c r="CN39" s="599"/>
      <c r="CO39" s="599"/>
      <c r="CP39" s="599"/>
      <c r="CQ39" s="599"/>
      <c r="CR39" s="599"/>
      <c r="CS39" s="599"/>
      <c r="CT39" s="599"/>
      <c r="CU39" s="599"/>
      <c r="CV39" s="599"/>
      <c r="CW39" s="599"/>
      <c r="CX39" s="599"/>
      <c r="CY39" s="599"/>
      <c r="CZ39" s="599"/>
      <c r="DA39" s="599"/>
      <c r="DB39" s="599"/>
      <c r="DC39" s="599"/>
      <c r="DD39" s="599"/>
      <c r="DE39" s="599"/>
      <c r="DF39" s="599"/>
      <c r="DG39" s="599"/>
      <c r="DH39" s="599"/>
      <c r="DI39" s="599"/>
      <c r="DJ39" s="599"/>
      <c r="DK39" s="599"/>
      <c r="DL39" s="599"/>
      <c r="DM39" s="599"/>
      <c r="DN39" s="599"/>
      <c r="DO39" s="599"/>
      <c r="DP39" s="599"/>
      <c r="DQ39" s="599"/>
      <c r="DR39" s="599"/>
      <c r="DS39" s="599"/>
      <c r="DT39" s="599"/>
      <c r="DU39" s="599"/>
      <c r="DV39" s="599"/>
      <c r="DW39" s="599"/>
      <c r="DX39" s="599"/>
      <c r="DY39" s="599"/>
      <c r="DZ39" s="599"/>
      <c r="EA39" s="599"/>
      <c r="EB39" s="599"/>
      <c r="EC39" s="599"/>
      <c r="ED39" s="599"/>
      <c r="EE39" s="599"/>
      <c r="EF39" s="599"/>
    </row>
    <row r="40" spans="1:136" s="541" customFormat="1" ht="21.2" customHeight="1" x14ac:dyDescent="0.15">
      <c r="A40" s="575"/>
      <c r="B40" s="1271" t="s">
        <v>644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3"/>
      <c r="Y40" s="437">
        <v>2</v>
      </c>
      <c r="Z40" s="438">
        <v>1</v>
      </c>
      <c r="AA40" s="185">
        <f t="shared" ref="AA40:AA42" si="5">SUM(AB40:AC40)</f>
        <v>0</v>
      </c>
      <c r="AB40" s="185">
        <f>SUM(AB41:AB42)</f>
        <v>0</v>
      </c>
      <c r="AC40" s="611">
        <f>SUM(AC41:AC42)</f>
        <v>0</v>
      </c>
      <c r="AD40" s="611">
        <f t="shared" ref="AD40:AD42" si="6">SUM(AE40:AI40)</f>
        <v>0</v>
      </c>
      <c r="AE40" s="611">
        <f t="shared" ref="AE40:AJ40" si="7">SUM(AE41:AE42)</f>
        <v>0</v>
      </c>
      <c r="AF40" s="611">
        <f t="shared" si="7"/>
        <v>0</v>
      </c>
      <c r="AG40" s="611">
        <f t="shared" si="7"/>
        <v>0</v>
      </c>
      <c r="AH40" s="611">
        <f t="shared" si="7"/>
        <v>0</v>
      </c>
      <c r="AI40" s="611">
        <f t="shared" si="7"/>
        <v>0</v>
      </c>
      <c r="AJ40" s="619">
        <f t="shared" si="7"/>
        <v>0</v>
      </c>
      <c r="AK40" s="526"/>
      <c r="AL40" s="526"/>
      <c r="AM40" s="526"/>
      <c r="AN40" s="526"/>
      <c r="AO40" s="599"/>
      <c r="AP40" s="599"/>
      <c r="AQ40" s="599"/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  <c r="BE40" s="599"/>
      <c r="BF40" s="599"/>
      <c r="BG40" s="599"/>
      <c r="BH40" s="599"/>
      <c r="BI40" s="599"/>
      <c r="BJ40" s="599"/>
      <c r="BK40" s="599"/>
      <c r="BL40" s="599"/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599"/>
      <c r="CE40" s="599"/>
      <c r="CF40" s="599"/>
      <c r="CG40" s="599"/>
      <c r="CH40" s="599"/>
      <c r="CI40" s="599"/>
      <c r="CJ40" s="599"/>
      <c r="CK40" s="599"/>
      <c r="CL40" s="599"/>
      <c r="CM40" s="599"/>
      <c r="CN40" s="599"/>
      <c r="CO40" s="599"/>
      <c r="CP40" s="599"/>
      <c r="CQ40" s="599"/>
      <c r="CR40" s="599"/>
      <c r="CS40" s="599"/>
      <c r="CT40" s="599"/>
      <c r="CU40" s="599"/>
      <c r="CV40" s="599"/>
      <c r="CW40" s="599"/>
      <c r="CX40" s="599"/>
      <c r="CY40" s="599"/>
      <c r="CZ40" s="599"/>
      <c r="DA40" s="599"/>
      <c r="DB40" s="599"/>
      <c r="DC40" s="599"/>
      <c r="DD40" s="599"/>
      <c r="DE40" s="599"/>
      <c r="DF40" s="599"/>
      <c r="DG40" s="599"/>
      <c r="DH40" s="599"/>
      <c r="DI40" s="599"/>
      <c r="DJ40" s="599"/>
      <c r="DK40" s="599"/>
      <c r="DL40" s="599"/>
      <c r="DM40" s="599"/>
      <c r="DN40" s="599"/>
      <c r="DO40" s="599"/>
      <c r="DP40" s="599"/>
      <c r="DQ40" s="599"/>
      <c r="DR40" s="599"/>
      <c r="DS40" s="599"/>
      <c r="DT40" s="599"/>
      <c r="DU40" s="599"/>
      <c r="DV40" s="599"/>
      <c r="DW40" s="599"/>
      <c r="DX40" s="599"/>
      <c r="DY40" s="599"/>
      <c r="DZ40" s="599"/>
      <c r="EA40" s="599"/>
      <c r="EB40" s="599"/>
      <c r="EC40" s="599"/>
      <c r="ED40" s="599"/>
      <c r="EE40" s="599"/>
      <c r="EF40" s="599"/>
    </row>
    <row r="41" spans="1:136" s="541" customFormat="1" ht="21.2" customHeight="1" x14ac:dyDescent="0.15">
      <c r="A41" s="575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3"/>
      <c r="Y41" s="442">
        <v>2</v>
      </c>
      <c r="Z41" s="443">
        <v>2</v>
      </c>
      <c r="AA41" s="248">
        <f t="shared" si="5"/>
        <v>0</v>
      </c>
      <c r="AB41" s="250">
        <v>0</v>
      </c>
      <c r="AC41" s="610">
        <v>0</v>
      </c>
      <c r="AD41" s="612">
        <f t="shared" si="6"/>
        <v>0</v>
      </c>
      <c r="AE41" s="610">
        <v>0</v>
      </c>
      <c r="AF41" s="610">
        <v>0</v>
      </c>
      <c r="AG41" s="610">
        <v>0</v>
      </c>
      <c r="AH41" s="610">
        <v>0</v>
      </c>
      <c r="AI41" s="610">
        <v>0</v>
      </c>
      <c r="AJ41" s="613">
        <v>0</v>
      </c>
      <c r="AK41" s="526"/>
      <c r="AL41" s="526"/>
      <c r="AM41" s="526"/>
      <c r="AN41" s="526"/>
      <c r="AO41" s="599"/>
      <c r="AP41" s="599"/>
      <c r="AQ41" s="599"/>
      <c r="AR41" s="599"/>
      <c r="AS41" s="599"/>
      <c r="AT41" s="599"/>
      <c r="AU41" s="599"/>
      <c r="AV41" s="599"/>
      <c r="AW41" s="599"/>
      <c r="AX41" s="599"/>
      <c r="AY41" s="599"/>
      <c r="AZ41" s="599"/>
      <c r="BA41" s="599"/>
      <c r="BB41" s="599"/>
      <c r="BC41" s="599"/>
      <c r="BD41" s="599"/>
      <c r="BE41" s="599"/>
      <c r="BF41" s="599"/>
      <c r="BG41" s="599"/>
      <c r="BH41" s="599"/>
      <c r="BI41" s="599"/>
      <c r="BJ41" s="599"/>
      <c r="BK41" s="599"/>
      <c r="BL41" s="599"/>
      <c r="BM41" s="599"/>
      <c r="BN41" s="599"/>
      <c r="BO41" s="599"/>
      <c r="BP41" s="599"/>
      <c r="BQ41" s="599"/>
      <c r="BR41" s="599"/>
      <c r="BS41" s="599"/>
      <c r="BT41" s="599"/>
      <c r="BU41" s="599"/>
      <c r="BV41" s="599"/>
      <c r="BW41" s="599"/>
      <c r="BX41" s="599"/>
      <c r="BY41" s="599"/>
      <c r="BZ41" s="599"/>
      <c r="CA41" s="599"/>
      <c r="CB41" s="599"/>
      <c r="CC41" s="599"/>
      <c r="CD41" s="599"/>
      <c r="CE41" s="599"/>
      <c r="CF41" s="599"/>
      <c r="CG41" s="599"/>
      <c r="CH41" s="599"/>
      <c r="CI41" s="599"/>
      <c r="CJ41" s="599"/>
      <c r="CK41" s="599"/>
      <c r="CL41" s="599"/>
      <c r="CM41" s="599"/>
      <c r="CN41" s="599"/>
      <c r="CO41" s="599"/>
      <c r="CP41" s="599"/>
      <c r="CQ41" s="599"/>
      <c r="CR41" s="599"/>
      <c r="CS41" s="599"/>
      <c r="CT41" s="599"/>
      <c r="CU41" s="599"/>
      <c r="CV41" s="599"/>
      <c r="CW41" s="599"/>
      <c r="CX41" s="599"/>
      <c r="CY41" s="599"/>
      <c r="CZ41" s="599"/>
      <c r="DA41" s="599"/>
      <c r="DB41" s="599"/>
      <c r="DC41" s="599"/>
      <c r="DD41" s="599"/>
      <c r="DE41" s="599"/>
      <c r="DF41" s="599"/>
      <c r="DG41" s="599"/>
      <c r="DH41" s="599"/>
      <c r="DI41" s="599"/>
      <c r="DJ41" s="599"/>
      <c r="DK41" s="599"/>
      <c r="DL41" s="599"/>
      <c r="DM41" s="599"/>
      <c r="DN41" s="599"/>
      <c r="DO41" s="599"/>
      <c r="DP41" s="599"/>
      <c r="DQ41" s="599"/>
      <c r="DR41" s="599"/>
      <c r="DS41" s="599"/>
      <c r="DT41" s="599"/>
      <c r="DU41" s="599"/>
      <c r="DV41" s="599"/>
      <c r="DW41" s="599"/>
      <c r="DX41" s="599"/>
      <c r="DY41" s="599"/>
      <c r="DZ41" s="599"/>
      <c r="EA41" s="599"/>
      <c r="EB41" s="599"/>
      <c r="EC41" s="599"/>
      <c r="ED41" s="599"/>
      <c r="EE41" s="599"/>
      <c r="EF41" s="599"/>
    </row>
    <row r="42" spans="1:136" s="541" customFormat="1" ht="21.2" customHeight="1" thickBot="1" x14ac:dyDescent="0.2">
      <c r="A42" s="575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3"/>
      <c r="Y42" s="445">
        <v>2</v>
      </c>
      <c r="Z42" s="446">
        <v>3</v>
      </c>
      <c r="AA42" s="190">
        <f t="shared" si="5"/>
        <v>0</v>
      </c>
      <c r="AB42" s="189">
        <v>0</v>
      </c>
      <c r="AC42" s="608">
        <v>0</v>
      </c>
      <c r="AD42" s="607">
        <f t="shared" si="6"/>
        <v>0</v>
      </c>
      <c r="AE42" s="608">
        <v>0</v>
      </c>
      <c r="AF42" s="608">
        <v>0</v>
      </c>
      <c r="AG42" s="608">
        <v>0</v>
      </c>
      <c r="AH42" s="608">
        <v>0</v>
      </c>
      <c r="AI42" s="608">
        <v>0</v>
      </c>
      <c r="AJ42" s="609">
        <v>0</v>
      </c>
      <c r="AK42" s="526"/>
      <c r="AL42" s="526"/>
      <c r="AM42" s="526"/>
      <c r="AN42" s="526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599"/>
      <c r="BC42" s="599"/>
      <c r="BD42" s="599"/>
      <c r="BE42" s="599"/>
      <c r="BF42" s="599"/>
      <c r="BG42" s="599"/>
      <c r="BH42" s="599"/>
      <c r="BI42" s="599"/>
      <c r="BJ42" s="599"/>
      <c r="BK42" s="599"/>
      <c r="BL42" s="599"/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599"/>
      <c r="CC42" s="599"/>
      <c r="CD42" s="599"/>
      <c r="CE42" s="599"/>
      <c r="CF42" s="599"/>
      <c r="CG42" s="599"/>
      <c r="CH42" s="599"/>
      <c r="CI42" s="599"/>
      <c r="CJ42" s="599"/>
      <c r="CK42" s="599"/>
      <c r="CL42" s="599"/>
      <c r="CM42" s="599"/>
      <c r="CN42" s="599"/>
      <c r="CO42" s="599"/>
      <c r="CP42" s="599"/>
      <c r="CQ42" s="599"/>
      <c r="CR42" s="599"/>
      <c r="CS42" s="599"/>
      <c r="CT42" s="599"/>
      <c r="CU42" s="599"/>
      <c r="CV42" s="599"/>
      <c r="CW42" s="599"/>
      <c r="CX42" s="599"/>
      <c r="CY42" s="599"/>
      <c r="CZ42" s="599"/>
      <c r="DA42" s="599"/>
      <c r="DB42" s="599"/>
      <c r="DC42" s="599"/>
      <c r="DD42" s="599"/>
      <c r="DE42" s="599"/>
      <c r="DF42" s="599"/>
      <c r="DG42" s="599"/>
      <c r="DH42" s="599"/>
      <c r="DI42" s="599"/>
      <c r="DJ42" s="599"/>
      <c r="DK42" s="599"/>
      <c r="DL42" s="599"/>
      <c r="DM42" s="599"/>
      <c r="DN42" s="599"/>
      <c r="DO42" s="599"/>
      <c r="DP42" s="599"/>
      <c r="DQ42" s="599"/>
      <c r="DR42" s="599"/>
      <c r="DS42" s="599"/>
      <c r="DT42" s="599"/>
      <c r="DU42" s="599"/>
      <c r="DV42" s="599"/>
      <c r="DW42" s="599"/>
      <c r="DX42" s="599"/>
      <c r="DY42" s="599"/>
      <c r="DZ42" s="599"/>
      <c r="EA42" s="599"/>
      <c r="EB42" s="599"/>
      <c r="EC42" s="599"/>
      <c r="ED42" s="599"/>
      <c r="EE42" s="599"/>
      <c r="EF42" s="599"/>
    </row>
    <row r="43" spans="1:136" s="541" customFormat="1" ht="21.2" customHeight="1" thickBot="1" x14ac:dyDescent="0.2">
      <c r="A43" s="575"/>
      <c r="B43" s="1271" t="s">
        <v>645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3"/>
      <c r="Y43" s="522"/>
      <c r="Z43" s="523"/>
      <c r="AA43" s="620">
        <v>0</v>
      </c>
      <c r="AB43" s="620">
        <v>0</v>
      </c>
      <c r="AC43" s="620">
        <v>0</v>
      </c>
      <c r="AD43" s="620">
        <v>0</v>
      </c>
      <c r="AE43" s="620">
        <v>0</v>
      </c>
      <c r="AF43" s="620">
        <v>0</v>
      </c>
      <c r="AG43" s="620">
        <v>0</v>
      </c>
      <c r="AH43" s="620">
        <v>0</v>
      </c>
      <c r="AI43" s="620">
        <v>0</v>
      </c>
      <c r="AJ43" s="620">
        <v>0</v>
      </c>
      <c r="AK43" s="526"/>
      <c r="AL43" s="526"/>
      <c r="AM43" s="526"/>
      <c r="AN43" s="526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599"/>
      <c r="CN43" s="599"/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599"/>
      <c r="DB43" s="599"/>
      <c r="DC43" s="599"/>
      <c r="DD43" s="599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599"/>
      <c r="EB43" s="599"/>
      <c r="EC43" s="599"/>
      <c r="ED43" s="599"/>
      <c r="EE43" s="599"/>
      <c r="EF43" s="599"/>
    </row>
    <row r="44" spans="1:136" s="541" customFormat="1" ht="21.2" customHeight="1" x14ac:dyDescent="0.15">
      <c r="A44" s="575"/>
      <c r="B44" s="1271" t="s">
        <v>646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355"/>
      <c r="Y44" s="437">
        <v>2</v>
      </c>
      <c r="Z44" s="438">
        <v>4</v>
      </c>
      <c r="AA44" s="185">
        <f t="shared" ref="AA44:AA47" si="8">SUM(AB44:AC44)</f>
        <v>0</v>
      </c>
      <c r="AB44" s="184">
        <v>0</v>
      </c>
      <c r="AC44" s="184">
        <v>0</v>
      </c>
      <c r="AD44" s="185">
        <f t="shared" ref="AD44:AD47" si="9">SUM(AE44:AI44)</f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58">
        <v>0</v>
      </c>
      <c r="AK44" s="526"/>
      <c r="AL44" s="526"/>
      <c r="AM44" s="526"/>
      <c r="AN44" s="526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599"/>
      <c r="BG44" s="599"/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599"/>
      <c r="CE44" s="599"/>
      <c r="CF44" s="599"/>
      <c r="CG44" s="599"/>
      <c r="CH44" s="599"/>
      <c r="CI44" s="599"/>
      <c r="CJ44" s="599"/>
      <c r="CK44" s="599"/>
      <c r="CL44" s="599"/>
      <c r="CM44" s="599"/>
      <c r="CN44" s="599"/>
      <c r="CO44" s="599"/>
      <c r="CP44" s="599"/>
      <c r="CQ44" s="599"/>
      <c r="CR44" s="599"/>
      <c r="CS44" s="599"/>
      <c r="CT44" s="599"/>
      <c r="CU44" s="599"/>
      <c r="CV44" s="599"/>
      <c r="CW44" s="599"/>
      <c r="CX44" s="599"/>
      <c r="CY44" s="599"/>
      <c r="CZ44" s="599"/>
      <c r="DA44" s="599"/>
      <c r="DB44" s="599"/>
      <c r="DC44" s="599"/>
      <c r="DD44" s="599"/>
      <c r="DE44" s="599"/>
      <c r="DF44" s="599"/>
      <c r="DG44" s="599"/>
      <c r="DH44" s="599"/>
      <c r="DI44" s="599"/>
      <c r="DJ44" s="599"/>
      <c r="DK44" s="599"/>
      <c r="DL44" s="599"/>
      <c r="DM44" s="599"/>
      <c r="DN44" s="599"/>
      <c r="DO44" s="599"/>
      <c r="DP44" s="599"/>
      <c r="DQ44" s="599"/>
      <c r="DR44" s="599"/>
      <c r="DS44" s="599"/>
      <c r="DT44" s="599"/>
      <c r="DU44" s="599"/>
      <c r="DV44" s="599"/>
      <c r="DW44" s="599"/>
      <c r="DX44" s="599"/>
      <c r="DY44" s="599"/>
      <c r="DZ44" s="599"/>
      <c r="EA44" s="599"/>
      <c r="EB44" s="599"/>
      <c r="EC44" s="599"/>
      <c r="ED44" s="599"/>
      <c r="EE44" s="599"/>
      <c r="EF44" s="599"/>
    </row>
    <row r="45" spans="1:136" s="541" customFormat="1" ht="21.2" customHeight="1" x14ac:dyDescent="0.15">
      <c r="A45" s="575"/>
      <c r="B45" s="1271" t="s">
        <v>647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355"/>
      <c r="Y45" s="442">
        <v>2</v>
      </c>
      <c r="Z45" s="443">
        <v>5</v>
      </c>
      <c r="AA45" s="248">
        <f t="shared" si="8"/>
        <v>0</v>
      </c>
      <c r="AB45" s="250">
        <v>0</v>
      </c>
      <c r="AC45" s="250">
        <v>0</v>
      </c>
      <c r="AD45" s="248">
        <f t="shared" si="9"/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374">
        <v>0</v>
      </c>
      <c r="AK45" s="526"/>
      <c r="AL45" s="526"/>
      <c r="AM45" s="526"/>
      <c r="AN45" s="526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599"/>
      <c r="DK45" s="599"/>
      <c r="DL45" s="599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599"/>
      <c r="DZ45" s="599"/>
      <c r="EA45" s="599"/>
      <c r="EB45" s="599"/>
      <c r="EC45" s="599"/>
      <c r="ED45" s="599"/>
      <c r="EE45" s="599"/>
      <c r="EF45" s="599"/>
    </row>
    <row r="46" spans="1:136" s="541" customFormat="1" ht="21.2" customHeight="1" x14ac:dyDescent="0.15">
      <c r="A46" s="575"/>
      <c r="B46" s="1271" t="s">
        <v>648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355"/>
      <c r="Y46" s="442">
        <v>2</v>
      </c>
      <c r="Z46" s="443">
        <v>6</v>
      </c>
      <c r="AA46" s="248">
        <f t="shared" si="8"/>
        <v>0</v>
      </c>
      <c r="AB46" s="250">
        <v>0</v>
      </c>
      <c r="AC46" s="250">
        <v>0</v>
      </c>
      <c r="AD46" s="248">
        <f t="shared" si="9"/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374">
        <v>22745200</v>
      </c>
      <c r="AK46" s="526"/>
      <c r="AL46" s="526"/>
      <c r="AM46" s="526"/>
      <c r="AN46" s="526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99"/>
      <c r="CP46" s="599"/>
      <c r="CQ46" s="599"/>
      <c r="CR46" s="599"/>
      <c r="CS46" s="599"/>
      <c r="CT46" s="599"/>
      <c r="CU46" s="599"/>
      <c r="CV46" s="599"/>
      <c r="CW46" s="599"/>
      <c r="CX46" s="599"/>
      <c r="CY46" s="599"/>
      <c r="CZ46" s="599"/>
      <c r="DA46" s="599"/>
      <c r="DB46" s="599"/>
      <c r="DC46" s="599"/>
      <c r="DD46" s="599"/>
      <c r="DE46" s="599"/>
      <c r="DF46" s="599"/>
      <c r="DG46" s="599"/>
      <c r="DH46" s="599"/>
      <c r="DI46" s="599"/>
      <c r="DJ46" s="599"/>
      <c r="DK46" s="599"/>
      <c r="DL46" s="599"/>
      <c r="DM46" s="599"/>
      <c r="DN46" s="599"/>
      <c r="DO46" s="599"/>
      <c r="DP46" s="599"/>
      <c r="DQ46" s="599"/>
      <c r="DR46" s="599"/>
      <c r="DS46" s="599"/>
      <c r="DT46" s="599"/>
      <c r="DU46" s="599"/>
      <c r="DV46" s="599"/>
      <c r="DW46" s="599"/>
      <c r="DX46" s="599"/>
      <c r="DY46" s="599"/>
      <c r="DZ46" s="599"/>
      <c r="EA46" s="599"/>
      <c r="EB46" s="599"/>
      <c r="EC46" s="599"/>
      <c r="ED46" s="599"/>
      <c r="EE46" s="599"/>
      <c r="EF46" s="599"/>
    </row>
    <row r="47" spans="1:136" s="541" customFormat="1" ht="21.2" customHeight="1" thickBot="1" x14ac:dyDescent="0.2">
      <c r="A47" s="575"/>
      <c r="B47" s="1271" t="s">
        <v>649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355"/>
      <c r="Y47" s="445">
        <v>2</v>
      </c>
      <c r="Z47" s="446">
        <v>7</v>
      </c>
      <c r="AA47" s="190">
        <f t="shared" si="8"/>
        <v>0</v>
      </c>
      <c r="AB47" s="608">
        <v>0</v>
      </c>
      <c r="AC47" s="189">
        <v>0</v>
      </c>
      <c r="AD47" s="190">
        <f t="shared" si="9"/>
        <v>511931</v>
      </c>
      <c r="AE47" s="189">
        <v>0</v>
      </c>
      <c r="AF47" s="189">
        <v>0</v>
      </c>
      <c r="AG47" s="189">
        <v>511931</v>
      </c>
      <c r="AH47" s="189">
        <v>0</v>
      </c>
      <c r="AI47" s="189">
        <v>0</v>
      </c>
      <c r="AJ47" s="507">
        <v>661850</v>
      </c>
      <c r="AK47" s="526"/>
      <c r="AL47" s="526"/>
      <c r="AM47" s="526"/>
      <c r="AN47" s="526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599"/>
      <c r="CB47" s="599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599"/>
      <c r="CN47" s="599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599"/>
      <c r="DB47" s="599"/>
      <c r="DC47" s="599"/>
      <c r="DD47" s="599"/>
      <c r="DE47" s="599"/>
      <c r="DF47" s="599"/>
      <c r="DG47" s="599"/>
      <c r="DH47" s="599"/>
      <c r="DI47" s="599"/>
      <c r="DJ47" s="599"/>
      <c r="DK47" s="599"/>
      <c r="DL47" s="599"/>
      <c r="DM47" s="599"/>
      <c r="DN47" s="599"/>
      <c r="DO47" s="599"/>
      <c r="DP47" s="599"/>
      <c r="DQ47" s="599"/>
      <c r="DR47" s="599"/>
      <c r="DS47" s="599"/>
      <c r="DT47" s="599"/>
      <c r="DU47" s="599"/>
      <c r="DV47" s="599"/>
      <c r="DW47" s="599"/>
      <c r="DX47" s="599"/>
      <c r="DY47" s="599"/>
      <c r="DZ47" s="599"/>
      <c r="EA47" s="599"/>
      <c r="EB47" s="599"/>
      <c r="EC47" s="599"/>
      <c r="ED47" s="599"/>
      <c r="EE47" s="599"/>
      <c r="EF47" s="599"/>
    </row>
    <row r="48" spans="1:136" s="541" customFormat="1" ht="21.2" customHeight="1" thickBot="1" x14ac:dyDescent="0.2">
      <c r="A48" s="575"/>
      <c r="B48" s="1271" t="s">
        <v>650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3"/>
      <c r="Y48" s="522"/>
      <c r="Z48" s="523"/>
      <c r="AA48" s="621">
        <v>0</v>
      </c>
      <c r="AB48" s="621">
        <v>0</v>
      </c>
      <c r="AC48" s="621">
        <v>0</v>
      </c>
      <c r="AD48" s="621">
        <v>0</v>
      </c>
      <c r="AE48" s="621">
        <v>0</v>
      </c>
      <c r="AF48" s="621">
        <v>0</v>
      </c>
      <c r="AG48" s="621">
        <v>0</v>
      </c>
      <c r="AH48" s="621">
        <v>0</v>
      </c>
      <c r="AI48" s="621">
        <v>0</v>
      </c>
      <c r="AJ48" s="621">
        <v>0</v>
      </c>
      <c r="AK48" s="526"/>
      <c r="AL48" s="526"/>
      <c r="AM48" s="526"/>
      <c r="AN48" s="526"/>
      <c r="AO48" s="599"/>
      <c r="AP48" s="599"/>
      <c r="AQ48" s="599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599"/>
      <c r="BC48" s="599"/>
      <c r="BD48" s="599"/>
      <c r="BE48" s="599"/>
      <c r="BF48" s="599"/>
      <c r="BG48" s="599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599"/>
      <c r="CB48" s="599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599"/>
      <c r="DB48" s="599"/>
      <c r="DC48" s="599"/>
      <c r="DD48" s="599"/>
      <c r="DE48" s="599"/>
      <c r="DF48" s="599"/>
      <c r="DG48" s="599"/>
      <c r="DH48" s="599"/>
      <c r="DI48" s="599"/>
      <c r="DJ48" s="599"/>
      <c r="DK48" s="599"/>
      <c r="DL48" s="599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599"/>
      <c r="DZ48" s="599"/>
      <c r="EA48" s="599"/>
      <c r="EB48" s="599"/>
      <c r="EC48" s="599"/>
      <c r="ED48" s="599"/>
      <c r="EE48" s="599"/>
      <c r="EF48" s="599"/>
    </row>
    <row r="49" spans="1:136" s="541" customFormat="1" ht="21.2" customHeight="1" thickBot="1" x14ac:dyDescent="0.2">
      <c r="A49" s="575"/>
      <c r="B49" s="1271" t="s">
        <v>651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355"/>
      <c r="Y49" s="292">
        <v>2</v>
      </c>
      <c r="Z49" s="293">
        <v>8</v>
      </c>
      <c r="AA49" s="460">
        <f t="shared" ref="AA49:AA60" si="10">SUM(AB49:AC49)</f>
        <v>221046</v>
      </c>
      <c r="AB49" s="460">
        <f>AB12+AB14+AB15+AB16+AB17+AB23+AB32+AB40+AB43+AB44+AB45+AB46+AB47+AB48</f>
        <v>0</v>
      </c>
      <c r="AC49" s="460">
        <f>AC12+AC14+AC15+AC16+AC17+AC23+AC32+AC40+AC43+AC44+AC45+AC46+AC47+AC48</f>
        <v>221046</v>
      </c>
      <c r="AD49" s="460">
        <f t="shared" ref="AD49:AD60" si="11">SUM(AE49:AI49)</f>
        <v>2061536</v>
      </c>
      <c r="AE49" s="460">
        <f t="shared" ref="AE49:AJ49" si="12">AE12+AE14+AE15+AE16+AE17+AE23+AE32+AE40+AE43+AE44+AE45+AE46+AE47+AE48</f>
        <v>1311549</v>
      </c>
      <c r="AF49" s="460">
        <f t="shared" si="12"/>
        <v>28106</v>
      </c>
      <c r="AG49" s="460">
        <f t="shared" si="12"/>
        <v>678932</v>
      </c>
      <c r="AH49" s="460">
        <f t="shared" si="12"/>
        <v>42949</v>
      </c>
      <c r="AI49" s="460">
        <f t="shared" si="12"/>
        <v>0</v>
      </c>
      <c r="AJ49" s="525">
        <f t="shared" si="12"/>
        <v>28634161</v>
      </c>
      <c r="AK49" s="526"/>
      <c r="AL49" s="526"/>
      <c r="AM49" s="526"/>
      <c r="AN49" s="526"/>
      <c r="AO49" s="599"/>
      <c r="AP49" s="599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  <c r="BE49" s="599"/>
      <c r="BF49" s="599"/>
      <c r="BG49" s="599"/>
      <c r="BH49" s="599"/>
      <c r="BI49" s="599"/>
      <c r="BJ49" s="599"/>
      <c r="BK49" s="599"/>
      <c r="BL49" s="599"/>
      <c r="BM49" s="599"/>
      <c r="BN49" s="599"/>
      <c r="BO49" s="599"/>
      <c r="BP49" s="599"/>
      <c r="BQ49" s="599"/>
      <c r="BR49" s="599"/>
      <c r="BS49" s="599"/>
      <c r="BT49" s="599"/>
      <c r="BU49" s="599"/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  <c r="CK49" s="599"/>
      <c r="CL49" s="599"/>
      <c r="CM49" s="599"/>
      <c r="CN49" s="599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599"/>
      <c r="DB49" s="599"/>
      <c r="DC49" s="599"/>
      <c r="DD49" s="599"/>
      <c r="DE49" s="599"/>
      <c r="DF49" s="599"/>
      <c r="DG49" s="599"/>
      <c r="DH49" s="599"/>
      <c r="DI49" s="599"/>
      <c r="DJ49" s="599"/>
      <c r="DK49" s="599"/>
      <c r="DL49" s="599"/>
      <c r="DM49" s="599"/>
      <c r="DN49" s="599"/>
      <c r="DO49" s="599"/>
      <c r="DP49" s="599"/>
      <c r="DQ49" s="599"/>
      <c r="DR49" s="599"/>
      <c r="DS49" s="599"/>
      <c r="DT49" s="599"/>
      <c r="DU49" s="599"/>
      <c r="DV49" s="599"/>
      <c r="DW49" s="599"/>
      <c r="DX49" s="599"/>
      <c r="DY49" s="599"/>
      <c r="DZ49" s="599"/>
      <c r="EA49" s="599"/>
      <c r="EB49" s="599"/>
      <c r="EC49" s="599"/>
      <c r="ED49" s="599"/>
      <c r="EE49" s="599"/>
      <c r="EF49" s="599"/>
    </row>
    <row r="50" spans="1:136" s="541" customFormat="1" ht="21.2" customHeight="1" x14ac:dyDescent="0.15">
      <c r="A50" s="575"/>
      <c r="B50" s="1271" t="s">
        <v>652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355"/>
      <c r="Y50" s="437">
        <v>2</v>
      </c>
      <c r="Z50" s="438">
        <v>9</v>
      </c>
      <c r="AA50" s="185">
        <f t="shared" si="10"/>
        <v>1967</v>
      </c>
      <c r="AB50" s="184">
        <v>0</v>
      </c>
      <c r="AC50" s="184">
        <v>1967</v>
      </c>
      <c r="AD50" s="185">
        <f t="shared" si="11"/>
        <v>74655</v>
      </c>
      <c r="AE50" s="184">
        <v>74655</v>
      </c>
      <c r="AF50" s="184">
        <v>0</v>
      </c>
      <c r="AG50" s="184">
        <v>0</v>
      </c>
      <c r="AH50" s="184">
        <v>0</v>
      </c>
      <c r="AI50" s="184">
        <v>0</v>
      </c>
      <c r="AJ50" s="58">
        <v>51362</v>
      </c>
      <c r="AK50" s="526"/>
      <c r="AL50" s="526"/>
      <c r="AM50" s="526"/>
      <c r="AN50" s="526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599"/>
      <c r="BG50" s="599"/>
      <c r="BH50" s="599"/>
      <c r="BI50" s="599"/>
      <c r="BJ50" s="599"/>
      <c r="BK50" s="599"/>
      <c r="BL50" s="599"/>
      <c r="BM50" s="599"/>
      <c r="BN50" s="599"/>
      <c r="BO50" s="599"/>
      <c r="BP50" s="599"/>
      <c r="BQ50" s="599"/>
      <c r="BR50" s="599"/>
      <c r="BS50" s="599"/>
      <c r="BT50" s="599"/>
      <c r="BU50" s="599"/>
      <c r="BV50" s="599"/>
      <c r="BW50" s="599"/>
      <c r="BX50" s="599"/>
      <c r="BY50" s="599"/>
      <c r="BZ50" s="599"/>
      <c r="CA50" s="599"/>
      <c r="CB50" s="599"/>
      <c r="CC50" s="599"/>
      <c r="CD50" s="599"/>
      <c r="CE50" s="599"/>
      <c r="CF50" s="599"/>
      <c r="CG50" s="599"/>
      <c r="CH50" s="599"/>
      <c r="CI50" s="599"/>
      <c r="CJ50" s="599"/>
      <c r="CK50" s="599"/>
      <c r="CL50" s="599"/>
      <c r="CM50" s="599"/>
      <c r="CN50" s="599"/>
      <c r="CO50" s="599"/>
      <c r="CP50" s="599"/>
      <c r="CQ50" s="599"/>
      <c r="CR50" s="599"/>
      <c r="CS50" s="599"/>
      <c r="CT50" s="599"/>
      <c r="CU50" s="599"/>
      <c r="CV50" s="599"/>
      <c r="CW50" s="599"/>
      <c r="CX50" s="599"/>
      <c r="CY50" s="599"/>
      <c r="CZ50" s="599"/>
      <c r="DA50" s="599"/>
      <c r="DB50" s="599"/>
      <c r="DC50" s="599"/>
      <c r="DD50" s="599"/>
      <c r="DE50" s="599"/>
      <c r="DF50" s="599"/>
      <c r="DG50" s="599"/>
      <c r="DH50" s="599"/>
      <c r="DI50" s="599"/>
      <c r="DJ50" s="599"/>
      <c r="DK50" s="599"/>
      <c r="DL50" s="599"/>
      <c r="DM50" s="599"/>
      <c r="DN50" s="599"/>
      <c r="DO50" s="599"/>
      <c r="DP50" s="599"/>
      <c r="DQ50" s="599"/>
      <c r="DR50" s="599"/>
      <c r="DS50" s="599"/>
      <c r="DT50" s="599"/>
      <c r="DU50" s="599"/>
      <c r="DV50" s="599"/>
      <c r="DW50" s="599"/>
      <c r="DX50" s="599"/>
      <c r="DY50" s="599"/>
      <c r="DZ50" s="599"/>
      <c r="EA50" s="599"/>
      <c r="EB50" s="599"/>
      <c r="EC50" s="599"/>
      <c r="ED50" s="599"/>
      <c r="EE50" s="599"/>
      <c r="EF50" s="599"/>
    </row>
    <row r="51" spans="1:136" s="541" customFormat="1" ht="21.2" customHeight="1" x14ac:dyDescent="0.15">
      <c r="A51" s="575"/>
      <c r="B51" s="1271" t="s">
        <v>653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355"/>
      <c r="Y51" s="442">
        <v>3</v>
      </c>
      <c r="Z51" s="443">
        <v>0</v>
      </c>
      <c r="AA51" s="248">
        <f t="shared" si="10"/>
        <v>0</v>
      </c>
      <c r="AB51" s="250">
        <v>0</v>
      </c>
      <c r="AC51" s="250">
        <v>0</v>
      </c>
      <c r="AD51" s="248">
        <f t="shared" si="11"/>
        <v>80731</v>
      </c>
      <c r="AE51" s="250">
        <v>73965</v>
      </c>
      <c r="AF51" s="250">
        <v>0</v>
      </c>
      <c r="AG51" s="250">
        <v>0</v>
      </c>
      <c r="AH51" s="250">
        <v>6766</v>
      </c>
      <c r="AI51" s="250">
        <v>0</v>
      </c>
      <c r="AJ51" s="374">
        <v>19227</v>
      </c>
      <c r="AK51" s="526"/>
      <c r="AL51" s="526"/>
      <c r="AM51" s="526"/>
      <c r="AN51" s="526"/>
      <c r="AO51" s="599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599"/>
      <c r="BG51" s="599"/>
      <c r="BH51" s="599"/>
      <c r="BI51" s="599"/>
      <c r="BJ51" s="599"/>
      <c r="BK51" s="599"/>
      <c r="BL51" s="599"/>
      <c r="BM51" s="599"/>
      <c r="BN51" s="599"/>
      <c r="BO51" s="599"/>
      <c r="BP51" s="599"/>
      <c r="BQ51" s="599"/>
      <c r="BR51" s="599"/>
      <c r="BS51" s="599"/>
      <c r="BT51" s="599"/>
      <c r="BU51" s="599"/>
      <c r="BV51" s="599"/>
      <c r="BW51" s="599"/>
      <c r="BX51" s="599"/>
      <c r="BY51" s="599"/>
      <c r="BZ51" s="599"/>
      <c r="CA51" s="599"/>
      <c r="CB51" s="599"/>
      <c r="CC51" s="599"/>
      <c r="CD51" s="599"/>
      <c r="CE51" s="599"/>
      <c r="CF51" s="599"/>
      <c r="CG51" s="599"/>
      <c r="CH51" s="599"/>
      <c r="CI51" s="599"/>
      <c r="CJ51" s="599"/>
      <c r="CK51" s="599"/>
      <c r="CL51" s="599"/>
      <c r="CM51" s="599"/>
      <c r="CN51" s="599"/>
      <c r="CO51" s="599"/>
      <c r="CP51" s="599"/>
      <c r="CQ51" s="599"/>
      <c r="CR51" s="599"/>
      <c r="CS51" s="599"/>
      <c r="CT51" s="599"/>
      <c r="CU51" s="599"/>
      <c r="CV51" s="599"/>
      <c r="CW51" s="599"/>
      <c r="CX51" s="599"/>
      <c r="CY51" s="599"/>
      <c r="CZ51" s="599"/>
      <c r="DA51" s="599"/>
      <c r="DB51" s="599"/>
      <c r="DC51" s="599"/>
      <c r="DD51" s="599"/>
      <c r="DE51" s="599"/>
      <c r="DF51" s="599"/>
      <c r="DG51" s="599"/>
      <c r="DH51" s="599"/>
      <c r="DI51" s="599"/>
      <c r="DJ51" s="599"/>
      <c r="DK51" s="599"/>
      <c r="DL51" s="599"/>
      <c r="DM51" s="599"/>
      <c r="DN51" s="599"/>
      <c r="DO51" s="599"/>
      <c r="DP51" s="599"/>
      <c r="DQ51" s="599"/>
      <c r="DR51" s="599"/>
      <c r="DS51" s="599"/>
      <c r="DT51" s="599"/>
      <c r="DU51" s="599"/>
      <c r="DV51" s="599"/>
      <c r="DW51" s="599"/>
      <c r="DX51" s="599"/>
      <c r="DY51" s="599"/>
      <c r="DZ51" s="599"/>
      <c r="EA51" s="599"/>
      <c r="EB51" s="599"/>
      <c r="EC51" s="599"/>
      <c r="ED51" s="599"/>
      <c r="EE51" s="599"/>
      <c r="EF51" s="599"/>
    </row>
    <row r="52" spans="1:136" s="541" customFormat="1" ht="21.2" customHeight="1" x14ac:dyDescent="0.15">
      <c r="A52" s="575"/>
      <c r="B52" s="1271" t="s">
        <v>654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355"/>
      <c r="Y52" s="442">
        <v>3</v>
      </c>
      <c r="Z52" s="443">
        <v>1</v>
      </c>
      <c r="AA52" s="248">
        <f t="shared" si="10"/>
        <v>0</v>
      </c>
      <c r="AB52" s="250">
        <v>0</v>
      </c>
      <c r="AC52" s="250">
        <v>0</v>
      </c>
      <c r="AD52" s="248">
        <f t="shared" si="11"/>
        <v>259</v>
      </c>
      <c r="AE52" s="250">
        <v>259</v>
      </c>
      <c r="AF52" s="250">
        <v>0</v>
      </c>
      <c r="AG52" s="250">
        <v>0</v>
      </c>
      <c r="AH52" s="250">
        <v>0</v>
      </c>
      <c r="AI52" s="250">
        <v>0</v>
      </c>
      <c r="AJ52" s="374">
        <v>0</v>
      </c>
      <c r="AK52" s="526"/>
      <c r="AL52" s="526"/>
      <c r="AM52" s="526"/>
      <c r="AN52" s="526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599"/>
      <c r="BC52" s="599"/>
      <c r="BD52" s="599"/>
      <c r="BE52" s="599"/>
      <c r="BF52" s="599"/>
      <c r="BG52" s="599"/>
      <c r="BH52" s="599"/>
      <c r="BI52" s="599"/>
      <c r="BJ52" s="599"/>
      <c r="BK52" s="599"/>
      <c r="BL52" s="599"/>
      <c r="BM52" s="599"/>
      <c r="BN52" s="599"/>
      <c r="BO52" s="599"/>
      <c r="BP52" s="599"/>
      <c r="BQ52" s="599"/>
      <c r="BR52" s="599"/>
      <c r="BS52" s="599"/>
      <c r="BT52" s="599"/>
      <c r="BU52" s="599"/>
      <c r="BV52" s="599"/>
      <c r="BW52" s="599"/>
      <c r="BX52" s="599"/>
      <c r="BY52" s="599"/>
      <c r="BZ52" s="599"/>
      <c r="CA52" s="599"/>
      <c r="CB52" s="599"/>
      <c r="CC52" s="599"/>
      <c r="CD52" s="599"/>
      <c r="CE52" s="599"/>
      <c r="CF52" s="599"/>
      <c r="CG52" s="599"/>
      <c r="CH52" s="599"/>
      <c r="CI52" s="599"/>
      <c r="CJ52" s="599"/>
      <c r="CK52" s="599"/>
      <c r="CL52" s="599"/>
      <c r="CM52" s="599"/>
      <c r="CN52" s="599"/>
      <c r="CO52" s="599"/>
      <c r="CP52" s="599"/>
      <c r="CQ52" s="599"/>
      <c r="CR52" s="599"/>
      <c r="CS52" s="599"/>
      <c r="CT52" s="599"/>
      <c r="CU52" s="599"/>
      <c r="CV52" s="599"/>
      <c r="CW52" s="599"/>
      <c r="CX52" s="599"/>
      <c r="CY52" s="599"/>
      <c r="CZ52" s="599"/>
      <c r="DA52" s="599"/>
      <c r="DB52" s="599"/>
      <c r="DC52" s="599"/>
      <c r="DD52" s="599"/>
      <c r="DE52" s="599"/>
      <c r="DF52" s="599"/>
      <c r="DG52" s="599"/>
      <c r="DH52" s="599"/>
      <c r="DI52" s="599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599"/>
      <c r="DW52" s="599"/>
      <c r="DX52" s="599"/>
      <c r="DY52" s="599"/>
      <c r="DZ52" s="599"/>
      <c r="EA52" s="599"/>
      <c r="EB52" s="599"/>
      <c r="EC52" s="599"/>
      <c r="ED52" s="599"/>
      <c r="EE52" s="599"/>
      <c r="EF52" s="599"/>
    </row>
    <row r="53" spans="1:136" s="541" customFormat="1" ht="21.2" customHeight="1" x14ac:dyDescent="0.15">
      <c r="A53" s="575"/>
      <c r="B53" s="1271" t="s">
        <v>655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355"/>
      <c r="Y53" s="442">
        <v>3</v>
      </c>
      <c r="Z53" s="443">
        <v>2</v>
      </c>
      <c r="AA53" s="248">
        <f t="shared" si="10"/>
        <v>0</v>
      </c>
      <c r="AB53" s="250">
        <v>0</v>
      </c>
      <c r="AC53" s="250">
        <v>0</v>
      </c>
      <c r="AD53" s="248">
        <f t="shared" si="11"/>
        <v>0</v>
      </c>
      <c r="AE53" s="250">
        <v>0</v>
      </c>
      <c r="AF53" s="250">
        <v>0</v>
      </c>
      <c r="AG53" s="250">
        <v>0</v>
      </c>
      <c r="AH53" s="250">
        <v>0</v>
      </c>
      <c r="AI53" s="250">
        <v>0</v>
      </c>
      <c r="AJ53" s="374">
        <v>0</v>
      </c>
      <c r="AK53" s="526"/>
      <c r="AL53" s="526"/>
      <c r="AM53" s="526"/>
      <c r="AN53" s="526"/>
      <c r="AO53" s="599"/>
      <c r="AP53" s="599"/>
      <c r="AQ53" s="599"/>
      <c r="AR53" s="599"/>
      <c r="AS53" s="599"/>
      <c r="AT53" s="599"/>
      <c r="AU53" s="599"/>
      <c r="AV53" s="599"/>
      <c r="AW53" s="599"/>
      <c r="AX53" s="599"/>
      <c r="AY53" s="599"/>
      <c r="AZ53" s="599"/>
      <c r="BA53" s="599"/>
      <c r="BB53" s="599"/>
      <c r="BC53" s="599"/>
      <c r="BD53" s="599"/>
      <c r="BE53" s="599"/>
      <c r="BF53" s="599"/>
      <c r="BG53" s="599"/>
      <c r="BH53" s="599"/>
      <c r="BI53" s="599"/>
      <c r="BJ53" s="599"/>
      <c r="BK53" s="599"/>
      <c r="BL53" s="599"/>
      <c r="BM53" s="599"/>
      <c r="BN53" s="599"/>
      <c r="BO53" s="599"/>
      <c r="BP53" s="599"/>
      <c r="BQ53" s="599"/>
      <c r="BR53" s="599"/>
      <c r="BS53" s="599"/>
      <c r="BT53" s="599"/>
      <c r="BU53" s="599"/>
      <c r="BV53" s="599"/>
      <c r="BW53" s="599"/>
      <c r="BX53" s="599"/>
      <c r="BY53" s="599"/>
      <c r="BZ53" s="599"/>
      <c r="CA53" s="599"/>
      <c r="CB53" s="599"/>
      <c r="CC53" s="599"/>
      <c r="CD53" s="599"/>
      <c r="CE53" s="599"/>
      <c r="CF53" s="599"/>
      <c r="CG53" s="599"/>
      <c r="CH53" s="599"/>
      <c r="CI53" s="599"/>
      <c r="CJ53" s="599"/>
      <c r="CK53" s="599"/>
      <c r="CL53" s="599"/>
      <c r="CM53" s="599"/>
      <c r="CN53" s="599"/>
      <c r="CO53" s="599"/>
      <c r="CP53" s="599"/>
      <c r="CQ53" s="599"/>
      <c r="CR53" s="599"/>
      <c r="CS53" s="599"/>
      <c r="CT53" s="599"/>
      <c r="CU53" s="599"/>
      <c r="CV53" s="599"/>
      <c r="CW53" s="599"/>
      <c r="CX53" s="599"/>
      <c r="CY53" s="599"/>
      <c r="CZ53" s="599"/>
      <c r="DA53" s="599"/>
      <c r="DB53" s="599"/>
      <c r="DC53" s="599"/>
      <c r="DD53" s="599"/>
      <c r="DE53" s="599"/>
      <c r="DF53" s="599"/>
      <c r="DG53" s="599"/>
      <c r="DH53" s="599"/>
      <c r="DI53" s="599"/>
      <c r="DJ53" s="599"/>
      <c r="DK53" s="599"/>
      <c r="DL53" s="599"/>
      <c r="DM53" s="599"/>
      <c r="DN53" s="599"/>
      <c r="DO53" s="599"/>
      <c r="DP53" s="599"/>
      <c r="DQ53" s="599"/>
      <c r="DR53" s="599"/>
      <c r="DS53" s="599"/>
      <c r="DT53" s="599"/>
      <c r="DU53" s="599"/>
      <c r="DV53" s="599"/>
      <c r="DW53" s="599"/>
      <c r="DX53" s="599"/>
      <c r="DY53" s="599"/>
      <c r="DZ53" s="599"/>
      <c r="EA53" s="599"/>
      <c r="EB53" s="599"/>
      <c r="EC53" s="599"/>
      <c r="ED53" s="599"/>
      <c r="EE53" s="599"/>
      <c r="EF53" s="599"/>
    </row>
    <row r="54" spans="1:136" s="541" customFormat="1" ht="21.2" customHeight="1" x14ac:dyDescent="0.15">
      <c r="A54" s="575"/>
      <c r="B54" s="1271" t="s">
        <v>656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355"/>
      <c r="Y54" s="442">
        <v>3</v>
      </c>
      <c r="Z54" s="443">
        <v>3</v>
      </c>
      <c r="AA54" s="248">
        <f t="shared" si="10"/>
        <v>0</v>
      </c>
      <c r="AB54" s="250">
        <v>0</v>
      </c>
      <c r="AC54" s="250">
        <v>0</v>
      </c>
      <c r="AD54" s="248">
        <f t="shared" si="11"/>
        <v>5418</v>
      </c>
      <c r="AE54" s="250">
        <v>1781</v>
      </c>
      <c r="AF54" s="250">
        <v>3637</v>
      </c>
      <c r="AG54" s="250">
        <v>0</v>
      </c>
      <c r="AH54" s="250">
        <v>0</v>
      </c>
      <c r="AI54" s="250">
        <v>0</v>
      </c>
      <c r="AJ54" s="374">
        <v>0</v>
      </c>
      <c r="AK54" s="472"/>
      <c r="AL54" s="526"/>
      <c r="AM54" s="526"/>
      <c r="AN54" s="526"/>
      <c r="AO54" s="599"/>
      <c r="AP54" s="599"/>
      <c r="AQ54" s="599"/>
      <c r="AR54" s="599"/>
      <c r="AS54" s="599"/>
      <c r="AT54" s="599"/>
      <c r="AU54" s="599"/>
      <c r="AV54" s="599"/>
      <c r="AW54" s="599"/>
      <c r="AX54" s="599"/>
      <c r="AY54" s="599"/>
      <c r="AZ54" s="599"/>
      <c r="BA54" s="599"/>
      <c r="BB54" s="599"/>
      <c r="BC54" s="599"/>
      <c r="BD54" s="599"/>
      <c r="BE54" s="599"/>
      <c r="BF54" s="599"/>
      <c r="BG54" s="599"/>
      <c r="BH54" s="599"/>
      <c r="BI54" s="599"/>
      <c r="BJ54" s="599"/>
      <c r="BK54" s="599"/>
      <c r="BL54" s="599"/>
      <c r="BM54" s="599"/>
      <c r="BN54" s="599"/>
      <c r="BO54" s="599"/>
      <c r="BP54" s="599"/>
      <c r="BQ54" s="599"/>
      <c r="BR54" s="599"/>
      <c r="BS54" s="599"/>
      <c r="BT54" s="599"/>
      <c r="BU54" s="599"/>
      <c r="BV54" s="599"/>
      <c r="BW54" s="599"/>
      <c r="BX54" s="599"/>
      <c r="BY54" s="599"/>
      <c r="BZ54" s="599"/>
      <c r="CA54" s="599"/>
      <c r="CB54" s="599"/>
      <c r="CC54" s="599"/>
      <c r="CD54" s="599"/>
      <c r="CE54" s="599"/>
      <c r="CF54" s="599"/>
      <c r="CG54" s="599"/>
      <c r="CH54" s="599"/>
      <c r="CI54" s="599"/>
      <c r="CJ54" s="599"/>
      <c r="CK54" s="599"/>
      <c r="CL54" s="599"/>
      <c r="CM54" s="599"/>
      <c r="CN54" s="599"/>
      <c r="CO54" s="599"/>
      <c r="CP54" s="599"/>
      <c r="CQ54" s="599"/>
      <c r="CR54" s="599"/>
      <c r="CS54" s="599"/>
      <c r="CT54" s="599"/>
      <c r="CU54" s="599"/>
      <c r="CV54" s="599"/>
      <c r="CW54" s="599"/>
      <c r="CX54" s="599"/>
      <c r="CY54" s="599"/>
      <c r="CZ54" s="599"/>
      <c r="DA54" s="599"/>
      <c r="DB54" s="599"/>
      <c r="DC54" s="599"/>
      <c r="DD54" s="599"/>
      <c r="DE54" s="599"/>
      <c r="DF54" s="599"/>
      <c r="DG54" s="599"/>
      <c r="DH54" s="599"/>
      <c r="DI54" s="599"/>
      <c r="DJ54" s="599"/>
      <c r="DK54" s="599"/>
      <c r="DL54" s="599"/>
      <c r="DM54" s="599"/>
      <c r="DN54" s="599"/>
      <c r="DO54" s="599"/>
      <c r="DP54" s="599"/>
      <c r="DQ54" s="599"/>
      <c r="DR54" s="599"/>
      <c r="DS54" s="599"/>
      <c r="DT54" s="599"/>
      <c r="DU54" s="599"/>
      <c r="DV54" s="599"/>
      <c r="DW54" s="599"/>
      <c r="DX54" s="599"/>
      <c r="DY54" s="599"/>
      <c r="DZ54" s="599"/>
      <c r="EA54" s="599"/>
      <c r="EB54" s="599"/>
      <c r="EC54" s="599"/>
      <c r="ED54" s="599"/>
      <c r="EE54" s="599"/>
      <c r="EF54" s="599"/>
    </row>
    <row r="55" spans="1:136" s="541" customFormat="1" ht="21.2" customHeight="1" x14ac:dyDescent="0.15">
      <c r="A55" s="575"/>
      <c r="B55" s="1271" t="s">
        <v>657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355"/>
      <c r="Y55" s="442">
        <v>3</v>
      </c>
      <c r="Z55" s="443">
        <v>4</v>
      </c>
      <c r="AA55" s="248">
        <f t="shared" si="10"/>
        <v>0</v>
      </c>
      <c r="AB55" s="250">
        <v>0</v>
      </c>
      <c r="AC55" s="250">
        <v>0</v>
      </c>
      <c r="AD55" s="248">
        <f t="shared" si="11"/>
        <v>1290</v>
      </c>
      <c r="AE55" s="250">
        <v>0</v>
      </c>
      <c r="AF55" s="250">
        <v>0</v>
      </c>
      <c r="AG55" s="250">
        <v>0</v>
      </c>
      <c r="AH55" s="250">
        <v>1290</v>
      </c>
      <c r="AI55" s="250">
        <v>0</v>
      </c>
      <c r="AJ55" s="374">
        <v>0</v>
      </c>
      <c r="AK55" s="472"/>
      <c r="AL55" s="526"/>
      <c r="AM55" s="526"/>
      <c r="AN55" s="526"/>
      <c r="AO55" s="599"/>
      <c r="AP55" s="599"/>
      <c r="AQ55" s="599"/>
      <c r="AR55" s="599"/>
      <c r="AS55" s="599"/>
      <c r="AT55" s="599"/>
      <c r="AU55" s="599"/>
      <c r="AV55" s="599"/>
      <c r="AW55" s="599"/>
      <c r="AX55" s="599"/>
      <c r="AY55" s="599"/>
      <c r="AZ55" s="599"/>
      <c r="BA55" s="599"/>
      <c r="BB55" s="599"/>
      <c r="BC55" s="599"/>
      <c r="BD55" s="599"/>
      <c r="BE55" s="599"/>
      <c r="BF55" s="599"/>
      <c r="BG55" s="599"/>
      <c r="BH55" s="599"/>
      <c r="BI55" s="599"/>
      <c r="BJ55" s="599"/>
      <c r="BK55" s="599"/>
      <c r="BL55" s="599"/>
      <c r="BM55" s="599"/>
      <c r="BN55" s="599"/>
      <c r="BO55" s="599"/>
      <c r="BP55" s="599"/>
      <c r="BQ55" s="599"/>
      <c r="BR55" s="599"/>
      <c r="BS55" s="599"/>
      <c r="BT55" s="599"/>
      <c r="BU55" s="599"/>
      <c r="BV55" s="599"/>
      <c r="BW55" s="599"/>
      <c r="BX55" s="599"/>
      <c r="BY55" s="599"/>
      <c r="BZ55" s="599"/>
      <c r="CA55" s="599"/>
      <c r="CB55" s="599"/>
      <c r="CC55" s="599"/>
      <c r="CD55" s="599"/>
      <c r="CE55" s="599"/>
      <c r="CF55" s="599"/>
      <c r="CG55" s="599"/>
      <c r="CH55" s="599"/>
      <c r="CI55" s="599"/>
      <c r="CJ55" s="599"/>
      <c r="CK55" s="599"/>
      <c r="CL55" s="599"/>
      <c r="CM55" s="599"/>
      <c r="CN55" s="599"/>
      <c r="CO55" s="599"/>
      <c r="CP55" s="599"/>
      <c r="CQ55" s="599"/>
      <c r="CR55" s="599"/>
      <c r="CS55" s="599"/>
      <c r="CT55" s="599"/>
      <c r="CU55" s="599"/>
      <c r="CV55" s="599"/>
      <c r="CW55" s="599"/>
      <c r="CX55" s="599"/>
      <c r="CY55" s="599"/>
      <c r="CZ55" s="599"/>
      <c r="DA55" s="599"/>
      <c r="DB55" s="599"/>
      <c r="DC55" s="599"/>
      <c r="DD55" s="599"/>
      <c r="DE55" s="599"/>
      <c r="DF55" s="599"/>
      <c r="DG55" s="599"/>
      <c r="DH55" s="599"/>
      <c r="DI55" s="599"/>
      <c r="DJ55" s="599"/>
      <c r="DK55" s="599"/>
      <c r="DL55" s="599"/>
      <c r="DM55" s="599"/>
      <c r="DN55" s="599"/>
      <c r="DO55" s="599"/>
      <c r="DP55" s="599"/>
      <c r="DQ55" s="599"/>
      <c r="DR55" s="599"/>
      <c r="DS55" s="599"/>
      <c r="DT55" s="599"/>
      <c r="DU55" s="599"/>
      <c r="DV55" s="599"/>
      <c r="DW55" s="599"/>
      <c r="DX55" s="599"/>
      <c r="DY55" s="599"/>
      <c r="DZ55" s="599"/>
      <c r="EA55" s="599"/>
      <c r="EB55" s="599"/>
      <c r="EC55" s="599"/>
      <c r="ED55" s="599"/>
      <c r="EE55" s="599"/>
      <c r="EF55" s="599"/>
    </row>
    <row r="56" spans="1:136" s="541" customFormat="1" ht="21.2" customHeight="1" x14ac:dyDescent="0.15">
      <c r="A56" s="575"/>
      <c r="B56" s="1271" t="s">
        <v>658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355"/>
      <c r="Y56" s="442">
        <v>3</v>
      </c>
      <c r="Z56" s="443">
        <v>5</v>
      </c>
      <c r="AA56" s="248">
        <f t="shared" si="10"/>
        <v>3042</v>
      </c>
      <c r="AB56" s="250">
        <v>0</v>
      </c>
      <c r="AC56" s="250">
        <v>3042</v>
      </c>
      <c r="AD56" s="248">
        <f t="shared" si="11"/>
        <v>84289</v>
      </c>
      <c r="AE56" s="250">
        <v>84289</v>
      </c>
      <c r="AF56" s="250">
        <v>0</v>
      </c>
      <c r="AG56" s="250">
        <v>0</v>
      </c>
      <c r="AH56" s="250">
        <v>0</v>
      </c>
      <c r="AI56" s="250">
        <v>0</v>
      </c>
      <c r="AJ56" s="374">
        <v>22748723</v>
      </c>
      <c r="AK56" s="526"/>
      <c r="AL56" s="526"/>
      <c r="AM56" s="526"/>
      <c r="AN56" s="526"/>
      <c r="AO56" s="599"/>
      <c r="AP56" s="599"/>
      <c r="AQ56" s="599"/>
      <c r="AR56" s="599"/>
      <c r="AS56" s="599"/>
      <c r="AT56" s="599"/>
      <c r="AU56" s="599"/>
      <c r="AV56" s="599"/>
      <c r="AW56" s="599"/>
      <c r="AX56" s="599"/>
      <c r="AY56" s="599"/>
      <c r="AZ56" s="599"/>
      <c r="BA56" s="599"/>
      <c r="BB56" s="599"/>
      <c r="BC56" s="599"/>
      <c r="BD56" s="599"/>
      <c r="BE56" s="599"/>
      <c r="BF56" s="599"/>
      <c r="BG56" s="599"/>
      <c r="BH56" s="599"/>
      <c r="BI56" s="599"/>
      <c r="BJ56" s="599"/>
      <c r="BK56" s="599"/>
      <c r="BL56" s="599"/>
      <c r="BM56" s="599"/>
      <c r="BN56" s="599"/>
      <c r="BO56" s="599"/>
      <c r="BP56" s="599"/>
      <c r="BQ56" s="599"/>
      <c r="BR56" s="599"/>
      <c r="BS56" s="599"/>
      <c r="BT56" s="599"/>
      <c r="BU56" s="599"/>
      <c r="BV56" s="599"/>
      <c r="BW56" s="599"/>
      <c r="BX56" s="599"/>
      <c r="BY56" s="599"/>
      <c r="BZ56" s="599"/>
      <c r="CA56" s="599"/>
      <c r="CB56" s="599"/>
      <c r="CC56" s="599"/>
      <c r="CD56" s="599"/>
      <c r="CE56" s="599"/>
      <c r="CF56" s="599"/>
      <c r="CG56" s="599"/>
      <c r="CH56" s="599"/>
      <c r="CI56" s="599"/>
      <c r="CJ56" s="599"/>
      <c r="CK56" s="599"/>
      <c r="CL56" s="599"/>
      <c r="CM56" s="599"/>
      <c r="CN56" s="599"/>
      <c r="CO56" s="599"/>
      <c r="CP56" s="599"/>
      <c r="CQ56" s="599"/>
      <c r="CR56" s="599"/>
      <c r="CS56" s="599"/>
      <c r="CT56" s="599"/>
      <c r="CU56" s="599"/>
      <c r="CV56" s="599"/>
      <c r="CW56" s="599"/>
      <c r="CX56" s="599"/>
      <c r="CY56" s="599"/>
      <c r="CZ56" s="599"/>
      <c r="DA56" s="599"/>
      <c r="DB56" s="599"/>
      <c r="DC56" s="599"/>
      <c r="DD56" s="599"/>
      <c r="DE56" s="599"/>
      <c r="DF56" s="599"/>
      <c r="DG56" s="599"/>
      <c r="DH56" s="599"/>
      <c r="DI56" s="599"/>
      <c r="DJ56" s="599"/>
      <c r="DK56" s="599"/>
      <c r="DL56" s="599"/>
      <c r="DM56" s="599"/>
      <c r="DN56" s="599"/>
      <c r="DO56" s="599"/>
      <c r="DP56" s="599"/>
      <c r="DQ56" s="599"/>
      <c r="DR56" s="599"/>
      <c r="DS56" s="599"/>
      <c r="DT56" s="599"/>
      <c r="DU56" s="599"/>
      <c r="DV56" s="599"/>
      <c r="DW56" s="599"/>
      <c r="DX56" s="599"/>
      <c r="DY56" s="599"/>
      <c r="DZ56" s="599"/>
      <c r="EA56" s="599"/>
      <c r="EB56" s="599"/>
      <c r="EC56" s="599"/>
      <c r="ED56" s="599"/>
      <c r="EE56" s="599"/>
      <c r="EF56" s="599"/>
    </row>
    <row r="57" spans="1:136" s="541" customFormat="1" ht="21.2" customHeight="1" x14ac:dyDescent="0.15">
      <c r="A57" s="575"/>
      <c r="B57" s="1271" t="s">
        <v>659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355"/>
      <c r="Y57" s="442">
        <v>3</v>
      </c>
      <c r="Z57" s="443">
        <v>6</v>
      </c>
      <c r="AA57" s="248">
        <f t="shared" si="10"/>
        <v>0</v>
      </c>
      <c r="AB57" s="250">
        <v>0</v>
      </c>
      <c r="AC57" s="250">
        <v>0</v>
      </c>
      <c r="AD57" s="248">
        <f t="shared" si="11"/>
        <v>6034</v>
      </c>
      <c r="AE57" s="250">
        <v>3911</v>
      </c>
      <c r="AF57" s="250">
        <v>0</v>
      </c>
      <c r="AG57" s="250">
        <v>2123</v>
      </c>
      <c r="AH57" s="250">
        <v>0</v>
      </c>
      <c r="AI57" s="250">
        <v>0</v>
      </c>
      <c r="AJ57" s="374">
        <v>0</v>
      </c>
      <c r="AK57" s="526"/>
      <c r="AL57" s="526"/>
      <c r="AM57" s="526"/>
      <c r="AN57" s="526"/>
      <c r="AO57" s="599"/>
      <c r="AP57" s="599"/>
      <c r="AQ57" s="599"/>
      <c r="AR57" s="599"/>
      <c r="AS57" s="599"/>
      <c r="AT57" s="599"/>
      <c r="AU57" s="599"/>
      <c r="AV57" s="599"/>
      <c r="AW57" s="599"/>
      <c r="AX57" s="599"/>
      <c r="AY57" s="599"/>
      <c r="AZ57" s="599"/>
      <c r="BA57" s="599"/>
      <c r="BB57" s="599"/>
      <c r="BC57" s="599"/>
      <c r="BD57" s="599"/>
      <c r="BE57" s="599"/>
      <c r="BF57" s="599"/>
      <c r="BG57" s="599"/>
      <c r="BH57" s="599"/>
      <c r="BI57" s="599"/>
      <c r="BJ57" s="599"/>
      <c r="BK57" s="599"/>
      <c r="BL57" s="599"/>
      <c r="BM57" s="599"/>
      <c r="BN57" s="599"/>
      <c r="BO57" s="599"/>
      <c r="BP57" s="599"/>
      <c r="BQ57" s="599"/>
      <c r="BR57" s="599"/>
      <c r="BS57" s="599"/>
      <c r="BT57" s="599"/>
      <c r="BU57" s="599"/>
      <c r="BV57" s="599"/>
      <c r="BW57" s="599"/>
      <c r="BX57" s="599"/>
      <c r="BY57" s="599"/>
      <c r="BZ57" s="599"/>
      <c r="CA57" s="599"/>
      <c r="CB57" s="599"/>
      <c r="CC57" s="599"/>
      <c r="CD57" s="599"/>
      <c r="CE57" s="599"/>
      <c r="CF57" s="599"/>
      <c r="CG57" s="599"/>
      <c r="CH57" s="599"/>
      <c r="CI57" s="599"/>
      <c r="CJ57" s="599"/>
      <c r="CK57" s="599"/>
      <c r="CL57" s="599"/>
      <c r="CM57" s="599"/>
      <c r="CN57" s="599"/>
      <c r="CO57" s="599"/>
      <c r="CP57" s="599"/>
      <c r="CQ57" s="599"/>
      <c r="CR57" s="599"/>
      <c r="CS57" s="599"/>
      <c r="CT57" s="599"/>
      <c r="CU57" s="599"/>
      <c r="CV57" s="599"/>
      <c r="CW57" s="599"/>
      <c r="CX57" s="599"/>
      <c r="CY57" s="599"/>
      <c r="CZ57" s="599"/>
      <c r="DA57" s="599"/>
      <c r="DB57" s="599"/>
      <c r="DC57" s="599"/>
      <c r="DD57" s="599"/>
      <c r="DE57" s="599"/>
      <c r="DF57" s="599"/>
      <c r="DG57" s="599"/>
      <c r="DH57" s="599"/>
      <c r="DI57" s="599"/>
      <c r="DJ57" s="599"/>
      <c r="DK57" s="599"/>
      <c r="DL57" s="599"/>
      <c r="DM57" s="599"/>
      <c r="DN57" s="599"/>
      <c r="DO57" s="599"/>
      <c r="DP57" s="599"/>
      <c r="DQ57" s="599"/>
      <c r="DR57" s="599"/>
      <c r="DS57" s="599"/>
      <c r="DT57" s="599"/>
      <c r="DU57" s="599"/>
      <c r="DV57" s="599"/>
      <c r="DW57" s="599"/>
      <c r="DX57" s="599"/>
      <c r="DY57" s="599"/>
      <c r="DZ57" s="599"/>
      <c r="EA57" s="599"/>
      <c r="EB57" s="599"/>
      <c r="EC57" s="599"/>
      <c r="ED57" s="599"/>
      <c r="EE57" s="599"/>
      <c r="EF57" s="599"/>
    </row>
    <row r="58" spans="1:136" s="541" customFormat="1" ht="21.2" customHeight="1" x14ac:dyDescent="0.15">
      <c r="A58" s="575"/>
      <c r="B58" s="1271" t="s">
        <v>660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355"/>
      <c r="Y58" s="442">
        <v>3</v>
      </c>
      <c r="Z58" s="443">
        <v>7</v>
      </c>
      <c r="AA58" s="248">
        <f t="shared" si="10"/>
        <v>0</v>
      </c>
      <c r="AB58" s="250">
        <v>0</v>
      </c>
      <c r="AC58" s="250">
        <v>0</v>
      </c>
      <c r="AD58" s="248">
        <f t="shared" si="11"/>
        <v>243000</v>
      </c>
      <c r="AE58" s="250">
        <v>163000</v>
      </c>
      <c r="AF58" s="250">
        <v>0</v>
      </c>
      <c r="AG58" s="250">
        <v>80000</v>
      </c>
      <c r="AH58" s="250">
        <v>0</v>
      </c>
      <c r="AI58" s="250">
        <v>0</v>
      </c>
      <c r="AJ58" s="374">
        <v>0</v>
      </c>
      <c r="AK58" s="526"/>
      <c r="AL58" s="526"/>
      <c r="AM58" s="526"/>
      <c r="AN58" s="526"/>
      <c r="AO58" s="599"/>
      <c r="AP58" s="599"/>
      <c r="AQ58" s="599"/>
      <c r="AR58" s="599"/>
      <c r="AS58" s="599"/>
      <c r="AT58" s="599"/>
      <c r="AU58" s="599"/>
      <c r="AV58" s="599"/>
      <c r="AW58" s="599"/>
      <c r="AX58" s="599"/>
      <c r="AY58" s="599"/>
      <c r="AZ58" s="599"/>
      <c r="BA58" s="599"/>
      <c r="BB58" s="599"/>
      <c r="BC58" s="599"/>
      <c r="BD58" s="599"/>
      <c r="BE58" s="599"/>
      <c r="BF58" s="599"/>
      <c r="BG58" s="599"/>
      <c r="BH58" s="599"/>
      <c r="BI58" s="599"/>
      <c r="BJ58" s="599"/>
      <c r="BK58" s="599"/>
      <c r="BL58" s="599"/>
      <c r="BM58" s="599"/>
      <c r="BN58" s="599"/>
      <c r="BO58" s="599"/>
      <c r="BP58" s="599"/>
      <c r="BQ58" s="599"/>
      <c r="BR58" s="599"/>
      <c r="BS58" s="599"/>
      <c r="BT58" s="599"/>
      <c r="BU58" s="599"/>
      <c r="BV58" s="599"/>
      <c r="BW58" s="599"/>
      <c r="BX58" s="599"/>
      <c r="BY58" s="599"/>
      <c r="BZ58" s="599"/>
      <c r="CA58" s="599"/>
      <c r="CB58" s="599"/>
      <c r="CC58" s="599"/>
      <c r="CD58" s="599"/>
      <c r="CE58" s="599"/>
      <c r="CF58" s="599"/>
      <c r="CG58" s="599"/>
      <c r="CH58" s="599"/>
      <c r="CI58" s="599"/>
      <c r="CJ58" s="599"/>
      <c r="CK58" s="599"/>
      <c r="CL58" s="599"/>
      <c r="CM58" s="599"/>
      <c r="CN58" s="599"/>
      <c r="CO58" s="599"/>
      <c r="CP58" s="599"/>
      <c r="CQ58" s="599"/>
      <c r="CR58" s="599"/>
      <c r="CS58" s="599"/>
      <c r="CT58" s="599"/>
      <c r="CU58" s="599"/>
      <c r="CV58" s="599"/>
      <c r="CW58" s="599"/>
      <c r="CX58" s="599"/>
      <c r="CY58" s="599"/>
      <c r="CZ58" s="599"/>
      <c r="DA58" s="599"/>
      <c r="DB58" s="599"/>
      <c r="DC58" s="599"/>
      <c r="DD58" s="599"/>
      <c r="DE58" s="599"/>
      <c r="DF58" s="599"/>
      <c r="DG58" s="599"/>
      <c r="DH58" s="599"/>
      <c r="DI58" s="599"/>
      <c r="DJ58" s="599"/>
      <c r="DK58" s="599"/>
      <c r="DL58" s="599"/>
      <c r="DM58" s="599"/>
      <c r="DN58" s="599"/>
      <c r="DO58" s="599"/>
      <c r="DP58" s="599"/>
      <c r="DQ58" s="599"/>
      <c r="DR58" s="599"/>
      <c r="DS58" s="599"/>
      <c r="DT58" s="599"/>
      <c r="DU58" s="599"/>
      <c r="DV58" s="599"/>
      <c r="DW58" s="599"/>
      <c r="DX58" s="599"/>
      <c r="DY58" s="599"/>
      <c r="DZ58" s="599"/>
      <c r="EA58" s="599"/>
      <c r="EB58" s="599"/>
      <c r="EC58" s="599"/>
      <c r="ED58" s="599"/>
      <c r="EE58" s="599"/>
      <c r="EF58" s="599"/>
    </row>
    <row r="59" spans="1:136" s="541" customFormat="1" ht="21.2" customHeight="1" x14ac:dyDescent="0.15">
      <c r="A59" s="575"/>
      <c r="B59" s="1271" t="s">
        <v>661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355"/>
      <c r="Y59" s="442">
        <v>3</v>
      </c>
      <c r="Z59" s="443">
        <v>8</v>
      </c>
      <c r="AA59" s="248">
        <f t="shared" si="10"/>
        <v>216037</v>
      </c>
      <c r="AB59" s="248">
        <f>AB49-SUM(AB50:AB58)</f>
        <v>0</v>
      </c>
      <c r="AC59" s="248">
        <f>AC49-SUM(AC50:AC58)</f>
        <v>216037</v>
      </c>
      <c r="AD59" s="248">
        <f t="shared" si="11"/>
        <v>1565860</v>
      </c>
      <c r="AE59" s="248">
        <f t="shared" ref="AE59:AJ59" si="13">AE49-SUM(AE50:AE58)</f>
        <v>909689</v>
      </c>
      <c r="AF59" s="248">
        <f t="shared" si="13"/>
        <v>24469</v>
      </c>
      <c r="AG59" s="248">
        <f t="shared" si="13"/>
        <v>596809</v>
      </c>
      <c r="AH59" s="248">
        <f t="shared" si="13"/>
        <v>34893</v>
      </c>
      <c r="AI59" s="248">
        <f t="shared" si="13"/>
        <v>0</v>
      </c>
      <c r="AJ59" s="249">
        <f t="shared" si="13"/>
        <v>5814849</v>
      </c>
      <c r="AK59" s="526"/>
      <c r="AL59" s="526"/>
      <c r="AM59" s="526"/>
      <c r="AN59" s="526"/>
      <c r="AO59" s="599"/>
      <c r="AP59" s="599"/>
      <c r="AQ59" s="599"/>
      <c r="AR59" s="599"/>
      <c r="AS59" s="599"/>
      <c r="AT59" s="599"/>
      <c r="AU59" s="599"/>
      <c r="AV59" s="599"/>
      <c r="AW59" s="599"/>
      <c r="AX59" s="599"/>
      <c r="AY59" s="599"/>
      <c r="AZ59" s="599"/>
      <c r="BA59" s="599"/>
      <c r="BB59" s="599"/>
      <c r="BC59" s="599"/>
      <c r="BD59" s="599"/>
      <c r="BE59" s="599"/>
      <c r="BF59" s="599"/>
      <c r="BG59" s="599"/>
      <c r="BH59" s="599"/>
      <c r="BI59" s="599"/>
      <c r="BJ59" s="599"/>
      <c r="BK59" s="599"/>
      <c r="BL59" s="599"/>
      <c r="BM59" s="599"/>
      <c r="BN59" s="599"/>
      <c r="BO59" s="599"/>
      <c r="BP59" s="599"/>
      <c r="BQ59" s="599"/>
      <c r="BR59" s="599"/>
      <c r="BS59" s="599"/>
      <c r="BT59" s="599"/>
      <c r="BU59" s="599"/>
      <c r="BV59" s="599"/>
      <c r="BW59" s="599"/>
      <c r="BX59" s="599"/>
      <c r="BY59" s="599"/>
      <c r="BZ59" s="599"/>
      <c r="CA59" s="599"/>
      <c r="CB59" s="599"/>
      <c r="CC59" s="599"/>
      <c r="CD59" s="599"/>
      <c r="CE59" s="599"/>
      <c r="CF59" s="599"/>
      <c r="CG59" s="599"/>
      <c r="CH59" s="599"/>
      <c r="CI59" s="599"/>
      <c r="CJ59" s="599"/>
      <c r="CK59" s="599"/>
      <c r="CL59" s="599"/>
      <c r="CM59" s="599"/>
      <c r="CN59" s="599"/>
      <c r="CO59" s="599"/>
      <c r="CP59" s="599"/>
      <c r="CQ59" s="599"/>
      <c r="CR59" s="599"/>
      <c r="CS59" s="599"/>
      <c r="CT59" s="599"/>
      <c r="CU59" s="599"/>
      <c r="CV59" s="599"/>
      <c r="CW59" s="599"/>
      <c r="CX59" s="599"/>
      <c r="CY59" s="599"/>
      <c r="CZ59" s="599"/>
      <c r="DA59" s="599"/>
      <c r="DB59" s="599"/>
      <c r="DC59" s="599"/>
      <c r="DD59" s="599"/>
      <c r="DE59" s="599"/>
      <c r="DF59" s="599"/>
      <c r="DG59" s="599"/>
      <c r="DH59" s="599"/>
      <c r="DI59" s="599"/>
      <c r="DJ59" s="599"/>
      <c r="DK59" s="599"/>
      <c r="DL59" s="599"/>
      <c r="DM59" s="599"/>
      <c r="DN59" s="599"/>
      <c r="DO59" s="599"/>
      <c r="DP59" s="599"/>
      <c r="DQ59" s="599"/>
      <c r="DR59" s="599"/>
      <c r="DS59" s="599"/>
      <c r="DT59" s="599"/>
      <c r="DU59" s="599"/>
      <c r="DV59" s="599"/>
      <c r="DW59" s="599"/>
      <c r="DX59" s="599"/>
      <c r="DY59" s="599"/>
      <c r="DZ59" s="599"/>
      <c r="EA59" s="599"/>
      <c r="EB59" s="599"/>
      <c r="EC59" s="599"/>
      <c r="ED59" s="599"/>
      <c r="EE59" s="599"/>
      <c r="EF59" s="599"/>
    </row>
    <row r="60" spans="1:136" s="617" customFormat="1" ht="21.2" customHeight="1" thickBot="1" x14ac:dyDescent="0.2">
      <c r="A60" s="614"/>
      <c r="B60" s="1271" t="s">
        <v>662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355"/>
      <c r="Y60" s="445">
        <v>3</v>
      </c>
      <c r="Z60" s="446">
        <v>9</v>
      </c>
      <c r="AA60" s="190">
        <f t="shared" si="10"/>
        <v>0</v>
      </c>
      <c r="AB60" s="189">
        <v>0</v>
      </c>
      <c r="AC60" s="189">
        <v>0</v>
      </c>
      <c r="AD60" s="190">
        <f t="shared" si="11"/>
        <v>75233</v>
      </c>
      <c r="AE60" s="189">
        <v>54875</v>
      </c>
      <c r="AF60" s="189">
        <v>0</v>
      </c>
      <c r="AG60" s="189">
        <v>20358</v>
      </c>
      <c r="AH60" s="189">
        <v>0</v>
      </c>
      <c r="AI60" s="189">
        <v>0</v>
      </c>
      <c r="AJ60" s="507">
        <v>11968</v>
      </c>
      <c r="AK60" s="615"/>
      <c r="AL60" s="615"/>
      <c r="AM60" s="615"/>
      <c r="AN60" s="615"/>
      <c r="AO60" s="616"/>
      <c r="AP60" s="616"/>
      <c r="AQ60" s="616"/>
      <c r="AR60" s="616"/>
      <c r="AS60" s="616"/>
      <c r="AT60" s="616"/>
      <c r="AU60" s="616"/>
      <c r="AV60" s="616"/>
      <c r="AW60" s="616"/>
      <c r="AX60" s="616"/>
      <c r="AY60" s="616"/>
      <c r="AZ60" s="616"/>
      <c r="BA60" s="616"/>
      <c r="BB60" s="616"/>
      <c r="BC60" s="616"/>
      <c r="BD60" s="616"/>
      <c r="BE60" s="616"/>
      <c r="BF60" s="616"/>
      <c r="BG60" s="616"/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6"/>
      <c r="BU60" s="616"/>
      <c r="BV60" s="616"/>
      <c r="BW60" s="616"/>
      <c r="BX60" s="616"/>
      <c r="BY60" s="616"/>
      <c r="BZ60" s="616"/>
      <c r="CA60" s="616"/>
      <c r="CB60" s="616"/>
      <c r="CC60" s="616"/>
      <c r="CD60" s="616"/>
      <c r="CE60" s="616"/>
      <c r="CF60" s="616"/>
      <c r="CG60" s="616"/>
      <c r="CH60" s="616"/>
      <c r="CI60" s="616"/>
      <c r="CJ60" s="616"/>
      <c r="CK60" s="616"/>
      <c r="CL60" s="616"/>
      <c r="CM60" s="616"/>
      <c r="CN60" s="616"/>
      <c r="CO60" s="616"/>
      <c r="CP60" s="616"/>
      <c r="CQ60" s="616"/>
      <c r="CR60" s="616"/>
      <c r="CS60" s="616"/>
      <c r="CT60" s="616"/>
      <c r="CU60" s="616"/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616"/>
      <c r="DI60" s="616"/>
      <c r="DJ60" s="616"/>
      <c r="DK60" s="616"/>
      <c r="DL60" s="616"/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616"/>
      <c r="DZ60" s="616"/>
      <c r="EA60" s="616"/>
      <c r="EB60" s="616"/>
      <c r="EC60" s="616"/>
      <c r="ED60" s="616"/>
      <c r="EE60" s="616"/>
      <c r="EF60" s="616"/>
    </row>
    <row r="61" spans="1:136" s="541" customFormat="1" ht="22.15" customHeight="1" x14ac:dyDescent="0.15">
      <c r="A61" s="472"/>
      <c r="B61" s="526"/>
      <c r="C61" s="526"/>
      <c r="D61" s="526"/>
      <c r="E61" s="526"/>
      <c r="F61" s="526"/>
      <c r="G61" s="526"/>
      <c r="H61" s="527"/>
      <c r="I61" s="526"/>
      <c r="J61" s="526"/>
      <c r="K61" s="526"/>
      <c r="L61" s="526"/>
      <c r="M61" s="528"/>
      <c r="N61" s="527"/>
      <c r="O61" s="526"/>
      <c r="P61" s="526"/>
      <c r="Q61" s="475"/>
      <c r="R61" s="527"/>
      <c r="S61" s="529"/>
      <c r="T61" s="472"/>
      <c r="U61" s="472"/>
      <c r="V61" s="472"/>
      <c r="W61" s="472"/>
      <c r="X61" s="476"/>
      <c r="Y61" s="472"/>
      <c r="Z61" s="526"/>
      <c r="AA61" s="526"/>
      <c r="AB61" s="526"/>
      <c r="AC61" s="526"/>
      <c r="AD61" s="526"/>
      <c r="AE61" s="526"/>
      <c r="AF61" s="526"/>
      <c r="AG61" s="472"/>
      <c r="AH61" s="472"/>
      <c r="AI61" s="526"/>
      <c r="AJ61" s="526"/>
      <c r="AK61" s="526"/>
      <c r="AL61" s="526"/>
      <c r="AM61" s="526"/>
      <c r="AN61" s="526"/>
      <c r="AO61" s="599"/>
      <c r="AP61" s="599"/>
      <c r="AQ61" s="599"/>
      <c r="AR61" s="599"/>
      <c r="AS61" s="599"/>
      <c r="AT61" s="599"/>
      <c r="AU61" s="599"/>
      <c r="AV61" s="599"/>
      <c r="AW61" s="599"/>
      <c r="AX61" s="599"/>
      <c r="AY61" s="599"/>
      <c r="AZ61" s="599"/>
      <c r="BA61" s="599"/>
      <c r="BB61" s="599"/>
      <c r="BC61" s="599"/>
      <c r="BD61" s="599"/>
      <c r="BE61" s="599"/>
      <c r="BF61" s="599"/>
      <c r="BG61" s="599"/>
      <c r="BH61" s="599"/>
      <c r="BI61" s="599"/>
      <c r="BJ61" s="599"/>
      <c r="BK61" s="599"/>
      <c r="BL61" s="599"/>
      <c r="BM61" s="599"/>
      <c r="BN61" s="599"/>
      <c r="BO61" s="599"/>
      <c r="BP61" s="599"/>
      <c r="BQ61" s="599"/>
      <c r="BR61" s="599"/>
      <c r="BS61" s="599"/>
      <c r="BT61" s="599"/>
      <c r="BU61" s="599"/>
      <c r="BV61" s="599"/>
      <c r="BW61" s="599"/>
      <c r="BX61" s="599"/>
      <c r="BY61" s="599"/>
      <c r="BZ61" s="599"/>
      <c r="CA61" s="599"/>
      <c r="CB61" s="599"/>
      <c r="CC61" s="599"/>
      <c r="CD61" s="599"/>
      <c r="CE61" s="599"/>
      <c r="CF61" s="599"/>
      <c r="CG61" s="599"/>
      <c r="CH61" s="599"/>
      <c r="CI61" s="599"/>
      <c r="CJ61" s="599"/>
      <c r="CK61" s="599"/>
      <c r="CL61" s="599"/>
      <c r="CM61" s="599"/>
      <c r="CN61" s="599"/>
      <c r="CO61" s="599"/>
      <c r="CP61" s="599"/>
      <c r="CQ61" s="599"/>
      <c r="CR61" s="599"/>
      <c r="CS61" s="599"/>
      <c r="CT61" s="599"/>
      <c r="CU61" s="599"/>
      <c r="CV61" s="599"/>
      <c r="CW61" s="599"/>
      <c r="CX61" s="599"/>
      <c r="CY61" s="599"/>
      <c r="CZ61" s="599"/>
      <c r="DA61" s="599"/>
      <c r="DB61" s="599"/>
      <c r="DC61" s="599"/>
      <c r="DD61" s="599"/>
      <c r="DE61" s="599"/>
      <c r="DF61" s="599"/>
      <c r="DG61" s="599"/>
      <c r="DH61" s="599"/>
      <c r="DI61" s="599"/>
      <c r="DJ61" s="599"/>
      <c r="DK61" s="599"/>
      <c r="DL61" s="599"/>
      <c r="DM61" s="599"/>
      <c r="DN61" s="599"/>
      <c r="DO61" s="599"/>
      <c r="DP61" s="599"/>
      <c r="DQ61" s="599"/>
      <c r="DR61" s="599"/>
      <c r="DS61" s="599"/>
      <c r="DT61" s="599"/>
      <c r="DU61" s="599"/>
      <c r="DV61" s="599"/>
      <c r="DW61" s="599"/>
      <c r="DX61" s="599"/>
      <c r="DY61" s="599"/>
      <c r="DZ61" s="599"/>
      <c r="EA61" s="599"/>
      <c r="EB61" s="599"/>
      <c r="EC61" s="599"/>
      <c r="ED61" s="599"/>
      <c r="EE61" s="599"/>
      <c r="EF61" s="599"/>
    </row>
    <row r="62" spans="1:136" s="541" customFormat="1" ht="22.15" hidden="1" customHeight="1" x14ac:dyDescent="0.15">
      <c r="A62" s="526"/>
      <c r="B62" s="526"/>
      <c r="C62" s="526"/>
      <c r="D62" s="526"/>
      <c r="E62" s="526"/>
      <c r="F62" s="526"/>
      <c r="G62" s="526"/>
      <c r="H62" s="527"/>
      <c r="I62" s="526"/>
      <c r="J62" s="526"/>
      <c r="K62" s="526"/>
      <c r="L62" s="526"/>
      <c r="M62" s="528"/>
      <c r="N62" s="527"/>
      <c r="O62" s="526"/>
      <c r="P62" s="526"/>
      <c r="Q62" s="529"/>
      <c r="R62" s="527"/>
      <c r="S62" s="529"/>
      <c r="T62" s="526"/>
      <c r="U62" s="526"/>
      <c r="V62" s="526"/>
      <c r="W62" s="472"/>
      <c r="X62" s="476"/>
      <c r="Y62" s="472"/>
      <c r="Z62" s="472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99"/>
      <c r="AP62" s="599"/>
      <c r="AQ62" s="599"/>
      <c r="AR62" s="599"/>
      <c r="AS62" s="599"/>
      <c r="AT62" s="599"/>
      <c r="AU62" s="599"/>
      <c r="AV62" s="599"/>
      <c r="AW62" s="599"/>
      <c r="AX62" s="599"/>
      <c r="AY62" s="599"/>
      <c r="AZ62" s="599"/>
      <c r="BA62" s="599"/>
      <c r="BB62" s="599"/>
      <c r="BC62" s="599"/>
      <c r="BD62" s="599"/>
      <c r="BE62" s="599"/>
      <c r="BF62" s="599"/>
      <c r="BG62" s="599"/>
      <c r="BH62" s="599"/>
      <c r="BI62" s="599"/>
      <c r="BJ62" s="599"/>
      <c r="BK62" s="599"/>
      <c r="BL62" s="599"/>
      <c r="BM62" s="599"/>
      <c r="BN62" s="599"/>
      <c r="BO62" s="599"/>
      <c r="BP62" s="599"/>
      <c r="BQ62" s="599"/>
      <c r="BR62" s="599"/>
      <c r="BS62" s="599"/>
      <c r="BT62" s="599"/>
      <c r="BU62" s="599"/>
      <c r="BV62" s="599"/>
      <c r="BW62" s="599"/>
      <c r="BX62" s="599"/>
      <c r="BY62" s="599"/>
      <c r="BZ62" s="599"/>
      <c r="CA62" s="599"/>
      <c r="CB62" s="599"/>
      <c r="CC62" s="599"/>
      <c r="CD62" s="599"/>
      <c r="CE62" s="599"/>
      <c r="CF62" s="599"/>
      <c r="CG62" s="599"/>
      <c r="CH62" s="599"/>
      <c r="CI62" s="599"/>
      <c r="CJ62" s="599"/>
      <c r="CK62" s="599"/>
      <c r="CL62" s="599"/>
      <c r="CM62" s="599"/>
      <c r="CN62" s="599"/>
      <c r="CO62" s="599"/>
      <c r="CP62" s="599"/>
      <c r="CQ62" s="599"/>
      <c r="CR62" s="599"/>
      <c r="CS62" s="599"/>
      <c r="CT62" s="599"/>
      <c r="CU62" s="599"/>
      <c r="CV62" s="599"/>
      <c r="CW62" s="599"/>
      <c r="CX62" s="599"/>
      <c r="CY62" s="599"/>
      <c r="CZ62" s="599"/>
      <c r="DA62" s="599"/>
      <c r="DB62" s="599"/>
      <c r="DC62" s="599"/>
      <c r="DD62" s="599"/>
      <c r="DE62" s="599"/>
      <c r="DF62" s="599"/>
      <c r="DG62" s="599"/>
      <c r="DH62" s="599"/>
      <c r="DI62" s="599"/>
      <c r="DJ62" s="599"/>
      <c r="DK62" s="599"/>
      <c r="DL62" s="599"/>
      <c r="DM62" s="599"/>
      <c r="DN62" s="599"/>
      <c r="DO62" s="599"/>
      <c r="DP62" s="599"/>
      <c r="DQ62" s="599"/>
      <c r="DR62" s="599"/>
      <c r="DS62" s="599"/>
      <c r="DT62" s="599"/>
      <c r="DU62" s="599"/>
      <c r="DV62" s="599"/>
      <c r="DW62" s="599"/>
      <c r="DX62" s="599"/>
      <c r="DY62" s="599"/>
      <c r="DZ62" s="599"/>
      <c r="EA62" s="599"/>
      <c r="EB62" s="599"/>
      <c r="EC62" s="599"/>
      <c r="ED62" s="599"/>
      <c r="EE62" s="599"/>
      <c r="EF62" s="599"/>
    </row>
    <row r="63" spans="1:136" ht="22.15" hidden="1" customHeight="1" x14ac:dyDescent="0.15">
      <c r="A63" s="526"/>
      <c r="B63" s="526"/>
      <c r="C63" s="526"/>
      <c r="D63" s="526"/>
      <c r="E63" s="526"/>
      <c r="F63" s="526"/>
      <c r="G63" s="526"/>
      <c r="H63" s="527"/>
      <c r="I63" s="526"/>
      <c r="J63" s="526"/>
      <c r="K63" s="526"/>
      <c r="L63" s="526"/>
      <c r="M63" s="528"/>
      <c r="N63" s="527"/>
      <c r="O63" s="526"/>
      <c r="P63" s="526"/>
      <c r="Q63" s="529"/>
      <c r="R63" s="527"/>
      <c r="S63" s="529"/>
      <c r="T63" s="526"/>
      <c r="U63" s="526"/>
      <c r="V63" s="526"/>
      <c r="W63" s="472"/>
      <c r="X63" s="476"/>
      <c r="Y63" s="472"/>
      <c r="Z63" s="472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99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26"/>
      <c r="CD63" s="526"/>
      <c r="CE63" s="526"/>
      <c r="CF63" s="526"/>
      <c r="CG63" s="526"/>
      <c r="CH63" s="526"/>
      <c r="CI63" s="526"/>
      <c r="CJ63" s="526"/>
      <c r="CK63" s="526"/>
      <c r="CL63" s="526"/>
      <c r="CM63" s="526"/>
      <c r="CN63" s="526"/>
      <c r="CO63" s="526"/>
      <c r="CP63" s="526"/>
      <c r="CQ63" s="526"/>
      <c r="CR63" s="526"/>
      <c r="CS63" s="526"/>
      <c r="CT63" s="526"/>
      <c r="CU63" s="526"/>
      <c r="CV63" s="526"/>
      <c r="CW63" s="526"/>
      <c r="CX63" s="526"/>
      <c r="CY63" s="526"/>
      <c r="CZ63" s="526"/>
      <c r="DA63" s="526"/>
      <c r="DB63" s="526"/>
      <c r="DC63" s="526"/>
      <c r="DD63" s="526"/>
      <c r="DE63" s="526"/>
      <c r="DF63" s="526"/>
      <c r="DG63" s="526"/>
      <c r="DH63" s="526"/>
      <c r="DI63" s="526"/>
      <c r="DJ63" s="526"/>
      <c r="DK63" s="526"/>
      <c r="DL63" s="526"/>
      <c r="DM63" s="526"/>
      <c r="DN63" s="526"/>
      <c r="DO63" s="526"/>
      <c r="DP63" s="526"/>
      <c r="DQ63" s="526"/>
      <c r="DR63" s="526"/>
      <c r="DS63" s="526"/>
      <c r="DT63" s="526"/>
      <c r="DU63" s="526"/>
      <c r="DV63" s="526"/>
      <c r="DW63" s="526"/>
      <c r="DX63" s="526"/>
      <c r="DY63" s="526"/>
      <c r="DZ63" s="526"/>
      <c r="EA63" s="526"/>
      <c r="EB63" s="526"/>
      <c r="EC63" s="526"/>
      <c r="ED63" s="526"/>
      <c r="EE63" s="526"/>
      <c r="EF63" s="526"/>
    </row>
    <row r="64" spans="1:136" ht="22.15" hidden="1" customHeight="1" x14ac:dyDescent="0.15">
      <c r="A64" s="526"/>
      <c r="B64" s="526"/>
      <c r="C64" s="526"/>
      <c r="D64" s="526"/>
      <c r="E64" s="526"/>
      <c r="F64" s="526"/>
      <c r="G64" s="526"/>
      <c r="H64" s="527"/>
      <c r="I64" s="526"/>
      <c r="J64" s="526"/>
      <c r="K64" s="526"/>
      <c r="L64" s="526"/>
      <c r="M64" s="528"/>
      <c r="N64" s="527"/>
      <c r="O64" s="526"/>
      <c r="P64" s="526"/>
      <c r="Q64" s="529"/>
      <c r="R64" s="527"/>
      <c r="S64" s="529"/>
      <c r="T64" s="526"/>
      <c r="U64" s="526"/>
      <c r="V64" s="526"/>
      <c r="W64" s="472"/>
      <c r="X64" s="476"/>
      <c r="Y64" s="472"/>
      <c r="Z64" s="472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99"/>
      <c r="AP64" s="526"/>
      <c r="AQ64" s="526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  <c r="BI64" s="526"/>
      <c r="BJ64" s="526"/>
      <c r="BK64" s="526"/>
      <c r="BL64" s="526"/>
      <c r="BM64" s="526"/>
      <c r="BN64" s="526"/>
      <c r="BO64" s="526"/>
      <c r="BP64" s="526"/>
      <c r="BQ64" s="526"/>
      <c r="BR64" s="526"/>
      <c r="BS64" s="526"/>
      <c r="BT64" s="526"/>
      <c r="BU64" s="526"/>
      <c r="BV64" s="526"/>
      <c r="BW64" s="526"/>
      <c r="BX64" s="526"/>
      <c r="BY64" s="526"/>
      <c r="BZ64" s="526"/>
      <c r="CA64" s="526"/>
      <c r="CB64" s="526"/>
      <c r="CC64" s="526"/>
      <c r="CD64" s="526"/>
      <c r="CE64" s="526"/>
      <c r="CF64" s="526"/>
      <c r="CG64" s="526"/>
      <c r="CH64" s="526"/>
      <c r="CI64" s="526"/>
      <c r="CJ64" s="526"/>
      <c r="CK64" s="526"/>
      <c r="CL64" s="526"/>
      <c r="CM64" s="526"/>
      <c r="CN64" s="526"/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6"/>
      <c r="DA64" s="526"/>
      <c r="DB64" s="526"/>
      <c r="DC64" s="526"/>
      <c r="DD64" s="526"/>
      <c r="DE64" s="526"/>
      <c r="DF64" s="526"/>
      <c r="DG64" s="526"/>
      <c r="DH64" s="526"/>
      <c r="DI64" s="526"/>
      <c r="DJ64" s="526"/>
      <c r="DK64" s="526"/>
      <c r="DL64" s="526"/>
      <c r="DM64" s="526"/>
      <c r="DN64" s="526"/>
      <c r="DO64" s="526"/>
      <c r="DP64" s="526"/>
      <c r="DQ64" s="526"/>
      <c r="DR64" s="526"/>
      <c r="DS64" s="526"/>
      <c r="DT64" s="526"/>
      <c r="DU64" s="526"/>
      <c r="DV64" s="526"/>
      <c r="DW64" s="526"/>
      <c r="DX64" s="526"/>
      <c r="DY64" s="526"/>
      <c r="DZ64" s="526"/>
      <c r="EA64" s="526"/>
      <c r="EB64" s="526"/>
      <c r="EC64" s="526"/>
      <c r="ED64" s="526"/>
      <c r="EE64" s="526"/>
      <c r="EF64" s="526"/>
    </row>
    <row r="65" spans="1:136" ht="22.15" hidden="1" customHeight="1" x14ac:dyDescent="0.15">
      <c r="A65" s="526"/>
      <c r="B65" s="526"/>
      <c r="C65" s="526"/>
      <c r="D65" s="526"/>
      <c r="E65" s="526"/>
      <c r="F65" s="526"/>
      <c r="G65" s="526"/>
      <c r="H65" s="527"/>
      <c r="I65" s="526"/>
      <c r="J65" s="526"/>
      <c r="K65" s="526"/>
      <c r="L65" s="526"/>
      <c r="M65" s="528"/>
      <c r="N65" s="527"/>
      <c r="O65" s="526"/>
      <c r="P65" s="526"/>
      <c r="Q65" s="529"/>
      <c r="R65" s="527"/>
      <c r="S65" s="529"/>
      <c r="T65" s="526"/>
      <c r="U65" s="526"/>
      <c r="V65" s="526"/>
      <c r="W65" s="472"/>
      <c r="X65" s="476"/>
      <c r="Y65" s="472"/>
      <c r="Z65" s="472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99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6"/>
      <c r="CO65" s="526"/>
      <c r="CP65" s="526"/>
      <c r="CQ65" s="526"/>
      <c r="CR65" s="526"/>
      <c r="CS65" s="526"/>
      <c r="CT65" s="526"/>
      <c r="CU65" s="526"/>
      <c r="CV65" s="526"/>
      <c r="CW65" s="526"/>
      <c r="CX65" s="526"/>
      <c r="CY65" s="526"/>
      <c r="CZ65" s="526"/>
      <c r="DA65" s="526"/>
      <c r="DB65" s="526"/>
      <c r="DC65" s="526"/>
      <c r="DD65" s="526"/>
      <c r="DE65" s="526"/>
      <c r="DF65" s="526"/>
      <c r="DG65" s="526"/>
      <c r="DH65" s="526"/>
      <c r="DI65" s="526"/>
      <c r="DJ65" s="526"/>
      <c r="DK65" s="526"/>
      <c r="DL65" s="526"/>
      <c r="DM65" s="526"/>
      <c r="DN65" s="526"/>
      <c r="DO65" s="526"/>
      <c r="DP65" s="526"/>
      <c r="DQ65" s="526"/>
      <c r="DR65" s="526"/>
      <c r="DS65" s="526"/>
      <c r="DT65" s="526"/>
      <c r="DU65" s="526"/>
      <c r="DV65" s="526"/>
      <c r="DW65" s="526"/>
      <c r="DX65" s="526"/>
      <c r="DY65" s="526"/>
      <c r="DZ65" s="526"/>
      <c r="EA65" s="526"/>
      <c r="EB65" s="526"/>
      <c r="EC65" s="526"/>
      <c r="ED65" s="526"/>
      <c r="EE65" s="526"/>
      <c r="EF65" s="526"/>
    </row>
    <row r="66" spans="1:136" ht="22.15" hidden="1" customHeight="1" x14ac:dyDescent="0.15">
      <c r="A66" s="526"/>
      <c r="B66" s="526"/>
      <c r="C66" s="526"/>
      <c r="D66" s="526"/>
      <c r="E66" s="526"/>
      <c r="F66" s="526"/>
      <c r="G66" s="526"/>
      <c r="H66" s="527"/>
      <c r="I66" s="526"/>
      <c r="J66" s="526"/>
      <c r="K66" s="526"/>
      <c r="L66" s="526"/>
      <c r="M66" s="528"/>
      <c r="N66" s="527"/>
      <c r="O66" s="526"/>
      <c r="P66" s="526"/>
      <c r="Q66" s="529"/>
      <c r="R66" s="527"/>
      <c r="S66" s="529"/>
      <c r="T66" s="526"/>
      <c r="U66" s="526"/>
      <c r="V66" s="526"/>
      <c r="W66" s="472"/>
      <c r="X66" s="476"/>
      <c r="Y66" s="472"/>
      <c r="Z66" s="472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99"/>
      <c r="AP66" s="526"/>
      <c r="AQ66" s="526"/>
      <c r="AR66" s="526"/>
      <c r="AS66" s="526"/>
      <c r="AT66" s="526"/>
      <c r="AU66" s="526"/>
      <c r="AV66" s="526"/>
      <c r="AW66" s="526"/>
      <c r="AX66" s="526"/>
      <c r="AY66" s="526"/>
      <c r="AZ66" s="526"/>
      <c r="BA66" s="526"/>
      <c r="BB66" s="526"/>
      <c r="BC66" s="526"/>
      <c r="BD66" s="526"/>
      <c r="BE66" s="526"/>
      <c r="BF66" s="526"/>
      <c r="BG66" s="526"/>
      <c r="BH66" s="526"/>
      <c r="BI66" s="526"/>
      <c r="BJ66" s="526"/>
      <c r="BK66" s="526"/>
      <c r="BL66" s="526"/>
      <c r="BM66" s="526"/>
      <c r="BN66" s="526"/>
      <c r="BO66" s="526"/>
      <c r="BP66" s="526"/>
      <c r="BQ66" s="526"/>
      <c r="BR66" s="526"/>
      <c r="BS66" s="526"/>
      <c r="BT66" s="526"/>
      <c r="BU66" s="526"/>
      <c r="BV66" s="526"/>
      <c r="BW66" s="526"/>
      <c r="BX66" s="526"/>
      <c r="BY66" s="526"/>
      <c r="BZ66" s="526"/>
      <c r="CA66" s="526"/>
      <c r="CB66" s="526"/>
      <c r="CC66" s="526"/>
      <c r="CD66" s="526"/>
      <c r="CE66" s="526"/>
      <c r="CF66" s="526"/>
      <c r="CG66" s="526"/>
      <c r="CH66" s="526"/>
      <c r="CI66" s="526"/>
      <c r="CJ66" s="526"/>
      <c r="CK66" s="526"/>
      <c r="CL66" s="526"/>
      <c r="CM66" s="526"/>
      <c r="CN66" s="526"/>
      <c r="CO66" s="526"/>
      <c r="CP66" s="526"/>
      <c r="CQ66" s="526"/>
      <c r="CR66" s="526"/>
      <c r="CS66" s="526"/>
      <c r="CT66" s="526"/>
      <c r="CU66" s="526"/>
      <c r="CV66" s="526"/>
      <c r="CW66" s="526"/>
      <c r="CX66" s="526"/>
      <c r="CY66" s="526"/>
      <c r="CZ66" s="526"/>
      <c r="DA66" s="526"/>
      <c r="DB66" s="526"/>
      <c r="DC66" s="526"/>
      <c r="DD66" s="526"/>
      <c r="DE66" s="526"/>
      <c r="DF66" s="526"/>
      <c r="DG66" s="526"/>
      <c r="DH66" s="526"/>
      <c r="DI66" s="526"/>
      <c r="DJ66" s="526"/>
      <c r="DK66" s="526"/>
      <c r="DL66" s="526"/>
      <c r="DM66" s="526"/>
      <c r="DN66" s="526"/>
      <c r="DO66" s="526"/>
      <c r="DP66" s="526"/>
      <c r="DQ66" s="526"/>
      <c r="DR66" s="526"/>
      <c r="DS66" s="526"/>
      <c r="DT66" s="526"/>
      <c r="DU66" s="526"/>
      <c r="DV66" s="526"/>
      <c r="DW66" s="526"/>
      <c r="DX66" s="526"/>
      <c r="DY66" s="526"/>
      <c r="DZ66" s="526"/>
      <c r="EA66" s="526"/>
      <c r="EB66" s="526"/>
      <c r="EC66" s="526"/>
      <c r="ED66" s="526"/>
      <c r="EE66" s="526"/>
      <c r="EF66" s="526"/>
    </row>
    <row r="67" spans="1:136" ht="22.15" hidden="1" customHeight="1" x14ac:dyDescent="0.15">
      <c r="A67" s="526"/>
      <c r="B67" s="526"/>
      <c r="C67" s="526"/>
      <c r="D67" s="526"/>
      <c r="E67" s="526"/>
      <c r="F67" s="526"/>
      <c r="G67" s="526"/>
      <c r="H67" s="527"/>
      <c r="I67" s="526"/>
      <c r="J67" s="526"/>
      <c r="K67" s="526"/>
      <c r="L67" s="526"/>
      <c r="M67" s="528"/>
      <c r="N67" s="527"/>
      <c r="O67" s="526"/>
      <c r="P67" s="526"/>
      <c r="Q67" s="529"/>
      <c r="R67" s="527"/>
      <c r="S67" s="529"/>
      <c r="T67" s="526"/>
      <c r="U67" s="526"/>
      <c r="V67" s="526"/>
      <c r="W67" s="472"/>
      <c r="X67" s="476"/>
      <c r="Y67" s="472"/>
      <c r="Z67" s="472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6"/>
      <c r="AL67" s="526"/>
      <c r="AM67" s="526"/>
      <c r="AN67" s="526"/>
      <c r="AO67" s="599"/>
      <c r="AP67" s="526"/>
      <c r="AQ67" s="526"/>
      <c r="AR67" s="526"/>
      <c r="AS67" s="526"/>
      <c r="AT67" s="526"/>
      <c r="AU67" s="526"/>
      <c r="AV67" s="526"/>
      <c r="AW67" s="526"/>
      <c r="AX67" s="526"/>
      <c r="AY67" s="526"/>
      <c r="AZ67" s="526"/>
      <c r="BA67" s="526"/>
      <c r="BB67" s="526"/>
      <c r="BC67" s="526"/>
      <c r="BD67" s="526"/>
      <c r="BE67" s="526"/>
      <c r="BF67" s="526"/>
      <c r="BG67" s="526"/>
      <c r="BH67" s="526"/>
      <c r="BI67" s="526"/>
      <c r="BJ67" s="526"/>
      <c r="BK67" s="526"/>
      <c r="BL67" s="526"/>
      <c r="BM67" s="526"/>
      <c r="BN67" s="526"/>
      <c r="BO67" s="526"/>
      <c r="BP67" s="526"/>
      <c r="BQ67" s="526"/>
      <c r="BR67" s="526"/>
      <c r="BS67" s="526"/>
      <c r="BT67" s="526"/>
      <c r="BU67" s="526"/>
      <c r="BV67" s="526"/>
      <c r="BW67" s="526"/>
      <c r="BX67" s="526"/>
      <c r="BY67" s="526"/>
      <c r="BZ67" s="526"/>
      <c r="CA67" s="526"/>
      <c r="CB67" s="526"/>
      <c r="CC67" s="526"/>
      <c r="CD67" s="526"/>
      <c r="CE67" s="526"/>
      <c r="CF67" s="526"/>
      <c r="CG67" s="526"/>
      <c r="CH67" s="526"/>
      <c r="CI67" s="526"/>
      <c r="CJ67" s="526"/>
      <c r="CK67" s="526"/>
      <c r="CL67" s="526"/>
      <c r="CM67" s="526"/>
      <c r="CN67" s="526"/>
      <c r="CO67" s="526"/>
      <c r="CP67" s="526"/>
      <c r="CQ67" s="526"/>
      <c r="CR67" s="526"/>
      <c r="CS67" s="526"/>
      <c r="CT67" s="526"/>
      <c r="CU67" s="526"/>
      <c r="CV67" s="526"/>
      <c r="CW67" s="526"/>
      <c r="CX67" s="526"/>
      <c r="CY67" s="526"/>
      <c r="CZ67" s="526"/>
      <c r="DA67" s="526"/>
      <c r="DB67" s="526"/>
      <c r="DC67" s="526"/>
      <c r="DD67" s="526"/>
      <c r="DE67" s="526"/>
      <c r="DF67" s="526"/>
      <c r="DG67" s="526"/>
      <c r="DH67" s="526"/>
      <c r="DI67" s="526"/>
      <c r="DJ67" s="526"/>
      <c r="DK67" s="526"/>
      <c r="DL67" s="526"/>
      <c r="DM67" s="526"/>
      <c r="DN67" s="526"/>
      <c r="DO67" s="526"/>
      <c r="DP67" s="526"/>
      <c r="DQ67" s="526"/>
      <c r="DR67" s="526"/>
      <c r="DS67" s="526"/>
      <c r="DT67" s="526"/>
      <c r="DU67" s="526"/>
      <c r="DV67" s="526"/>
      <c r="DW67" s="526"/>
      <c r="DX67" s="526"/>
      <c r="DY67" s="526"/>
      <c r="DZ67" s="526"/>
      <c r="EA67" s="526"/>
      <c r="EB67" s="526"/>
      <c r="EC67" s="526"/>
      <c r="ED67" s="526"/>
      <c r="EE67" s="526"/>
      <c r="EF67" s="526"/>
    </row>
    <row r="68" spans="1:136" ht="22.15" hidden="1" customHeight="1" x14ac:dyDescent="0.15">
      <c r="A68" s="526"/>
      <c r="B68" s="526"/>
      <c r="C68" s="526"/>
      <c r="D68" s="526"/>
      <c r="E68" s="526"/>
      <c r="F68" s="526"/>
      <c r="G68" s="526"/>
      <c r="H68" s="527"/>
      <c r="I68" s="526"/>
      <c r="J68" s="526"/>
      <c r="K68" s="526"/>
      <c r="L68" s="526"/>
      <c r="M68" s="528"/>
      <c r="N68" s="527"/>
      <c r="O68" s="526"/>
      <c r="P68" s="526"/>
      <c r="Q68" s="529"/>
      <c r="R68" s="527"/>
      <c r="S68" s="529"/>
      <c r="T68" s="526"/>
      <c r="U68" s="526"/>
      <c r="V68" s="526"/>
      <c r="W68" s="472"/>
      <c r="X68" s="476"/>
      <c r="Y68" s="472"/>
      <c r="Z68" s="472"/>
      <c r="AA68" s="526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99"/>
      <c r="AP68" s="526"/>
      <c r="AQ68" s="526"/>
      <c r="AR68" s="526"/>
      <c r="AS68" s="526"/>
      <c r="AT68" s="526"/>
      <c r="AU68" s="526"/>
      <c r="AV68" s="526"/>
      <c r="AW68" s="526"/>
      <c r="AX68" s="526"/>
      <c r="AY68" s="526"/>
      <c r="AZ68" s="526"/>
      <c r="BA68" s="526"/>
      <c r="BB68" s="526"/>
      <c r="BC68" s="526"/>
      <c r="BD68" s="526"/>
      <c r="BE68" s="526"/>
      <c r="BF68" s="526"/>
      <c r="BG68" s="526"/>
      <c r="BH68" s="526"/>
      <c r="BI68" s="526"/>
      <c r="BJ68" s="526"/>
      <c r="BK68" s="526"/>
      <c r="BL68" s="526"/>
      <c r="BM68" s="526"/>
      <c r="BN68" s="526"/>
      <c r="BO68" s="526"/>
      <c r="BP68" s="526"/>
      <c r="BQ68" s="526"/>
      <c r="BR68" s="526"/>
      <c r="BS68" s="526"/>
      <c r="BT68" s="526"/>
      <c r="BU68" s="526"/>
      <c r="BV68" s="526"/>
      <c r="BW68" s="526"/>
      <c r="BX68" s="526"/>
      <c r="BY68" s="526"/>
      <c r="BZ68" s="526"/>
      <c r="CA68" s="526"/>
      <c r="CB68" s="526"/>
      <c r="CC68" s="526"/>
      <c r="CD68" s="526"/>
      <c r="CE68" s="526"/>
      <c r="CF68" s="526"/>
      <c r="CG68" s="526"/>
      <c r="CH68" s="526"/>
      <c r="CI68" s="526"/>
      <c r="CJ68" s="526"/>
      <c r="CK68" s="526"/>
      <c r="CL68" s="526"/>
      <c r="CM68" s="526"/>
      <c r="CN68" s="526"/>
      <c r="CO68" s="526"/>
      <c r="CP68" s="526"/>
      <c r="CQ68" s="526"/>
      <c r="CR68" s="526"/>
      <c r="CS68" s="526"/>
      <c r="CT68" s="526"/>
      <c r="CU68" s="526"/>
      <c r="CV68" s="526"/>
      <c r="CW68" s="526"/>
      <c r="CX68" s="526"/>
      <c r="CY68" s="526"/>
      <c r="CZ68" s="526"/>
      <c r="DA68" s="526"/>
      <c r="DB68" s="526"/>
      <c r="DC68" s="526"/>
      <c r="DD68" s="526"/>
      <c r="DE68" s="526"/>
      <c r="DF68" s="526"/>
      <c r="DG68" s="526"/>
      <c r="DH68" s="526"/>
      <c r="DI68" s="526"/>
      <c r="DJ68" s="526"/>
      <c r="DK68" s="526"/>
      <c r="DL68" s="526"/>
      <c r="DM68" s="526"/>
      <c r="DN68" s="526"/>
      <c r="DO68" s="526"/>
      <c r="DP68" s="526"/>
      <c r="DQ68" s="526"/>
      <c r="DR68" s="526"/>
      <c r="DS68" s="526"/>
      <c r="DT68" s="526"/>
      <c r="DU68" s="526"/>
      <c r="DV68" s="526"/>
      <c r="DW68" s="526"/>
      <c r="DX68" s="526"/>
      <c r="DY68" s="526"/>
      <c r="DZ68" s="526"/>
      <c r="EA68" s="526"/>
      <c r="EB68" s="526"/>
      <c r="EC68" s="526"/>
      <c r="ED68" s="526"/>
      <c r="EE68" s="526"/>
      <c r="EF68" s="526"/>
    </row>
    <row r="69" spans="1:136" ht="22.15" hidden="1" customHeight="1" x14ac:dyDescent="0.15">
      <c r="A69" s="526"/>
      <c r="B69" s="526"/>
      <c r="C69" s="526"/>
      <c r="D69" s="526"/>
      <c r="E69" s="526"/>
      <c r="F69" s="526"/>
      <c r="G69" s="526"/>
      <c r="H69" s="527"/>
      <c r="I69" s="526"/>
      <c r="J69" s="526"/>
      <c r="K69" s="526"/>
      <c r="L69" s="526"/>
      <c r="M69" s="528"/>
      <c r="N69" s="527"/>
      <c r="O69" s="526"/>
      <c r="P69" s="526"/>
      <c r="Q69" s="529"/>
      <c r="R69" s="527"/>
      <c r="S69" s="529"/>
      <c r="T69" s="526"/>
      <c r="U69" s="526"/>
      <c r="V69" s="526"/>
      <c r="W69" s="472"/>
      <c r="X69" s="476"/>
      <c r="Y69" s="472"/>
      <c r="Z69" s="472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99"/>
      <c r="AP69" s="526"/>
      <c r="AQ69" s="526"/>
      <c r="AR69" s="526"/>
      <c r="AS69" s="526"/>
      <c r="AT69" s="526"/>
      <c r="AU69" s="526"/>
      <c r="AV69" s="526"/>
      <c r="AW69" s="526"/>
      <c r="AX69" s="526"/>
      <c r="AY69" s="526"/>
      <c r="AZ69" s="526"/>
      <c r="BA69" s="526"/>
      <c r="BB69" s="526"/>
      <c r="BC69" s="526"/>
      <c r="BD69" s="526"/>
      <c r="BE69" s="526"/>
      <c r="BF69" s="526"/>
      <c r="BG69" s="526"/>
      <c r="BH69" s="526"/>
      <c r="BI69" s="526"/>
      <c r="BJ69" s="526"/>
      <c r="BK69" s="526"/>
      <c r="BL69" s="526"/>
      <c r="BM69" s="526"/>
      <c r="BN69" s="526"/>
      <c r="BO69" s="526"/>
      <c r="BP69" s="526"/>
      <c r="BQ69" s="526"/>
      <c r="BR69" s="526"/>
      <c r="BS69" s="526"/>
      <c r="BT69" s="526"/>
      <c r="BU69" s="526"/>
      <c r="BV69" s="526"/>
      <c r="BW69" s="526"/>
      <c r="BX69" s="526"/>
      <c r="BY69" s="526"/>
      <c r="BZ69" s="526"/>
      <c r="CA69" s="526"/>
      <c r="CB69" s="526"/>
      <c r="CC69" s="526"/>
      <c r="CD69" s="526"/>
      <c r="CE69" s="526"/>
      <c r="CF69" s="526"/>
      <c r="CG69" s="526"/>
      <c r="CH69" s="526"/>
      <c r="CI69" s="526"/>
      <c r="CJ69" s="526"/>
      <c r="CK69" s="526"/>
      <c r="CL69" s="526"/>
      <c r="CM69" s="526"/>
      <c r="CN69" s="526"/>
      <c r="CO69" s="526"/>
      <c r="CP69" s="526"/>
      <c r="CQ69" s="526"/>
      <c r="CR69" s="526"/>
      <c r="CS69" s="526"/>
      <c r="CT69" s="526"/>
      <c r="CU69" s="526"/>
      <c r="CV69" s="526"/>
      <c r="CW69" s="526"/>
      <c r="CX69" s="526"/>
      <c r="CY69" s="526"/>
      <c r="CZ69" s="526"/>
      <c r="DA69" s="526"/>
      <c r="DB69" s="526"/>
      <c r="DC69" s="526"/>
      <c r="DD69" s="526"/>
      <c r="DE69" s="526"/>
      <c r="DF69" s="526"/>
      <c r="DG69" s="526"/>
      <c r="DH69" s="526"/>
      <c r="DI69" s="526"/>
      <c r="DJ69" s="526"/>
      <c r="DK69" s="526"/>
      <c r="DL69" s="526"/>
      <c r="DM69" s="526"/>
      <c r="DN69" s="526"/>
      <c r="DO69" s="526"/>
      <c r="DP69" s="526"/>
      <c r="DQ69" s="526"/>
      <c r="DR69" s="526"/>
      <c r="DS69" s="526"/>
      <c r="DT69" s="526"/>
      <c r="DU69" s="526"/>
      <c r="DV69" s="526"/>
      <c r="DW69" s="526"/>
      <c r="DX69" s="526"/>
      <c r="DY69" s="526"/>
      <c r="DZ69" s="526"/>
      <c r="EA69" s="526"/>
      <c r="EB69" s="526"/>
      <c r="EC69" s="526"/>
      <c r="ED69" s="526"/>
      <c r="EE69" s="526"/>
      <c r="EF69" s="526"/>
    </row>
    <row r="70" spans="1:136" ht="22.15" hidden="1" customHeight="1" x14ac:dyDescent="0.15">
      <c r="A70" s="526"/>
      <c r="B70" s="526"/>
      <c r="C70" s="526"/>
      <c r="D70" s="526"/>
      <c r="E70" s="526"/>
      <c r="F70" s="526"/>
      <c r="G70" s="526"/>
      <c r="H70" s="527"/>
      <c r="I70" s="526"/>
      <c r="J70" s="526"/>
      <c r="K70" s="526"/>
      <c r="L70" s="526"/>
      <c r="M70" s="528"/>
      <c r="N70" s="527"/>
      <c r="O70" s="526"/>
      <c r="P70" s="526"/>
      <c r="Q70" s="529"/>
      <c r="R70" s="527"/>
      <c r="S70" s="529"/>
      <c r="T70" s="526"/>
      <c r="U70" s="526"/>
      <c r="V70" s="526"/>
      <c r="W70" s="472"/>
      <c r="X70" s="476"/>
      <c r="Y70" s="472"/>
      <c r="Z70" s="472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99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526"/>
      <c r="BD70" s="526"/>
      <c r="BE70" s="526"/>
      <c r="BF70" s="526"/>
      <c r="BG70" s="526"/>
      <c r="BH70" s="526"/>
      <c r="BI70" s="526"/>
      <c r="BJ70" s="526"/>
      <c r="BK70" s="526"/>
      <c r="BL70" s="526"/>
      <c r="BM70" s="526"/>
      <c r="BN70" s="526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6"/>
      <c r="BZ70" s="526"/>
      <c r="CA70" s="526"/>
      <c r="CB70" s="526"/>
      <c r="CC70" s="526"/>
      <c r="CD70" s="526"/>
      <c r="CE70" s="526"/>
      <c r="CF70" s="526"/>
      <c r="CG70" s="526"/>
      <c r="CH70" s="526"/>
      <c r="CI70" s="526"/>
      <c r="CJ70" s="526"/>
      <c r="CK70" s="526"/>
      <c r="CL70" s="526"/>
      <c r="CM70" s="526"/>
      <c r="CN70" s="526"/>
      <c r="CO70" s="526"/>
      <c r="CP70" s="526"/>
      <c r="CQ70" s="526"/>
      <c r="CR70" s="526"/>
      <c r="CS70" s="526"/>
      <c r="CT70" s="526"/>
      <c r="CU70" s="526"/>
      <c r="CV70" s="526"/>
      <c r="CW70" s="526"/>
      <c r="CX70" s="526"/>
      <c r="CY70" s="526"/>
      <c r="CZ70" s="526"/>
      <c r="DA70" s="526"/>
      <c r="DB70" s="526"/>
      <c r="DC70" s="526"/>
      <c r="DD70" s="526"/>
      <c r="DE70" s="526"/>
      <c r="DF70" s="526"/>
      <c r="DG70" s="526"/>
      <c r="DH70" s="526"/>
      <c r="DI70" s="526"/>
      <c r="DJ70" s="526"/>
      <c r="DK70" s="526"/>
      <c r="DL70" s="526"/>
      <c r="DM70" s="526"/>
      <c r="DN70" s="526"/>
      <c r="DO70" s="526"/>
      <c r="DP70" s="526"/>
      <c r="DQ70" s="526"/>
      <c r="DR70" s="526"/>
      <c r="DS70" s="526"/>
      <c r="DT70" s="526"/>
      <c r="DU70" s="526"/>
      <c r="DV70" s="526"/>
      <c r="DW70" s="526"/>
      <c r="DX70" s="526"/>
      <c r="DY70" s="526"/>
      <c r="DZ70" s="526"/>
      <c r="EA70" s="526"/>
      <c r="EB70" s="526"/>
      <c r="EC70" s="526"/>
      <c r="ED70" s="526"/>
      <c r="EE70" s="526"/>
      <c r="EF70" s="52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A8:AC8"/>
    <mergeCell ref="AD8:AI8"/>
    <mergeCell ref="Y9:Z9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63F2B792-95BB-49A2-9743-28A7864DC8D5}">
      <formula1>-9999999999</formula1>
      <formula2>99999999999</formula2>
    </dataValidation>
  </dataValidations>
  <pageMargins left="0.59055118110236227" right="0" top="0" bottom="0" header="0" footer="0"/>
  <pageSetup paperSize="9" scale="73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2FE1-EF1B-4856-ACD4-D708F8C3A34D}">
  <sheetPr codeName="Sheet11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392" customWidth="1"/>
    <col min="25" max="26" width="2.625" style="392" customWidth="1"/>
    <col min="27" max="37" width="12.625" style="392" customWidth="1"/>
    <col min="38" max="38" width="2.75" style="392" customWidth="1"/>
    <col min="39" max="40" width="2.625" style="392" hidden="1" customWidth="1"/>
    <col min="41" max="45" width="1.625" style="392" hidden="1" customWidth="1"/>
    <col min="46" max="256" width="0" style="392" hidden="1"/>
    <col min="257" max="264" width="1.625" style="392" hidden="1" customWidth="1"/>
    <col min="265" max="265" width="1.875" style="392" hidden="1" customWidth="1"/>
    <col min="266" max="266" width="1.625" style="392" hidden="1" customWidth="1"/>
    <col min="267" max="267" width="1.75" style="392" hidden="1" customWidth="1"/>
    <col min="268" max="277" width="1.625" style="392" hidden="1" customWidth="1"/>
    <col min="278" max="278" width="1.75" style="392" hidden="1" customWidth="1"/>
    <col min="279" max="280" width="1.625" style="392" hidden="1" customWidth="1"/>
    <col min="281" max="282" width="2.625" style="392" hidden="1" customWidth="1"/>
    <col min="283" max="293" width="12.625" style="392" hidden="1" customWidth="1"/>
    <col min="294" max="294" width="2.75" style="392" hidden="1" customWidth="1"/>
    <col min="295" max="295" width="2.625" style="392" hidden="1" customWidth="1"/>
    <col min="296" max="301" width="0" style="392" hidden="1" customWidth="1"/>
    <col min="302" max="512" width="0" style="392" hidden="1"/>
    <col min="513" max="520" width="1.625" style="392" hidden="1" customWidth="1"/>
    <col min="521" max="521" width="1.875" style="392" hidden="1" customWidth="1"/>
    <col min="522" max="522" width="1.625" style="392" hidden="1" customWidth="1"/>
    <col min="523" max="523" width="1.75" style="392" hidden="1" customWidth="1"/>
    <col min="524" max="533" width="1.625" style="392" hidden="1" customWidth="1"/>
    <col min="534" max="534" width="1.75" style="392" hidden="1" customWidth="1"/>
    <col min="535" max="536" width="1.625" style="392" hidden="1" customWidth="1"/>
    <col min="537" max="538" width="2.625" style="392" hidden="1" customWidth="1"/>
    <col min="539" max="549" width="12.625" style="392" hidden="1" customWidth="1"/>
    <col min="550" max="550" width="2.75" style="392" hidden="1" customWidth="1"/>
    <col min="551" max="551" width="2.625" style="392" hidden="1" customWidth="1"/>
    <col min="552" max="557" width="0" style="392" hidden="1" customWidth="1"/>
    <col min="558" max="768" width="0" style="392" hidden="1"/>
    <col min="769" max="776" width="1.625" style="392" hidden="1" customWidth="1"/>
    <col min="777" max="777" width="1.875" style="392" hidden="1" customWidth="1"/>
    <col min="778" max="778" width="1.625" style="392" hidden="1" customWidth="1"/>
    <col min="779" max="779" width="1.75" style="392" hidden="1" customWidth="1"/>
    <col min="780" max="789" width="1.625" style="392" hidden="1" customWidth="1"/>
    <col min="790" max="790" width="1.75" style="392" hidden="1" customWidth="1"/>
    <col min="791" max="792" width="1.625" style="392" hidden="1" customWidth="1"/>
    <col min="793" max="794" width="2.625" style="392" hidden="1" customWidth="1"/>
    <col min="795" max="805" width="12.625" style="392" hidden="1" customWidth="1"/>
    <col min="806" max="806" width="2.75" style="392" hidden="1" customWidth="1"/>
    <col min="807" max="807" width="2.625" style="392" hidden="1" customWidth="1"/>
    <col min="808" max="813" width="0" style="392" hidden="1" customWidth="1"/>
    <col min="814" max="1024" width="0" style="392" hidden="1"/>
    <col min="1025" max="1032" width="1.625" style="392" hidden="1" customWidth="1"/>
    <col min="1033" max="1033" width="1.875" style="392" hidden="1" customWidth="1"/>
    <col min="1034" max="1034" width="1.625" style="392" hidden="1" customWidth="1"/>
    <col min="1035" max="1035" width="1.75" style="392" hidden="1" customWidth="1"/>
    <col min="1036" max="1045" width="1.625" style="392" hidden="1" customWidth="1"/>
    <col min="1046" max="1046" width="1.75" style="392" hidden="1" customWidth="1"/>
    <col min="1047" max="1048" width="1.625" style="392" hidden="1" customWidth="1"/>
    <col min="1049" max="1050" width="2.625" style="392" hidden="1" customWidth="1"/>
    <col min="1051" max="1061" width="12.625" style="392" hidden="1" customWidth="1"/>
    <col min="1062" max="1062" width="2.75" style="392" hidden="1" customWidth="1"/>
    <col min="1063" max="1063" width="2.625" style="392" hidden="1" customWidth="1"/>
    <col min="1064" max="1069" width="0" style="392" hidden="1" customWidth="1"/>
    <col min="1070" max="1280" width="0" style="392" hidden="1"/>
    <col min="1281" max="1288" width="1.625" style="392" hidden="1" customWidth="1"/>
    <col min="1289" max="1289" width="1.875" style="392" hidden="1" customWidth="1"/>
    <col min="1290" max="1290" width="1.625" style="392" hidden="1" customWidth="1"/>
    <col min="1291" max="1291" width="1.75" style="392" hidden="1" customWidth="1"/>
    <col min="1292" max="1301" width="1.625" style="392" hidden="1" customWidth="1"/>
    <col min="1302" max="1302" width="1.75" style="392" hidden="1" customWidth="1"/>
    <col min="1303" max="1304" width="1.625" style="392" hidden="1" customWidth="1"/>
    <col min="1305" max="1306" width="2.625" style="392" hidden="1" customWidth="1"/>
    <col min="1307" max="1317" width="12.625" style="392" hidden="1" customWidth="1"/>
    <col min="1318" max="1318" width="2.75" style="392" hidden="1" customWidth="1"/>
    <col min="1319" max="1319" width="2.625" style="392" hidden="1" customWidth="1"/>
    <col min="1320" max="1325" width="0" style="392" hidden="1" customWidth="1"/>
    <col min="1326" max="1536" width="0" style="392" hidden="1"/>
    <col min="1537" max="1544" width="1.625" style="392" hidden="1" customWidth="1"/>
    <col min="1545" max="1545" width="1.875" style="392" hidden="1" customWidth="1"/>
    <col min="1546" max="1546" width="1.625" style="392" hidden="1" customWidth="1"/>
    <col min="1547" max="1547" width="1.75" style="392" hidden="1" customWidth="1"/>
    <col min="1548" max="1557" width="1.625" style="392" hidden="1" customWidth="1"/>
    <col min="1558" max="1558" width="1.75" style="392" hidden="1" customWidth="1"/>
    <col min="1559" max="1560" width="1.625" style="392" hidden="1" customWidth="1"/>
    <col min="1561" max="1562" width="2.625" style="392" hidden="1" customWidth="1"/>
    <col min="1563" max="1573" width="12.625" style="392" hidden="1" customWidth="1"/>
    <col min="1574" max="1574" width="2.75" style="392" hidden="1" customWidth="1"/>
    <col min="1575" max="1575" width="2.625" style="392" hidden="1" customWidth="1"/>
    <col min="1576" max="1581" width="0" style="392" hidden="1" customWidth="1"/>
    <col min="1582" max="1792" width="0" style="392" hidden="1"/>
    <col min="1793" max="1800" width="1.625" style="392" hidden="1" customWidth="1"/>
    <col min="1801" max="1801" width="1.875" style="392" hidden="1" customWidth="1"/>
    <col min="1802" max="1802" width="1.625" style="392" hidden="1" customWidth="1"/>
    <col min="1803" max="1803" width="1.75" style="392" hidden="1" customWidth="1"/>
    <col min="1804" max="1813" width="1.625" style="392" hidden="1" customWidth="1"/>
    <col min="1814" max="1814" width="1.75" style="392" hidden="1" customWidth="1"/>
    <col min="1815" max="1816" width="1.625" style="392" hidden="1" customWidth="1"/>
    <col min="1817" max="1818" width="2.625" style="392" hidden="1" customWidth="1"/>
    <col min="1819" max="1829" width="12.625" style="392" hidden="1" customWidth="1"/>
    <col min="1830" max="1830" width="2.75" style="392" hidden="1" customWidth="1"/>
    <col min="1831" max="1831" width="2.625" style="392" hidden="1" customWidth="1"/>
    <col min="1832" max="1837" width="0" style="392" hidden="1" customWidth="1"/>
    <col min="1838" max="2048" width="0" style="392" hidden="1"/>
    <col min="2049" max="2056" width="1.625" style="392" hidden="1" customWidth="1"/>
    <col min="2057" max="2057" width="1.875" style="392" hidden="1" customWidth="1"/>
    <col min="2058" max="2058" width="1.625" style="392" hidden="1" customWidth="1"/>
    <col min="2059" max="2059" width="1.75" style="392" hidden="1" customWidth="1"/>
    <col min="2060" max="2069" width="1.625" style="392" hidden="1" customWidth="1"/>
    <col min="2070" max="2070" width="1.75" style="392" hidden="1" customWidth="1"/>
    <col min="2071" max="2072" width="1.625" style="392" hidden="1" customWidth="1"/>
    <col min="2073" max="2074" width="2.625" style="392" hidden="1" customWidth="1"/>
    <col min="2075" max="2085" width="12.625" style="392" hidden="1" customWidth="1"/>
    <col min="2086" max="2086" width="2.75" style="392" hidden="1" customWidth="1"/>
    <col min="2087" max="2087" width="2.625" style="392" hidden="1" customWidth="1"/>
    <col min="2088" max="2093" width="0" style="392" hidden="1" customWidth="1"/>
    <col min="2094" max="2304" width="0" style="392" hidden="1"/>
    <col min="2305" max="2312" width="1.625" style="392" hidden="1" customWidth="1"/>
    <col min="2313" max="2313" width="1.875" style="392" hidden="1" customWidth="1"/>
    <col min="2314" max="2314" width="1.625" style="392" hidden="1" customWidth="1"/>
    <col min="2315" max="2315" width="1.75" style="392" hidden="1" customWidth="1"/>
    <col min="2316" max="2325" width="1.625" style="392" hidden="1" customWidth="1"/>
    <col min="2326" max="2326" width="1.75" style="392" hidden="1" customWidth="1"/>
    <col min="2327" max="2328" width="1.625" style="392" hidden="1" customWidth="1"/>
    <col min="2329" max="2330" width="2.625" style="392" hidden="1" customWidth="1"/>
    <col min="2331" max="2341" width="12.625" style="392" hidden="1" customWidth="1"/>
    <col min="2342" max="2342" width="2.75" style="392" hidden="1" customWidth="1"/>
    <col min="2343" max="2343" width="2.625" style="392" hidden="1" customWidth="1"/>
    <col min="2344" max="2349" width="0" style="392" hidden="1" customWidth="1"/>
    <col min="2350" max="2560" width="0" style="392" hidden="1"/>
    <col min="2561" max="2568" width="1.625" style="392" hidden="1" customWidth="1"/>
    <col min="2569" max="2569" width="1.875" style="392" hidden="1" customWidth="1"/>
    <col min="2570" max="2570" width="1.625" style="392" hidden="1" customWidth="1"/>
    <col min="2571" max="2571" width="1.75" style="392" hidden="1" customWidth="1"/>
    <col min="2572" max="2581" width="1.625" style="392" hidden="1" customWidth="1"/>
    <col min="2582" max="2582" width="1.75" style="392" hidden="1" customWidth="1"/>
    <col min="2583" max="2584" width="1.625" style="392" hidden="1" customWidth="1"/>
    <col min="2585" max="2586" width="2.625" style="392" hidden="1" customWidth="1"/>
    <col min="2587" max="2597" width="12.625" style="392" hidden="1" customWidth="1"/>
    <col min="2598" max="2598" width="2.75" style="392" hidden="1" customWidth="1"/>
    <col min="2599" max="2599" width="2.625" style="392" hidden="1" customWidth="1"/>
    <col min="2600" max="2605" width="0" style="392" hidden="1" customWidth="1"/>
    <col min="2606" max="2816" width="0" style="392" hidden="1"/>
    <col min="2817" max="2824" width="1.625" style="392" hidden="1" customWidth="1"/>
    <col min="2825" max="2825" width="1.875" style="392" hidden="1" customWidth="1"/>
    <col min="2826" max="2826" width="1.625" style="392" hidden="1" customWidth="1"/>
    <col min="2827" max="2827" width="1.75" style="392" hidden="1" customWidth="1"/>
    <col min="2828" max="2837" width="1.625" style="392" hidden="1" customWidth="1"/>
    <col min="2838" max="2838" width="1.75" style="392" hidden="1" customWidth="1"/>
    <col min="2839" max="2840" width="1.625" style="392" hidden="1" customWidth="1"/>
    <col min="2841" max="2842" width="2.625" style="392" hidden="1" customWidth="1"/>
    <col min="2843" max="2853" width="12.625" style="392" hidden="1" customWidth="1"/>
    <col min="2854" max="2854" width="2.75" style="392" hidden="1" customWidth="1"/>
    <col min="2855" max="2855" width="2.625" style="392" hidden="1" customWidth="1"/>
    <col min="2856" max="2861" width="0" style="392" hidden="1" customWidth="1"/>
    <col min="2862" max="3072" width="0" style="392" hidden="1"/>
    <col min="3073" max="3080" width="1.625" style="392" hidden="1" customWidth="1"/>
    <col min="3081" max="3081" width="1.875" style="392" hidden="1" customWidth="1"/>
    <col min="3082" max="3082" width="1.625" style="392" hidden="1" customWidth="1"/>
    <col min="3083" max="3083" width="1.75" style="392" hidden="1" customWidth="1"/>
    <col min="3084" max="3093" width="1.625" style="392" hidden="1" customWidth="1"/>
    <col min="3094" max="3094" width="1.75" style="392" hidden="1" customWidth="1"/>
    <col min="3095" max="3096" width="1.625" style="392" hidden="1" customWidth="1"/>
    <col min="3097" max="3098" width="2.625" style="392" hidden="1" customWidth="1"/>
    <col min="3099" max="3109" width="12.625" style="392" hidden="1" customWidth="1"/>
    <col min="3110" max="3110" width="2.75" style="392" hidden="1" customWidth="1"/>
    <col min="3111" max="3111" width="2.625" style="392" hidden="1" customWidth="1"/>
    <col min="3112" max="3117" width="0" style="392" hidden="1" customWidth="1"/>
    <col min="3118" max="3328" width="0" style="392" hidden="1"/>
    <col min="3329" max="3336" width="1.625" style="392" hidden="1" customWidth="1"/>
    <col min="3337" max="3337" width="1.875" style="392" hidden="1" customWidth="1"/>
    <col min="3338" max="3338" width="1.625" style="392" hidden="1" customWidth="1"/>
    <col min="3339" max="3339" width="1.75" style="392" hidden="1" customWidth="1"/>
    <col min="3340" max="3349" width="1.625" style="392" hidden="1" customWidth="1"/>
    <col min="3350" max="3350" width="1.75" style="392" hidden="1" customWidth="1"/>
    <col min="3351" max="3352" width="1.625" style="392" hidden="1" customWidth="1"/>
    <col min="3353" max="3354" width="2.625" style="392" hidden="1" customWidth="1"/>
    <col min="3355" max="3365" width="12.625" style="392" hidden="1" customWidth="1"/>
    <col min="3366" max="3366" width="2.75" style="392" hidden="1" customWidth="1"/>
    <col min="3367" max="3367" width="2.625" style="392" hidden="1" customWidth="1"/>
    <col min="3368" max="3373" width="0" style="392" hidden="1" customWidth="1"/>
    <col min="3374" max="3584" width="0" style="392" hidden="1"/>
    <col min="3585" max="3592" width="1.625" style="392" hidden="1" customWidth="1"/>
    <col min="3593" max="3593" width="1.875" style="392" hidden="1" customWidth="1"/>
    <col min="3594" max="3594" width="1.625" style="392" hidden="1" customWidth="1"/>
    <col min="3595" max="3595" width="1.75" style="392" hidden="1" customWidth="1"/>
    <col min="3596" max="3605" width="1.625" style="392" hidden="1" customWidth="1"/>
    <col min="3606" max="3606" width="1.75" style="392" hidden="1" customWidth="1"/>
    <col min="3607" max="3608" width="1.625" style="392" hidden="1" customWidth="1"/>
    <col min="3609" max="3610" width="2.625" style="392" hidden="1" customWidth="1"/>
    <col min="3611" max="3621" width="12.625" style="392" hidden="1" customWidth="1"/>
    <col min="3622" max="3622" width="2.75" style="392" hidden="1" customWidth="1"/>
    <col min="3623" max="3623" width="2.625" style="392" hidden="1" customWidth="1"/>
    <col min="3624" max="3629" width="0" style="392" hidden="1" customWidth="1"/>
    <col min="3630" max="3840" width="0" style="392" hidden="1"/>
    <col min="3841" max="3848" width="1.625" style="392" hidden="1" customWidth="1"/>
    <col min="3849" max="3849" width="1.875" style="392" hidden="1" customWidth="1"/>
    <col min="3850" max="3850" width="1.625" style="392" hidden="1" customWidth="1"/>
    <col min="3851" max="3851" width="1.75" style="392" hidden="1" customWidth="1"/>
    <col min="3852" max="3861" width="1.625" style="392" hidden="1" customWidth="1"/>
    <col min="3862" max="3862" width="1.75" style="392" hidden="1" customWidth="1"/>
    <col min="3863" max="3864" width="1.625" style="392" hidden="1" customWidth="1"/>
    <col min="3865" max="3866" width="2.625" style="392" hidden="1" customWidth="1"/>
    <col min="3867" max="3877" width="12.625" style="392" hidden="1" customWidth="1"/>
    <col min="3878" max="3878" width="2.75" style="392" hidden="1" customWidth="1"/>
    <col min="3879" max="3879" width="2.625" style="392" hidden="1" customWidth="1"/>
    <col min="3880" max="3885" width="0" style="392" hidden="1" customWidth="1"/>
    <col min="3886" max="4096" width="0" style="392" hidden="1"/>
    <col min="4097" max="4104" width="1.625" style="392" hidden="1" customWidth="1"/>
    <col min="4105" max="4105" width="1.875" style="392" hidden="1" customWidth="1"/>
    <col min="4106" max="4106" width="1.625" style="392" hidden="1" customWidth="1"/>
    <col min="4107" max="4107" width="1.75" style="392" hidden="1" customWidth="1"/>
    <col min="4108" max="4117" width="1.625" style="392" hidden="1" customWidth="1"/>
    <col min="4118" max="4118" width="1.75" style="392" hidden="1" customWidth="1"/>
    <col min="4119" max="4120" width="1.625" style="392" hidden="1" customWidth="1"/>
    <col min="4121" max="4122" width="2.625" style="392" hidden="1" customWidth="1"/>
    <col min="4123" max="4133" width="12.625" style="392" hidden="1" customWidth="1"/>
    <col min="4134" max="4134" width="2.75" style="392" hidden="1" customWidth="1"/>
    <col min="4135" max="4135" width="2.625" style="392" hidden="1" customWidth="1"/>
    <col min="4136" max="4141" width="0" style="392" hidden="1" customWidth="1"/>
    <col min="4142" max="4352" width="0" style="392" hidden="1"/>
    <col min="4353" max="4360" width="1.625" style="392" hidden="1" customWidth="1"/>
    <col min="4361" max="4361" width="1.875" style="392" hidden="1" customWidth="1"/>
    <col min="4362" max="4362" width="1.625" style="392" hidden="1" customWidth="1"/>
    <col min="4363" max="4363" width="1.75" style="392" hidden="1" customWidth="1"/>
    <col min="4364" max="4373" width="1.625" style="392" hidden="1" customWidth="1"/>
    <col min="4374" max="4374" width="1.75" style="392" hidden="1" customWidth="1"/>
    <col min="4375" max="4376" width="1.625" style="392" hidden="1" customWidth="1"/>
    <col min="4377" max="4378" width="2.625" style="392" hidden="1" customWidth="1"/>
    <col min="4379" max="4389" width="12.625" style="392" hidden="1" customWidth="1"/>
    <col min="4390" max="4390" width="2.75" style="392" hidden="1" customWidth="1"/>
    <col min="4391" max="4391" width="2.625" style="392" hidden="1" customWidth="1"/>
    <col min="4392" max="4397" width="0" style="392" hidden="1" customWidth="1"/>
    <col min="4398" max="4608" width="0" style="392" hidden="1"/>
    <col min="4609" max="4616" width="1.625" style="392" hidden="1" customWidth="1"/>
    <col min="4617" max="4617" width="1.875" style="392" hidden="1" customWidth="1"/>
    <col min="4618" max="4618" width="1.625" style="392" hidden="1" customWidth="1"/>
    <col min="4619" max="4619" width="1.75" style="392" hidden="1" customWidth="1"/>
    <col min="4620" max="4629" width="1.625" style="392" hidden="1" customWidth="1"/>
    <col min="4630" max="4630" width="1.75" style="392" hidden="1" customWidth="1"/>
    <col min="4631" max="4632" width="1.625" style="392" hidden="1" customWidth="1"/>
    <col min="4633" max="4634" width="2.625" style="392" hidden="1" customWidth="1"/>
    <col min="4635" max="4645" width="12.625" style="392" hidden="1" customWidth="1"/>
    <col min="4646" max="4646" width="2.75" style="392" hidden="1" customWidth="1"/>
    <col min="4647" max="4647" width="2.625" style="392" hidden="1" customWidth="1"/>
    <col min="4648" max="4653" width="0" style="392" hidden="1" customWidth="1"/>
    <col min="4654" max="4864" width="0" style="392" hidden="1"/>
    <col min="4865" max="4872" width="1.625" style="392" hidden="1" customWidth="1"/>
    <col min="4873" max="4873" width="1.875" style="392" hidden="1" customWidth="1"/>
    <col min="4874" max="4874" width="1.625" style="392" hidden="1" customWidth="1"/>
    <col min="4875" max="4875" width="1.75" style="392" hidden="1" customWidth="1"/>
    <col min="4876" max="4885" width="1.625" style="392" hidden="1" customWidth="1"/>
    <col min="4886" max="4886" width="1.75" style="392" hidden="1" customWidth="1"/>
    <col min="4887" max="4888" width="1.625" style="392" hidden="1" customWidth="1"/>
    <col min="4889" max="4890" width="2.625" style="392" hidden="1" customWidth="1"/>
    <col min="4891" max="4901" width="12.625" style="392" hidden="1" customWidth="1"/>
    <col min="4902" max="4902" width="2.75" style="392" hidden="1" customWidth="1"/>
    <col min="4903" max="4903" width="2.625" style="392" hidden="1" customWidth="1"/>
    <col min="4904" max="4909" width="0" style="392" hidden="1" customWidth="1"/>
    <col min="4910" max="5120" width="0" style="392" hidden="1"/>
    <col min="5121" max="5128" width="1.625" style="392" hidden="1" customWidth="1"/>
    <col min="5129" max="5129" width="1.875" style="392" hidden="1" customWidth="1"/>
    <col min="5130" max="5130" width="1.625" style="392" hidden="1" customWidth="1"/>
    <col min="5131" max="5131" width="1.75" style="392" hidden="1" customWidth="1"/>
    <col min="5132" max="5141" width="1.625" style="392" hidden="1" customWidth="1"/>
    <col min="5142" max="5142" width="1.75" style="392" hidden="1" customWidth="1"/>
    <col min="5143" max="5144" width="1.625" style="392" hidden="1" customWidth="1"/>
    <col min="5145" max="5146" width="2.625" style="392" hidden="1" customWidth="1"/>
    <col min="5147" max="5157" width="12.625" style="392" hidden="1" customWidth="1"/>
    <col min="5158" max="5158" width="2.75" style="392" hidden="1" customWidth="1"/>
    <col min="5159" max="5159" width="2.625" style="392" hidden="1" customWidth="1"/>
    <col min="5160" max="5165" width="0" style="392" hidden="1" customWidth="1"/>
    <col min="5166" max="5376" width="0" style="392" hidden="1"/>
    <col min="5377" max="5384" width="1.625" style="392" hidden="1" customWidth="1"/>
    <col min="5385" max="5385" width="1.875" style="392" hidden="1" customWidth="1"/>
    <col min="5386" max="5386" width="1.625" style="392" hidden="1" customWidth="1"/>
    <col min="5387" max="5387" width="1.75" style="392" hidden="1" customWidth="1"/>
    <col min="5388" max="5397" width="1.625" style="392" hidden="1" customWidth="1"/>
    <col min="5398" max="5398" width="1.75" style="392" hidden="1" customWidth="1"/>
    <col min="5399" max="5400" width="1.625" style="392" hidden="1" customWidth="1"/>
    <col min="5401" max="5402" width="2.625" style="392" hidden="1" customWidth="1"/>
    <col min="5403" max="5413" width="12.625" style="392" hidden="1" customWidth="1"/>
    <col min="5414" max="5414" width="2.75" style="392" hidden="1" customWidth="1"/>
    <col min="5415" max="5415" width="2.625" style="392" hidden="1" customWidth="1"/>
    <col min="5416" max="5421" width="0" style="392" hidden="1" customWidth="1"/>
    <col min="5422" max="5632" width="0" style="392" hidden="1"/>
    <col min="5633" max="5640" width="1.625" style="392" hidden="1" customWidth="1"/>
    <col min="5641" max="5641" width="1.875" style="392" hidden="1" customWidth="1"/>
    <col min="5642" max="5642" width="1.625" style="392" hidden="1" customWidth="1"/>
    <col min="5643" max="5643" width="1.75" style="392" hidden="1" customWidth="1"/>
    <col min="5644" max="5653" width="1.625" style="392" hidden="1" customWidth="1"/>
    <col min="5654" max="5654" width="1.75" style="392" hidden="1" customWidth="1"/>
    <col min="5655" max="5656" width="1.625" style="392" hidden="1" customWidth="1"/>
    <col min="5657" max="5658" width="2.625" style="392" hidden="1" customWidth="1"/>
    <col min="5659" max="5669" width="12.625" style="392" hidden="1" customWidth="1"/>
    <col min="5670" max="5670" width="2.75" style="392" hidden="1" customWidth="1"/>
    <col min="5671" max="5671" width="2.625" style="392" hidden="1" customWidth="1"/>
    <col min="5672" max="5677" width="0" style="392" hidden="1" customWidth="1"/>
    <col min="5678" max="5888" width="0" style="392" hidden="1"/>
    <col min="5889" max="5896" width="1.625" style="392" hidden="1" customWidth="1"/>
    <col min="5897" max="5897" width="1.875" style="392" hidden="1" customWidth="1"/>
    <col min="5898" max="5898" width="1.625" style="392" hidden="1" customWidth="1"/>
    <col min="5899" max="5899" width="1.75" style="392" hidden="1" customWidth="1"/>
    <col min="5900" max="5909" width="1.625" style="392" hidden="1" customWidth="1"/>
    <col min="5910" max="5910" width="1.75" style="392" hidden="1" customWidth="1"/>
    <col min="5911" max="5912" width="1.625" style="392" hidden="1" customWidth="1"/>
    <col min="5913" max="5914" width="2.625" style="392" hidden="1" customWidth="1"/>
    <col min="5915" max="5925" width="12.625" style="392" hidden="1" customWidth="1"/>
    <col min="5926" max="5926" width="2.75" style="392" hidden="1" customWidth="1"/>
    <col min="5927" max="5927" width="2.625" style="392" hidden="1" customWidth="1"/>
    <col min="5928" max="5933" width="0" style="392" hidden="1" customWidth="1"/>
    <col min="5934" max="6144" width="0" style="392" hidden="1"/>
    <col min="6145" max="6152" width="1.625" style="392" hidden="1" customWidth="1"/>
    <col min="6153" max="6153" width="1.875" style="392" hidden="1" customWidth="1"/>
    <col min="6154" max="6154" width="1.625" style="392" hidden="1" customWidth="1"/>
    <col min="6155" max="6155" width="1.75" style="392" hidden="1" customWidth="1"/>
    <col min="6156" max="6165" width="1.625" style="392" hidden="1" customWidth="1"/>
    <col min="6166" max="6166" width="1.75" style="392" hidden="1" customWidth="1"/>
    <col min="6167" max="6168" width="1.625" style="392" hidden="1" customWidth="1"/>
    <col min="6169" max="6170" width="2.625" style="392" hidden="1" customWidth="1"/>
    <col min="6171" max="6181" width="12.625" style="392" hidden="1" customWidth="1"/>
    <col min="6182" max="6182" width="2.75" style="392" hidden="1" customWidth="1"/>
    <col min="6183" max="6183" width="2.625" style="392" hidden="1" customWidth="1"/>
    <col min="6184" max="6189" width="0" style="392" hidden="1" customWidth="1"/>
    <col min="6190" max="6400" width="0" style="392" hidden="1"/>
    <col min="6401" max="6408" width="1.625" style="392" hidden="1" customWidth="1"/>
    <col min="6409" max="6409" width="1.875" style="392" hidden="1" customWidth="1"/>
    <col min="6410" max="6410" width="1.625" style="392" hidden="1" customWidth="1"/>
    <col min="6411" max="6411" width="1.75" style="392" hidden="1" customWidth="1"/>
    <col min="6412" max="6421" width="1.625" style="392" hidden="1" customWidth="1"/>
    <col min="6422" max="6422" width="1.75" style="392" hidden="1" customWidth="1"/>
    <col min="6423" max="6424" width="1.625" style="392" hidden="1" customWidth="1"/>
    <col min="6425" max="6426" width="2.625" style="392" hidden="1" customWidth="1"/>
    <col min="6427" max="6437" width="12.625" style="392" hidden="1" customWidth="1"/>
    <col min="6438" max="6438" width="2.75" style="392" hidden="1" customWidth="1"/>
    <col min="6439" max="6439" width="2.625" style="392" hidden="1" customWidth="1"/>
    <col min="6440" max="6445" width="0" style="392" hidden="1" customWidth="1"/>
    <col min="6446" max="6656" width="0" style="392" hidden="1"/>
    <col min="6657" max="6664" width="1.625" style="392" hidden="1" customWidth="1"/>
    <col min="6665" max="6665" width="1.875" style="392" hidden="1" customWidth="1"/>
    <col min="6666" max="6666" width="1.625" style="392" hidden="1" customWidth="1"/>
    <col min="6667" max="6667" width="1.75" style="392" hidden="1" customWidth="1"/>
    <col min="6668" max="6677" width="1.625" style="392" hidden="1" customWidth="1"/>
    <col min="6678" max="6678" width="1.75" style="392" hidden="1" customWidth="1"/>
    <col min="6679" max="6680" width="1.625" style="392" hidden="1" customWidth="1"/>
    <col min="6681" max="6682" width="2.625" style="392" hidden="1" customWidth="1"/>
    <col min="6683" max="6693" width="12.625" style="392" hidden="1" customWidth="1"/>
    <col min="6694" max="6694" width="2.75" style="392" hidden="1" customWidth="1"/>
    <col min="6695" max="6695" width="2.625" style="392" hidden="1" customWidth="1"/>
    <col min="6696" max="6701" width="0" style="392" hidden="1" customWidth="1"/>
    <col min="6702" max="6912" width="0" style="392" hidden="1"/>
    <col min="6913" max="6920" width="1.625" style="392" hidden="1" customWidth="1"/>
    <col min="6921" max="6921" width="1.875" style="392" hidden="1" customWidth="1"/>
    <col min="6922" max="6922" width="1.625" style="392" hidden="1" customWidth="1"/>
    <col min="6923" max="6923" width="1.75" style="392" hidden="1" customWidth="1"/>
    <col min="6924" max="6933" width="1.625" style="392" hidden="1" customWidth="1"/>
    <col min="6934" max="6934" width="1.75" style="392" hidden="1" customWidth="1"/>
    <col min="6935" max="6936" width="1.625" style="392" hidden="1" customWidth="1"/>
    <col min="6937" max="6938" width="2.625" style="392" hidden="1" customWidth="1"/>
    <col min="6939" max="6949" width="12.625" style="392" hidden="1" customWidth="1"/>
    <col min="6950" max="6950" width="2.75" style="392" hidden="1" customWidth="1"/>
    <col min="6951" max="6951" width="2.625" style="392" hidden="1" customWidth="1"/>
    <col min="6952" max="6957" width="0" style="392" hidden="1" customWidth="1"/>
    <col min="6958" max="7168" width="0" style="392" hidden="1"/>
    <col min="7169" max="7176" width="1.625" style="392" hidden="1" customWidth="1"/>
    <col min="7177" max="7177" width="1.875" style="392" hidden="1" customWidth="1"/>
    <col min="7178" max="7178" width="1.625" style="392" hidden="1" customWidth="1"/>
    <col min="7179" max="7179" width="1.75" style="392" hidden="1" customWidth="1"/>
    <col min="7180" max="7189" width="1.625" style="392" hidden="1" customWidth="1"/>
    <col min="7190" max="7190" width="1.75" style="392" hidden="1" customWidth="1"/>
    <col min="7191" max="7192" width="1.625" style="392" hidden="1" customWidth="1"/>
    <col min="7193" max="7194" width="2.625" style="392" hidden="1" customWidth="1"/>
    <col min="7195" max="7205" width="12.625" style="392" hidden="1" customWidth="1"/>
    <col min="7206" max="7206" width="2.75" style="392" hidden="1" customWidth="1"/>
    <col min="7207" max="7207" width="2.625" style="392" hidden="1" customWidth="1"/>
    <col min="7208" max="7213" width="0" style="392" hidden="1" customWidth="1"/>
    <col min="7214" max="7424" width="0" style="392" hidden="1"/>
    <col min="7425" max="7432" width="1.625" style="392" hidden="1" customWidth="1"/>
    <col min="7433" max="7433" width="1.875" style="392" hidden="1" customWidth="1"/>
    <col min="7434" max="7434" width="1.625" style="392" hidden="1" customWidth="1"/>
    <col min="7435" max="7435" width="1.75" style="392" hidden="1" customWidth="1"/>
    <col min="7436" max="7445" width="1.625" style="392" hidden="1" customWidth="1"/>
    <col min="7446" max="7446" width="1.75" style="392" hidden="1" customWidth="1"/>
    <col min="7447" max="7448" width="1.625" style="392" hidden="1" customWidth="1"/>
    <col min="7449" max="7450" width="2.625" style="392" hidden="1" customWidth="1"/>
    <col min="7451" max="7461" width="12.625" style="392" hidden="1" customWidth="1"/>
    <col min="7462" max="7462" width="2.75" style="392" hidden="1" customWidth="1"/>
    <col min="7463" max="7463" width="2.625" style="392" hidden="1" customWidth="1"/>
    <col min="7464" max="7469" width="0" style="392" hidden="1" customWidth="1"/>
    <col min="7470" max="7680" width="0" style="392" hidden="1"/>
    <col min="7681" max="7688" width="1.625" style="392" hidden="1" customWidth="1"/>
    <col min="7689" max="7689" width="1.875" style="392" hidden="1" customWidth="1"/>
    <col min="7690" max="7690" width="1.625" style="392" hidden="1" customWidth="1"/>
    <col min="7691" max="7691" width="1.75" style="392" hidden="1" customWidth="1"/>
    <col min="7692" max="7701" width="1.625" style="392" hidden="1" customWidth="1"/>
    <col min="7702" max="7702" width="1.75" style="392" hidden="1" customWidth="1"/>
    <col min="7703" max="7704" width="1.625" style="392" hidden="1" customWidth="1"/>
    <col min="7705" max="7706" width="2.625" style="392" hidden="1" customWidth="1"/>
    <col min="7707" max="7717" width="12.625" style="392" hidden="1" customWidth="1"/>
    <col min="7718" max="7718" width="2.75" style="392" hidden="1" customWidth="1"/>
    <col min="7719" max="7719" width="2.625" style="392" hidden="1" customWidth="1"/>
    <col min="7720" max="7725" width="0" style="392" hidden="1" customWidth="1"/>
    <col min="7726" max="7936" width="0" style="392" hidden="1"/>
    <col min="7937" max="7944" width="1.625" style="392" hidden="1" customWidth="1"/>
    <col min="7945" max="7945" width="1.875" style="392" hidden="1" customWidth="1"/>
    <col min="7946" max="7946" width="1.625" style="392" hidden="1" customWidth="1"/>
    <col min="7947" max="7947" width="1.75" style="392" hidden="1" customWidth="1"/>
    <col min="7948" max="7957" width="1.625" style="392" hidden="1" customWidth="1"/>
    <col min="7958" max="7958" width="1.75" style="392" hidden="1" customWidth="1"/>
    <col min="7959" max="7960" width="1.625" style="392" hidden="1" customWidth="1"/>
    <col min="7961" max="7962" width="2.625" style="392" hidden="1" customWidth="1"/>
    <col min="7963" max="7973" width="12.625" style="392" hidden="1" customWidth="1"/>
    <col min="7974" max="7974" width="2.75" style="392" hidden="1" customWidth="1"/>
    <col min="7975" max="7975" width="2.625" style="392" hidden="1" customWidth="1"/>
    <col min="7976" max="7981" width="0" style="392" hidden="1" customWidth="1"/>
    <col min="7982" max="8192" width="0" style="392" hidden="1"/>
    <col min="8193" max="8200" width="1.625" style="392" hidden="1" customWidth="1"/>
    <col min="8201" max="8201" width="1.875" style="392" hidden="1" customWidth="1"/>
    <col min="8202" max="8202" width="1.625" style="392" hidden="1" customWidth="1"/>
    <col min="8203" max="8203" width="1.75" style="392" hidden="1" customWidth="1"/>
    <col min="8204" max="8213" width="1.625" style="392" hidden="1" customWidth="1"/>
    <col min="8214" max="8214" width="1.75" style="392" hidden="1" customWidth="1"/>
    <col min="8215" max="8216" width="1.625" style="392" hidden="1" customWidth="1"/>
    <col min="8217" max="8218" width="2.625" style="392" hidden="1" customWidth="1"/>
    <col min="8219" max="8229" width="12.625" style="392" hidden="1" customWidth="1"/>
    <col min="8230" max="8230" width="2.75" style="392" hidden="1" customWidth="1"/>
    <col min="8231" max="8231" width="2.625" style="392" hidden="1" customWidth="1"/>
    <col min="8232" max="8237" width="0" style="392" hidden="1" customWidth="1"/>
    <col min="8238" max="8448" width="0" style="392" hidden="1"/>
    <col min="8449" max="8456" width="1.625" style="392" hidden="1" customWidth="1"/>
    <col min="8457" max="8457" width="1.875" style="392" hidden="1" customWidth="1"/>
    <col min="8458" max="8458" width="1.625" style="392" hidden="1" customWidth="1"/>
    <col min="8459" max="8459" width="1.75" style="392" hidden="1" customWidth="1"/>
    <col min="8460" max="8469" width="1.625" style="392" hidden="1" customWidth="1"/>
    <col min="8470" max="8470" width="1.75" style="392" hidden="1" customWidth="1"/>
    <col min="8471" max="8472" width="1.625" style="392" hidden="1" customWidth="1"/>
    <col min="8473" max="8474" width="2.625" style="392" hidden="1" customWidth="1"/>
    <col min="8475" max="8485" width="12.625" style="392" hidden="1" customWidth="1"/>
    <col min="8486" max="8486" width="2.75" style="392" hidden="1" customWidth="1"/>
    <col min="8487" max="8487" width="2.625" style="392" hidden="1" customWidth="1"/>
    <col min="8488" max="8493" width="0" style="392" hidden="1" customWidth="1"/>
    <col min="8494" max="8704" width="0" style="392" hidden="1"/>
    <col min="8705" max="8712" width="1.625" style="392" hidden="1" customWidth="1"/>
    <col min="8713" max="8713" width="1.875" style="392" hidden="1" customWidth="1"/>
    <col min="8714" max="8714" width="1.625" style="392" hidden="1" customWidth="1"/>
    <col min="8715" max="8715" width="1.75" style="392" hidden="1" customWidth="1"/>
    <col min="8716" max="8725" width="1.625" style="392" hidden="1" customWidth="1"/>
    <col min="8726" max="8726" width="1.75" style="392" hidden="1" customWidth="1"/>
    <col min="8727" max="8728" width="1.625" style="392" hidden="1" customWidth="1"/>
    <col min="8729" max="8730" width="2.625" style="392" hidden="1" customWidth="1"/>
    <col min="8731" max="8741" width="12.625" style="392" hidden="1" customWidth="1"/>
    <col min="8742" max="8742" width="2.75" style="392" hidden="1" customWidth="1"/>
    <col min="8743" max="8743" width="2.625" style="392" hidden="1" customWidth="1"/>
    <col min="8744" max="8749" width="0" style="392" hidden="1" customWidth="1"/>
    <col min="8750" max="8960" width="0" style="392" hidden="1"/>
    <col min="8961" max="8968" width="1.625" style="392" hidden="1" customWidth="1"/>
    <col min="8969" max="8969" width="1.875" style="392" hidden="1" customWidth="1"/>
    <col min="8970" max="8970" width="1.625" style="392" hidden="1" customWidth="1"/>
    <col min="8971" max="8971" width="1.75" style="392" hidden="1" customWidth="1"/>
    <col min="8972" max="8981" width="1.625" style="392" hidden="1" customWidth="1"/>
    <col min="8982" max="8982" width="1.75" style="392" hidden="1" customWidth="1"/>
    <col min="8983" max="8984" width="1.625" style="392" hidden="1" customWidth="1"/>
    <col min="8985" max="8986" width="2.625" style="392" hidden="1" customWidth="1"/>
    <col min="8987" max="8997" width="12.625" style="392" hidden="1" customWidth="1"/>
    <col min="8998" max="8998" width="2.75" style="392" hidden="1" customWidth="1"/>
    <col min="8999" max="8999" width="2.625" style="392" hidden="1" customWidth="1"/>
    <col min="9000" max="9005" width="0" style="392" hidden="1" customWidth="1"/>
    <col min="9006" max="9216" width="0" style="392" hidden="1"/>
    <col min="9217" max="9224" width="1.625" style="392" hidden="1" customWidth="1"/>
    <col min="9225" max="9225" width="1.875" style="392" hidden="1" customWidth="1"/>
    <col min="9226" max="9226" width="1.625" style="392" hidden="1" customWidth="1"/>
    <col min="9227" max="9227" width="1.75" style="392" hidden="1" customWidth="1"/>
    <col min="9228" max="9237" width="1.625" style="392" hidden="1" customWidth="1"/>
    <col min="9238" max="9238" width="1.75" style="392" hidden="1" customWidth="1"/>
    <col min="9239" max="9240" width="1.625" style="392" hidden="1" customWidth="1"/>
    <col min="9241" max="9242" width="2.625" style="392" hidden="1" customWidth="1"/>
    <col min="9243" max="9253" width="12.625" style="392" hidden="1" customWidth="1"/>
    <col min="9254" max="9254" width="2.75" style="392" hidden="1" customWidth="1"/>
    <col min="9255" max="9255" width="2.625" style="392" hidden="1" customWidth="1"/>
    <col min="9256" max="9261" width="0" style="392" hidden="1" customWidth="1"/>
    <col min="9262" max="9472" width="0" style="392" hidden="1"/>
    <col min="9473" max="9480" width="1.625" style="392" hidden="1" customWidth="1"/>
    <col min="9481" max="9481" width="1.875" style="392" hidden="1" customWidth="1"/>
    <col min="9482" max="9482" width="1.625" style="392" hidden="1" customWidth="1"/>
    <col min="9483" max="9483" width="1.75" style="392" hidden="1" customWidth="1"/>
    <col min="9484" max="9493" width="1.625" style="392" hidden="1" customWidth="1"/>
    <col min="9494" max="9494" width="1.75" style="392" hidden="1" customWidth="1"/>
    <col min="9495" max="9496" width="1.625" style="392" hidden="1" customWidth="1"/>
    <col min="9497" max="9498" width="2.625" style="392" hidden="1" customWidth="1"/>
    <col min="9499" max="9509" width="12.625" style="392" hidden="1" customWidth="1"/>
    <col min="9510" max="9510" width="2.75" style="392" hidden="1" customWidth="1"/>
    <col min="9511" max="9511" width="2.625" style="392" hidden="1" customWidth="1"/>
    <col min="9512" max="9517" width="0" style="392" hidden="1" customWidth="1"/>
    <col min="9518" max="9728" width="0" style="392" hidden="1"/>
    <col min="9729" max="9736" width="1.625" style="392" hidden="1" customWidth="1"/>
    <col min="9737" max="9737" width="1.875" style="392" hidden="1" customWidth="1"/>
    <col min="9738" max="9738" width="1.625" style="392" hidden="1" customWidth="1"/>
    <col min="9739" max="9739" width="1.75" style="392" hidden="1" customWidth="1"/>
    <col min="9740" max="9749" width="1.625" style="392" hidden="1" customWidth="1"/>
    <col min="9750" max="9750" width="1.75" style="392" hidden="1" customWidth="1"/>
    <col min="9751" max="9752" width="1.625" style="392" hidden="1" customWidth="1"/>
    <col min="9753" max="9754" width="2.625" style="392" hidden="1" customWidth="1"/>
    <col min="9755" max="9765" width="12.625" style="392" hidden="1" customWidth="1"/>
    <col min="9766" max="9766" width="2.75" style="392" hidden="1" customWidth="1"/>
    <col min="9767" max="9767" width="2.625" style="392" hidden="1" customWidth="1"/>
    <col min="9768" max="9773" width="0" style="392" hidden="1" customWidth="1"/>
    <col min="9774" max="9984" width="0" style="392" hidden="1"/>
    <col min="9985" max="9992" width="1.625" style="392" hidden="1" customWidth="1"/>
    <col min="9993" max="9993" width="1.875" style="392" hidden="1" customWidth="1"/>
    <col min="9994" max="9994" width="1.625" style="392" hidden="1" customWidth="1"/>
    <col min="9995" max="9995" width="1.75" style="392" hidden="1" customWidth="1"/>
    <col min="9996" max="10005" width="1.625" style="392" hidden="1" customWidth="1"/>
    <col min="10006" max="10006" width="1.75" style="392" hidden="1" customWidth="1"/>
    <col min="10007" max="10008" width="1.625" style="392" hidden="1" customWidth="1"/>
    <col min="10009" max="10010" width="2.625" style="392" hidden="1" customWidth="1"/>
    <col min="10011" max="10021" width="12.625" style="392" hidden="1" customWidth="1"/>
    <col min="10022" max="10022" width="2.75" style="392" hidden="1" customWidth="1"/>
    <col min="10023" max="10023" width="2.625" style="392" hidden="1" customWidth="1"/>
    <col min="10024" max="10029" width="0" style="392" hidden="1" customWidth="1"/>
    <col min="10030" max="10240" width="0" style="392" hidden="1"/>
    <col min="10241" max="10248" width="1.625" style="392" hidden="1" customWidth="1"/>
    <col min="10249" max="10249" width="1.875" style="392" hidden="1" customWidth="1"/>
    <col min="10250" max="10250" width="1.625" style="392" hidden="1" customWidth="1"/>
    <col min="10251" max="10251" width="1.75" style="392" hidden="1" customWidth="1"/>
    <col min="10252" max="10261" width="1.625" style="392" hidden="1" customWidth="1"/>
    <col min="10262" max="10262" width="1.75" style="392" hidden="1" customWidth="1"/>
    <col min="10263" max="10264" width="1.625" style="392" hidden="1" customWidth="1"/>
    <col min="10265" max="10266" width="2.625" style="392" hidden="1" customWidth="1"/>
    <col min="10267" max="10277" width="12.625" style="392" hidden="1" customWidth="1"/>
    <col min="10278" max="10278" width="2.75" style="392" hidden="1" customWidth="1"/>
    <col min="10279" max="10279" width="2.625" style="392" hidden="1" customWidth="1"/>
    <col min="10280" max="10285" width="0" style="392" hidden="1" customWidth="1"/>
    <col min="10286" max="10496" width="0" style="392" hidden="1"/>
    <col min="10497" max="10504" width="1.625" style="392" hidden="1" customWidth="1"/>
    <col min="10505" max="10505" width="1.875" style="392" hidden="1" customWidth="1"/>
    <col min="10506" max="10506" width="1.625" style="392" hidden="1" customWidth="1"/>
    <col min="10507" max="10507" width="1.75" style="392" hidden="1" customWidth="1"/>
    <col min="10508" max="10517" width="1.625" style="392" hidden="1" customWidth="1"/>
    <col min="10518" max="10518" width="1.75" style="392" hidden="1" customWidth="1"/>
    <col min="10519" max="10520" width="1.625" style="392" hidden="1" customWidth="1"/>
    <col min="10521" max="10522" width="2.625" style="392" hidden="1" customWidth="1"/>
    <col min="10523" max="10533" width="12.625" style="392" hidden="1" customWidth="1"/>
    <col min="10534" max="10534" width="2.75" style="392" hidden="1" customWidth="1"/>
    <col min="10535" max="10535" width="2.625" style="392" hidden="1" customWidth="1"/>
    <col min="10536" max="10541" width="0" style="392" hidden="1" customWidth="1"/>
    <col min="10542" max="10752" width="0" style="392" hidden="1"/>
    <col min="10753" max="10760" width="1.625" style="392" hidden="1" customWidth="1"/>
    <col min="10761" max="10761" width="1.875" style="392" hidden="1" customWidth="1"/>
    <col min="10762" max="10762" width="1.625" style="392" hidden="1" customWidth="1"/>
    <col min="10763" max="10763" width="1.75" style="392" hidden="1" customWidth="1"/>
    <col min="10764" max="10773" width="1.625" style="392" hidden="1" customWidth="1"/>
    <col min="10774" max="10774" width="1.75" style="392" hidden="1" customWidth="1"/>
    <col min="10775" max="10776" width="1.625" style="392" hidden="1" customWidth="1"/>
    <col min="10777" max="10778" width="2.625" style="392" hidden="1" customWidth="1"/>
    <col min="10779" max="10789" width="12.625" style="392" hidden="1" customWidth="1"/>
    <col min="10790" max="10790" width="2.75" style="392" hidden="1" customWidth="1"/>
    <col min="10791" max="10791" width="2.625" style="392" hidden="1" customWidth="1"/>
    <col min="10792" max="10797" width="0" style="392" hidden="1" customWidth="1"/>
    <col min="10798" max="11008" width="0" style="392" hidden="1"/>
    <col min="11009" max="11016" width="1.625" style="392" hidden="1" customWidth="1"/>
    <col min="11017" max="11017" width="1.875" style="392" hidden="1" customWidth="1"/>
    <col min="11018" max="11018" width="1.625" style="392" hidden="1" customWidth="1"/>
    <col min="11019" max="11019" width="1.75" style="392" hidden="1" customWidth="1"/>
    <col min="11020" max="11029" width="1.625" style="392" hidden="1" customWidth="1"/>
    <col min="11030" max="11030" width="1.75" style="392" hidden="1" customWidth="1"/>
    <col min="11031" max="11032" width="1.625" style="392" hidden="1" customWidth="1"/>
    <col min="11033" max="11034" width="2.625" style="392" hidden="1" customWidth="1"/>
    <col min="11035" max="11045" width="12.625" style="392" hidden="1" customWidth="1"/>
    <col min="11046" max="11046" width="2.75" style="392" hidden="1" customWidth="1"/>
    <col min="11047" max="11047" width="2.625" style="392" hidden="1" customWidth="1"/>
    <col min="11048" max="11053" width="0" style="392" hidden="1" customWidth="1"/>
    <col min="11054" max="11264" width="0" style="392" hidden="1"/>
    <col min="11265" max="11272" width="1.625" style="392" hidden="1" customWidth="1"/>
    <col min="11273" max="11273" width="1.875" style="392" hidden="1" customWidth="1"/>
    <col min="11274" max="11274" width="1.625" style="392" hidden="1" customWidth="1"/>
    <col min="11275" max="11275" width="1.75" style="392" hidden="1" customWidth="1"/>
    <col min="11276" max="11285" width="1.625" style="392" hidden="1" customWidth="1"/>
    <col min="11286" max="11286" width="1.75" style="392" hidden="1" customWidth="1"/>
    <col min="11287" max="11288" width="1.625" style="392" hidden="1" customWidth="1"/>
    <col min="11289" max="11290" width="2.625" style="392" hidden="1" customWidth="1"/>
    <col min="11291" max="11301" width="12.625" style="392" hidden="1" customWidth="1"/>
    <col min="11302" max="11302" width="2.75" style="392" hidden="1" customWidth="1"/>
    <col min="11303" max="11303" width="2.625" style="392" hidden="1" customWidth="1"/>
    <col min="11304" max="11309" width="0" style="392" hidden="1" customWidth="1"/>
    <col min="11310" max="11520" width="0" style="392" hidden="1"/>
    <col min="11521" max="11528" width="1.625" style="392" hidden="1" customWidth="1"/>
    <col min="11529" max="11529" width="1.875" style="392" hidden="1" customWidth="1"/>
    <col min="11530" max="11530" width="1.625" style="392" hidden="1" customWidth="1"/>
    <col min="11531" max="11531" width="1.75" style="392" hidden="1" customWidth="1"/>
    <col min="11532" max="11541" width="1.625" style="392" hidden="1" customWidth="1"/>
    <col min="11542" max="11542" width="1.75" style="392" hidden="1" customWidth="1"/>
    <col min="11543" max="11544" width="1.625" style="392" hidden="1" customWidth="1"/>
    <col min="11545" max="11546" width="2.625" style="392" hidden="1" customWidth="1"/>
    <col min="11547" max="11557" width="12.625" style="392" hidden="1" customWidth="1"/>
    <col min="11558" max="11558" width="2.75" style="392" hidden="1" customWidth="1"/>
    <col min="11559" max="11559" width="2.625" style="392" hidden="1" customWidth="1"/>
    <col min="11560" max="11565" width="0" style="392" hidden="1" customWidth="1"/>
    <col min="11566" max="11776" width="0" style="392" hidden="1"/>
    <col min="11777" max="11784" width="1.625" style="392" hidden="1" customWidth="1"/>
    <col min="11785" max="11785" width="1.875" style="392" hidden="1" customWidth="1"/>
    <col min="11786" max="11786" width="1.625" style="392" hidden="1" customWidth="1"/>
    <col min="11787" max="11787" width="1.75" style="392" hidden="1" customWidth="1"/>
    <col min="11788" max="11797" width="1.625" style="392" hidden="1" customWidth="1"/>
    <col min="11798" max="11798" width="1.75" style="392" hidden="1" customWidth="1"/>
    <col min="11799" max="11800" width="1.625" style="392" hidden="1" customWidth="1"/>
    <col min="11801" max="11802" width="2.625" style="392" hidden="1" customWidth="1"/>
    <col min="11803" max="11813" width="12.625" style="392" hidden="1" customWidth="1"/>
    <col min="11814" max="11814" width="2.75" style="392" hidden="1" customWidth="1"/>
    <col min="11815" max="11815" width="2.625" style="392" hidden="1" customWidth="1"/>
    <col min="11816" max="11821" width="0" style="392" hidden="1" customWidth="1"/>
    <col min="11822" max="12032" width="0" style="392" hidden="1"/>
    <col min="12033" max="12040" width="1.625" style="392" hidden="1" customWidth="1"/>
    <col min="12041" max="12041" width="1.875" style="392" hidden="1" customWidth="1"/>
    <col min="12042" max="12042" width="1.625" style="392" hidden="1" customWidth="1"/>
    <col min="12043" max="12043" width="1.75" style="392" hidden="1" customWidth="1"/>
    <col min="12044" max="12053" width="1.625" style="392" hidden="1" customWidth="1"/>
    <col min="12054" max="12054" width="1.75" style="392" hidden="1" customWidth="1"/>
    <col min="12055" max="12056" width="1.625" style="392" hidden="1" customWidth="1"/>
    <col min="12057" max="12058" width="2.625" style="392" hidden="1" customWidth="1"/>
    <col min="12059" max="12069" width="12.625" style="392" hidden="1" customWidth="1"/>
    <col min="12070" max="12070" width="2.75" style="392" hidden="1" customWidth="1"/>
    <col min="12071" max="12071" width="2.625" style="392" hidden="1" customWidth="1"/>
    <col min="12072" max="12077" width="0" style="392" hidden="1" customWidth="1"/>
    <col min="12078" max="12288" width="0" style="392" hidden="1"/>
    <col min="12289" max="12296" width="1.625" style="392" hidden="1" customWidth="1"/>
    <col min="12297" max="12297" width="1.875" style="392" hidden="1" customWidth="1"/>
    <col min="12298" max="12298" width="1.625" style="392" hidden="1" customWidth="1"/>
    <col min="12299" max="12299" width="1.75" style="392" hidden="1" customWidth="1"/>
    <col min="12300" max="12309" width="1.625" style="392" hidden="1" customWidth="1"/>
    <col min="12310" max="12310" width="1.75" style="392" hidden="1" customWidth="1"/>
    <col min="12311" max="12312" width="1.625" style="392" hidden="1" customWidth="1"/>
    <col min="12313" max="12314" width="2.625" style="392" hidden="1" customWidth="1"/>
    <col min="12315" max="12325" width="12.625" style="392" hidden="1" customWidth="1"/>
    <col min="12326" max="12326" width="2.75" style="392" hidden="1" customWidth="1"/>
    <col min="12327" max="12327" width="2.625" style="392" hidden="1" customWidth="1"/>
    <col min="12328" max="12333" width="0" style="392" hidden="1" customWidth="1"/>
    <col min="12334" max="12544" width="0" style="392" hidden="1"/>
    <col min="12545" max="12552" width="1.625" style="392" hidden="1" customWidth="1"/>
    <col min="12553" max="12553" width="1.875" style="392" hidden="1" customWidth="1"/>
    <col min="12554" max="12554" width="1.625" style="392" hidden="1" customWidth="1"/>
    <col min="12555" max="12555" width="1.75" style="392" hidden="1" customWidth="1"/>
    <col min="12556" max="12565" width="1.625" style="392" hidden="1" customWidth="1"/>
    <col min="12566" max="12566" width="1.75" style="392" hidden="1" customWidth="1"/>
    <col min="12567" max="12568" width="1.625" style="392" hidden="1" customWidth="1"/>
    <col min="12569" max="12570" width="2.625" style="392" hidden="1" customWidth="1"/>
    <col min="12571" max="12581" width="12.625" style="392" hidden="1" customWidth="1"/>
    <col min="12582" max="12582" width="2.75" style="392" hidden="1" customWidth="1"/>
    <col min="12583" max="12583" width="2.625" style="392" hidden="1" customWidth="1"/>
    <col min="12584" max="12589" width="0" style="392" hidden="1" customWidth="1"/>
    <col min="12590" max="12800" width="0" style="392" hidden="1"/>
    <col min="12801" max="12808" width="1.625" style="392" hidden="1" customWidth="1"/>
    <col min="12809" max="12809" width="1.875" style="392" hidden="1" customWidth="1"/>
    <col min="12810" max="12810" width="1.625" style="392" hidden="1" customWidth="1"/>
    <col min="12811" max="12811" width="1.75" style="392" hidden="1" customWidth="1"/>
    <col min="12812" max="12821" width="1.625" style="392" hidden="1" customWidth="1"/>
    <col min="12822" max="12822" width="1.75" style="392" hidden="1" customWidth="1"/>
    <col min="12823" max="12824" width="1.625" style="392" hidden="1" customWidth="1"/>
    <col min="12825" max="12826" width="2.625" style="392" hidden="1" customWidth="1"/>
    <col min="12827" max="12837" width="12.625" style="392" hidden="1" customWidth="1"/>
    <col min="12838" max="12838" width="2.75" style="392" hidden="1" customWidth="1"/>
    <col min="12839" max="12839" width="2.625" style="392" hidden="1" customWidth="1"/>
    <col min="12840" max="12845" width="0" style="392" hidden="1" customWidth="1"/>
    <col min="12846" max="13056" width="0" style="392" hidden="1"/>
    <col min="13057" max="13064" width="1.625" style="392" hidden="1" customWidth="1"/>
    <col min="13065" max="13065" width="1.875" style="392" hidden="1" customWidth="1"/>
    <col min="13066" max="13066" width="1.625" style="392" hidden="1" customWidth="1"/>
    <col min="13067" max="13067" width="1.75" style="392" hidden="1" customWidth="1"/>
    <col min="13068" max="13077" width="1.625" style="392" hidden="1" customWidth="1"/>
    <col min="13078" max="13078" width="1.75" style="392" hidden="1" customWidth="1"/>
    <col min="13079" max="13080" width="1.625" style="392" hidden="1" customWidth="1"/>
    <col min="13081" max="13082" width="2.625" style="392" hidden="1" customWidth="1"/>
    <col min="13083" max="13093" width="12.625" style="392" hidden="1" customWidth="1"/>
    <col min="13094" max="13094" width="2.75" style="392" hidden="1" customWidth="1"/>
    <col min="13095" max="13095" width="2.625" style="392" hidden="1" customWidth="1"/>
    <col min="13096" max="13101" width="0" style="392" hidden="1" customWidth="1"/>
    <col min="13102" max="13312" width="0" style="392" hidden="1"/>
    <col min="13313" max="13320" width="1.625" style="392" hidden="1" customWidth="1"/>
    <col min="13321" max="13321" width="1.875" style="392" hidden="1" customWidth="1"/>
    <col min="13322" max="13322" width="1.625" style="392" hidden="1" customWidth="1"/>
    <col min="13323" max="13323" width="1.75" style="392" hidden="1" customWidth="1"/>
    <col min="13324" max="13333" width="1.625" style="392" hidden="1" customWidth="1"/>
    <col min="13334" max="13334" width="1.75" style="392" hidden="1" customWidth="1"/>
    <col min="13335" max="13336" width="1.625" style="392" hidden="1" customWidth="1"/>
    <col min="13337" max="13338" width="2.625" style="392" hidden="1" customWidth="1"/>
    <col min="13339" max="13349" width="12.625" style="392" hidden="1" customWidth="1"/>
    <col min="13350" max="13350" width="2.75" style="392" hidden="1" customWidth="1"/>
    <col min="13351" max="13351" width="2.625" style="392" hidden="1" customWidth="1"/>
    <col min="13352" max="13357" width="0" style="392" hidden="1" customWidth="1"/>
    <col min="13358" max="13568" width="0" style="392" hidden="1"/>
    <col min="13569" max="13576" width="1.625" style="392" hidden="1" customWidth="1"/>
    <col min="13577" max="13577" width="1.875" style="392" hidden="1" customWidth="1"/>
    <col min="13578" max="13578" width="1.625" style="392" hidden="1" customWidth="1"/>
    <col min="13579" max="13579" width="1.75" style="392" hidden="1" customWidth="1"/>
    <col min="13580" max="13589" width="1.625" style="392" hidden="1" customWidth="1"/>
    <col min="13590" max="13590" width="1.75" style="392" hidden="1" customWidth="1"/>
    <col min="13591" max="13592" width="1.625" style="392" hidden="1" customWidth="1"/>
    <col min="13593" max="13594" width="2.625" style="392" hidden="1" customWidth="1"/>
    <col min="13595" max="13605" width="12.625" style="392" hidden="1" customWidth="1"/>
    <col min="13606" max="13606" width="2.75" style="392" hidden="1" customWidth="1"/>
    <col min="13607" max="13607" width="2.625" style="392" hidden="1" customWidth="1"/>
    <col min="13608" max="13613" width="0" style="392" hidden="1" customWidth="1"/>
    <col min="13614" max="13824" width="0" style="392" hidden="1"/>
    <col min="13825" max="13832" width="1.625" style="392" hidden="1" customWidth="1"/>
    <col min="13833" max="13833" width="1.875" style="392" hidden="1" customWidth="1"/>
    <col min="13834" max="13834" width="1.625" style="392" hidden="1" customWidth="1"/>
    <col min="13835" max="13835" width="1.75" style="392" hidden="1" customWidth="1"/>
    <col min="13836" max="13845" width="1.625" style="392" hidden="1" customWidth="1"/>
    <col min="13846" max="13846" width="1.75" style="392" hidden="1" customWidth="1"/>
    <col min="13847" max="13848" width="1.625" style="392" hidden="1" customWidth="1"/>
    <col min="13849" max="13850" width="2.625" style="392" hidden="1" customWidth="1"/>
    <col min="13851" max="13861" width="12.625" style="392" hidden="1" customWidth="1"/>
    <col min="13862" max="13862" width="2.75" style="392" hidden="1" customWidth="1"/>
    <col min="13863" max="13863" width="2.625" style="392" hidden="1" customWidth="1"/>
    <col min="13864" max="13869" width="0" style="392" hidden="1" customWidth="1"/>
    <col min="13870" max="14080" width="0" style="392" hidden="1"/>
    <col min="14081" max="14088" width="1.625" style="392" hidden="1" customWidth="1"/>
    <col min="14089" max="14089" width="1.875" style="392" hidden="1" customWidth="1"/>
    <col min="14090" max="14090" width="1.625" style="392" hidden="1" customWidth="1"/>
    <col min="14091" max="14091" width="1.75" style="392" hidden="1" customWidth="1"/>
    <col min="14092" max="14101" width="1.625" style="392" hidden="1" customWidth="1"/>
    <col min="14102" max="14102" width="1.75" style="392" hidden="1" customWidth="1"/>
    <col min="14103" max="14104" width="1.625" style="392" hidden="1" customWidth="1"/>
    <col min="14105" max="14106" width="2.625" style="392" hidden="1" customWidth="1"/>
    <col min="14107" max="14117" width="12.625" style="392" hidden="1" customWidth="1"/>
    <col min="14118" max="14118" width="2.75" style="392" hidden="1" customWidth="1"/>
    <col min="14119" max="14119" width="2.625" style="392" hidden="1" customWidth="1"/>
    <col min="14120" max="14125" width="0" style="392" hidden="1" customWidth="1"/>
    <col min="14126" max="14336" width="0" style="392" hidden="1"/>
    <col min="14337" max="14344" width="1.625" style="392" hidden="1" customWidth="1"/>
    <col min="14345" max="14345" width="1.875" style="392" hidden="1" customWidth="1"/>
    <col min="14346" max="14346" width="1.625" style="392" hidden="1" customWidth="1"/>
    <col min="14347" max="14347" width="1.75" style="392" hidden="1" customWidth="1"/>
    <col min="14348" max="14357" width="1.625" style="392" hidden="1" customWidth="1"/>
    <col min="14358" max="14358" width="1.75" style="392" hidden="1" customWidth="1"/>
    <col min="14359" max="14360" width="1.625" style="392" hidden="1" customWidth="1"/>
    <col min="14361" max="14362" width="2.625" style="392" hidden="1" customWidth="1"/>
    <col min="14363" max="14373" width="12.625" style="392" hidden="1" customWidth="1"/>
    <col min="14374" max="14374" width="2.75" style="392" hidden="1" customWidth="1"/>
    <col min="14375" max="14375" width="2.625" style="392" hidden="1" customWidth="1"/>
    <col min="14376" max="14381" width="0" style="392" hidden="1" customWidth="1"/>
    <col min="14382" max="14592" width="0" style="392" hidden="1"/>
    <col min="14593" max="14600" width="1.625" style="392" hidden="1" customWidth="1"/>
    <col min="14601" max="14601" width="1.875" style="392" hidden="1" customWidth="1"/>
    <col min="14602" max="14602" width="1.625" style="392" hidden="1" customWidth="1"/>
    <col min="14603" max="14603" width="1.75" style="392" hidden="1" customWidth="1"/>
    <col min="14604" max="14613" width="1.625" style="392" hidden="1" customWidth="1"/>
    <col min="14614" max="14614" width="1.75" style="392" hidden="1" customWidth="1"/>
    <col min="14615" max="14616" width="1.625" style="392" hidden="1" customWidth="1"/>
    <col min="14617" max="14618" width="2.625" style="392" hidden="1" customWidth="1"/>
    <col min="14619" max="14629" width="12.625" style="392" hidden="1" customWidth="1"/>
    <col min="14630" max="14630" width="2.75" style="392" hidden="1" customWidth="1"/>
    <col min="14631" max="14631" width="2.625" style="392" hidden="1" customWidth="1"/>
    <col min="14632" max="14637" width="0" style="392" hidden="1" customWidth="1"/>
    <col min="14638" max="14848" width="0" style="392" hidden="1"/>
    <col min="14849" max="14856" width="1.625" style="392" hidden="1" customWidth="1"/>
    <col min="14857" max="14857" width="1.875" style="392" hidden="1" customWidth="1"/>
    <col min="14858" max="14858" width="1.625" style="392" hidden="1" customWidth="1"/>
    <col min="14859" max="14859" width="1.75" style="392" hidden="1" customWidth="1"/>
    <col min="14860" max="14869" width="1.625" style="392" hidden="1" customWidth="1"/>
    <col min="14870" max="14870" width="1.75" style="392" hidden="1" customWidth="1"/>
    <col min="14871" max="14872" width="1.625" style="392" hidden="1" customWidth="1"/>
    <col min="14873" max="14874" width="2.625" style="392" hidden="1" customWidth="1"/>
    <col min="14875" max="14885" width="12.625" style="392" hidden="1" customWidth="1"/>
    <col min="14886" max="14886" width="2.75" style="392" hidden="1" customWidth="1"/>
    <col min="14887" max="14887" width="2.625" style="392" hidden="1" customWidth="1"/>
    <col min="14888" max="14893" width="0" style="392" hidden="1" customWidth="1"/>
    <col min="14894" max="15104" width="0" style="392" hidden="1"/>
    <col min="15105" max="15112" width="1.625" style="392" hidden="1" customWidth="1"/>
    <col min="15113" max="15113" width="1.875" style="392" hidden="1" customWidth="1"/>
    <col min="15114" max="15114" width="1.625" style="392" hidden="1" customWidth="1"/>
    <col min="15115" max="15115" width="1.75" style="392" hidden="1" customWidth="1"/>
    <col min="15116" max="15125" width="1.625" style="392" hidden="1" customWidth="1"/>
    <col min="15126" max="15126" width="1.75" style="392" hidden="1" customWidth="1"/>
    <col min="15127" max="15128" width="1.625" style="392" hidden="1" customWidth="1"/>
    <col min="15129" max="15130" width="2.625" style="392" hidden="1" customWidth="1"/>
    <col min="15131" max="15141" width="12.625" style="392" hidden="1" customWidth="1"/>
    <col min="15142" max="15142" width="2.75" style="392" hidden="1" customWidth="1"/>
    <col min="15143" max="15143" width="2.625" style="392" hidden="1" customWidth="1"/>
    <col min="15144" max="15149" width="0" style="392" hidden="1" customWidth="1"/>
    <col min="15150" max="15360" width="0" style="392" hidden="1"/>
    <col min="15361" max="15368" width="1.625" style="392" hidden="1" customWidth="1"/>
    <col min="15369" max="15369" width="1.875" style="392" hidden="1" customWidth="1"/>
    <col min="15370" max="15370" width="1.625" style="392" hidden="1" customWidth="1"/>
    <col min="15371" max="15371" width="1.75" style="392" hidden="1" customWidth="1"/>
    <col min="15372" max="15381" width="1.625" style="392" hidden="1" customWidth="1"/>
    <col min="15382" max="15382" width="1.75" style="392" hidden="1" customWidth="1"/>
    <col min="15383" max="15384" width="1.625" style="392" hidden="1" customWidth="1"/>
    <col min="15385" max="15386" width="2.625" style="392" hidden="1" customWidth="1"/>
    <col min="15387" max="15397" width="12.625" style="392" hidden="1" customWidth="1"/>
    <col min="15398" max="15398" width="2.75" style="392" hidden="1" customWidth="1"/>
    <col min="15399" max="15399" width="2.625" style="392" hidden="1" customWidth="1"/>
    <col min="15400" max="15405" width="0" style="392" hidden="1" customWidth="1"/>
    <col min="15406" max="15616" width="0" style="392" hidden="1"/>
    <col min="15617" max="15624" width="1.625" style="392" hidden="1" customWidth="1"/>
    <col min="15625" max="15625" width="1.875" style="392" hidden="1" customWidth="1"/>
    <col min="15626" max="15626" width="1.625" style="392" hidden="1" customWidth="1"/>
    <col min="15627" max="15627" width="1.75" style="392" hidden="1" customWidth="1"/>
    <col min="15628" max="15637" width="1.625" style="392" hidden="1" customWidth="1"/>
    <col min="15638" max="15638" width="1.75" style="392" hidden="1" customWidth="1"/>
    <col min="15639" max="15640" width="1.625" style="392" hidden="1" customWidth="1"/>
    <col min="15641" max="15642" width="2.625" style="392" hidden="1" customWidth="1"/>
    <col min="15643" max="15653" width="12.625" style="392" hidden="1" customWidth="1"/>
    <col min="15654" max="15654" width="2.75" style="392" hidden="1" customWidth="1"/>
    <col min="15655" max="15655" width="2.625" style="392" hidden="1" customWidth="1"/>
    <col min="15656" max="15661" width="0" style="392" hidden="1" customWidth="1"/>
    <col min="15662" max="15872" width="0" style="392" hidden="1"/>
    <col min="15873" max="15880" width="1.625" style="392" hidden="1" customWidth="1"/>
    <col min="15881" max="15881" width="1.875" style="392" hidden="1" customWidth="1"/>
    <col min="15882" max="15882" width="1.625" style="392" hidden="1" customWidth="1"/>
    <col min="15883" max="15883" width="1.75" style="392" hidden="1" customWidth="1"/>
    <col min="15884" max="15893" width="1.625" style="392" hidden="1" customWidth="1"/>
    <col min="15894" max="15894" width="1.75" style="392" hidden="1" customWidth="1"/>
    <col min="15895" max="15896" width="1.625" style="392" hidden="1" customWidth="1"/>
    <col min="15897" max="15898" width="2.625" style="392" hidden="1" customWidth="1"/>
    <col min="15899" max="15909" width="12.625" style="392" hidden="1" customWidth="1"/>
    <col min="15910" max="15910" width="2.75" style="392" hidden="1" customWidth="1"/>
    <col min="15911" max="15911" width="2.625" style="392" hidden="1" customWidth="1"/>
    <col min="15912" max="15917" width="0" style="392" hidden="1" customWidth="1"/>
    <col min="15918" max="16128" width="0" style="392" hidden="1"/>
    <col min="16129" max="16136" width="1.625" style="392" hidden="1" customWidth="1"/>
    <col min="16137" max="16137" width="1.875" style="392" hidden="1" customWidth="1"/>
    <col min="16138" max="16138" width="1.625" style="392" hidden="1" customWidth="1"/>
    <col min="16139" max="16139" width="1.75" style="392" hidden="1" customWidth="1"/>
    <col min="16140" max="16149" width="1.625" style="392" hidden="1" customWidth="1"/>
    <col min="16150" max="16150" width="1.75" style="392" hidden="1" customWidth="1"/>
    <col min="16151" max="16152" width="1.625" style="392" hidden="1" customWidth="1"/>
    <col min="16153" max="16154" width="2.625" style="392" hidden="1" customWidth="1"/>
    <col min="16155" max="16165" width="12.625" style="392" hidden="1" customWidth="1"/>
    <col min="16166" max="16166" width="2.75" style="392" hidden="1" customWidth="1"/>
    <col min="16167" max="16167" width="2.625" style="392" hidden="1" customWidth="1"/>
    <col min="16168" max="16173" width="0" style="392" hidden="1" customWidth="1"/>
    <col min="16174" max="16384" width="0" style="392" hidden="1"/>
  </cols>
  <sheetData>
    <row r="1" spans="1:137" s="590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50"/>
      <c r="I1" s="259"/>
      <c r="J1" s="259"/>
      <c r="K1" s="259"/>
      <c r="L1" s="259"/>
      <c r="M1" s="551"/>
      <c r="N1" s="550"/>
      <c r="O1" s="259"/>
      <c r="P1" s="259"/>
      <c r="Q1" s="552"/>
      <c r="R1" s="550"/>
      <c r="S1" s="552"/>
      <c r="T1" s="259"/>
      <c r="U1" s="259"/>
      <c r="V1" s="259"/>
      <c r="W1" s="259"/>
      <c r="X1" s="553"/>
      <c r="Y1" s="554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554"/>
      <c r="AK1" s="554"/>
      <c r="AL1" s="259"/>
      <c r="AM1" s="259"/>
      <c r="AN1" s="259"/>
      <c r="AO1" s="259"/>
      <c r="AP1" s="259"/>
      <c r="AQ1" s="555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</row>
    <row r="2" spans="1:137" s="590" customFormat="1" ht="15" customHeight="1" x14ac:dyDescent="0.15">
      <c r="A2" s="259" t="s">
        <v>663</v>
      </c>
      <c r="B2" s="259"/>
      <c r="C2" s="259"/>
      <c r="D2" s="259"/>
      <c r="E2" s="259"/>
      <c r="F2" s="259"/>
      <c r="G2" s="259"/>
      <c r="H2" s="550"/>
      <c r="I2" s="259"/>
      <c r="J2" s="259"/>
      <c r="K2" s="259"/>
      <c r="L2" s="259"/>
      <c r="M2" s="551"/>
      <c r="N2" s="550"/>
      <c r="O2" s="259"/>
      <c r="P2" s="259"/>
      <c r="Q2" s="552"/>
      <c r="R2" s="550"/>
      <c r="S2" s="552"/>
      <c r="T2" s="259"/>
      <c r="U2" s="259"/>
      <c r="V2" s="259"/>
      <c r="W2" s="259"/>
      <c r="X2" s="553"/>
      <c r="Y2" s="554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554"/>
      <c r="AK2" s="554"/>
      <c r="AL2" s="259"/>
      <c r="AM2" s="259"/>
      <c r="AN2" s="259"/>
      <c r="AO2" s="259"/>
      <c r="AP2" s="259"/>
      <c r="AQ2" s="555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</row>
    <row r="3" spans="1:137" s="596" customFormat="1" ht="15" customHeight="1" x14ac:dyDescent="0.15">
      <c r="A3" s="471"/>
      <c r="B3" s="471"/>
      <c r="C3" s="471"/>
      <c r="D3" s="471"/>
      <c r="E3" s="471"/>
      <c r="F3" s="471"/>
      <c r="G3" s="471"/>
      <c r="H3" s="591"/>
      <c r="I3" s="471"/>
      <c r="J3" s="471"/>
      <c r="K3" s="471"/>
      <c r="L3" s="471"/>
      <c r="M3" s="592"/>
      <c r="N3" s="591"/>
      <c r="O3" s="593"/>
      <c r="P3" s="471"/>
      <c r="Q3" s="270"/>
      <c r="R3" s="591"/>
      <c r="S3" s="270"/>
      <c r="T3" s="471"/>
      <c r="U3" s="471"/>
      <c r="V3" s="471"/>
      <c r="W3" s="471"/>
      <c r="X3" s="594"/>
      <c r="Y3" s="470"/>
      <c r="Z3" s="471"/>
      <c r="AA3" s="471"/>
      <c r="AB3" s="471"/>
      <c r="AC3" s="471"/>
      <c r="AD3" s="471"/>
      <c r="AE3" s="471"/>
      <c r="AF3" s="471"/>
      <c r="AG3" s="471"/>
      <c r="AH3" s="471"/>
      <c r="AI3" s="595"/>
      <c r="AJ3" s="122" t="s">
        <v>109</v>
      </c>
      <c r="AK3" s="557" t="s">
        <v>664</v>
      </c>
      <c r="AL3" s="471"/>
      <c r="AM3" s="471"/>
      <c r="AN3" s="471"/>
      <c r="AO3" s="471"/>
      <c r="AP3" s="471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</row>
    <row r="4" spans="1:137" s="590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50"/>
      <c r="I4" s="259"/>
      <c r="J4" s="16" t="s">
        <v>7</v>
      </c>
      <c r="K4" s="558"/>
      <c r="L4" s="558"/>
      <c r="M4" s="551"/>
      <c r="N4" s="550"/>
      <c r="O4" s="259"/>
      <c r="P4" s="259"/>
      <c r="Q4" s="552"/>
      <c r="R4" s="550"/>
      <c r="S4" s="552"/>
      <c r="T4" s="259"/>
      <c r="U4" s="259"/>
      <c r="V4" s="259"/>
      <c r="W4" s="259"/>
      <c r="X4" s="622"/>
      <c r="Y4" s="550"/>
      <c r="Z4" s="550"/>
      <c r="AA4" s="623"/>
      <c r="AB4" s="267" t="s">
        <v>665</v>
      </c>
      <c r="AC4" s="137"/>
      <c r="AD4" s="267"/>
      <c r="AE4" s="597"/>
      <c r="AF4" s="550"/>
      <c r="AG4" s="550"/>
      <c r="AH4" s="263" t="s">
        <v>4</v>
      </c>
      <c r="AI4" s="133" t="s">
        <v>5</v>
      </c>
      <c r="AJ4" s="562"/>
      <c r="AK4" s="554"/>
      <c r="AL4" s="624"/>
      <c r="AM4" s="591"/>
      <c r="AN4" s="555"/>
      <c r="AO4" s="259"/>
      <c r="AP4" s="259"/>
      <c r="AQ4" s="555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</row>
    <row r="5" spans="1:137" s="590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7"/>
      <c r="I5" s="260"/>
      <c r="J5" s="260" t="s">
        <v>666</v>
      </c>
      <c r="K5" s="260"/>
      <c r="L5" s="137"/>
      <c r="M5" s="565"/>
      <c r="N5" s="327"/>
      <c r="O5" s="566"/>
      <c r="P5" s="260"/>
      <c r="Q5" s="469"/>
      <c r="R5" s="327"/>
      <c r="S5" s="552"/>
      <c r="T5" s="554"/>
      <c r="U5" s="554"/>
      <c r="V5" s="554"/>
      <c r="W5" s="554"/>
      <c r="X5" s="553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567"/>
      <c r="AK5" s="554"/>
      <c r="AL5" s="124"/>
      <c r="AM5" s="124"/>
      <c r="AN5" s="137"/>
      <c r="AO5" s="259"/>
      <c r="AP5" s="259"/>
      <c r="AQ5" s="555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</row>
    <row r="6" spans="1:137" s="590" customFormat="1" ht="22.15" customHeight="1" x14ac:dyDescent="0.15">
      <c r="A6" s="259"/>
      <c r="B6" s="264"/>
      <c r="C6" s="259"/>
      <c r="D6" s="259"/>
      <c r="E6" s="259"/>
      <c r="F6" s="137"/>
      <c r="G6" s="260"/>
      <c r="H6" s="327"/>
      <c r="I6" s="260"/>
      <c r="J6" s="260"/>
      <c r="K6" s="260"/>
      <c r="L6" s="137"/>
      <c r="M6" s="565"/>
      <c r="N6" s="327"/>
      <c r="O6" s="566"/>
      <c r="P6" s="260"/>
      <c r="Q6" s="469"/>
      <c r="R6" s="327"/>
      <c r="S6" s="552"/>
      <c r="T6" s="554"/>
      <c r="U6" s="554"/>
      <c r="V6" s="554"/>
      <c r="W6" s="554"/>
      <c r="X6" s="553"/>
      <c r="Y6" s="137"/>
      <c r="Z6" s="137"/>
      <c r="AA6" s="259"/>
      <c r="AB6" s="259"/>
      <c r="AC6" s="259"/>
      <c r="AD6" s="259"/>
      <c r="AE6" s="259"/>
      <c r="AF6" s="259"/>
      <c r="AG6" s="259"/>
      <c r="AH6" s="260"/>
      <c r="AI6" s="120"/>
      <c r="AJ6" s="554"/>
      <c r="AK6" s="471" t="s">
        <v>667</v>
      </c>
      <c r="AL6" s="124"/>
      <c r="AM6" s="124"/>
      <c r="AN6" s="137"/>
      <c r="AO6" s="259"/>
      <c r="AP6" s="259"/>
      <c r="AQ6" s="555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</row>
    <row r="7" spans="1:137" s="531" customFormat="1" ht="15.95" customHeight="1" x14ac:dyDescent="0.15">
      <c r="A7" s="472"/>
      <c r="B7" s="569"/>
      <c r="C7" s="569"/>
      <c r="D7" s="569"/>
      <c r="E7" s="569"/>
      <c r="F7" s="569"/>
      <c r="G7" s="569"/>
      <c r="H7" s="570"/>
      <c r="I7" s="569"/>
      <c r="J7" s="569"/>
      <c r="K7" s="569"/>
      <c r="L7" s="569"/>
      <c r="M7" s="571"/>
      <c r="N7" s="570"/>
      <c r="O7" s="569"/>
      <c r="P7" s="569"/>
      <c r="Q7" s="572"/>
      <c r="R7" s="570"/>
      <c r="S7" s="572"/>
      <c r="T7" s="569"/>
      <c r="U7" s="569"/>
      <c r="V7" s="569"/>
      <c r="W7" s="569"/>
      <c r="X7" s="573"/>
      <c r="Y7" s="472"/>
      <c r="Z7" s="472"/>
      <c r="AA7" s="477" t="s">
        <v>42</v>
      </c>
      <c r="AB7" s="477" t="s">
        <v>13</v>
      </c>
      <c r="AC7" s="477" t="s">
        <v>15</v>
      </c>
      <c r="AD7" s="477" t="s">
        <v>16</v>
      </c>
      <c r="AE7" s="477" t="s">
        <v>117</v>
      </c>
      <c r="AF7" s="477" t="s">
        <v>26</v>
      </c>
      <c r="AG7" s="477" t="s">
        <v>28</v>
      </c>
      <c r="AH7" s="477" t="s">
        <v>30</v>
      </c>
      <c r="AI7" s="477" t="s">
        <v>32</v>
      </c>
      <c r="AJ7" s="477" t="s">
        <v>34</v>
      </c>
      <c r="AK7" s="397" t="s">
        <v>146</v>
      </c>
      <c r="AL7" s="526"/>
      <c r="AM7" s="526"/>
      <c r="AN7" s="599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</row>
    <row r="8" spans="1:137" s="531" customFormat="1" ht="11.25" customHeight="1" x14ac:dyDescent="0.15">
      <c r="A8" s="575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8"/>
      <c r="Y8" s="482"/>
      <c r="Z8" s="483"/>
      <c r="AA8" s="625"/>
      <c r="AB8" s="626"/>
      <c r="AC8" s="1368" t="s">
        <v>668</v>
      </c>
      <c r="AD8" s="1368"/>
      <c r="AE8" s="1368"/>
      <c r="AF8" s="627"/>
      <c r="AG8" s="626"/>
      <c r="AH8" s="626"/>
      <c r="AI8" s="626"/>
      <c r="AJ8" s="626"/>
      <c r="AK8" s="483"/>
      <c r="AL8" s="526"/>
      <c r="AM8" s="526"/>
      <c r="AN8" s="599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</row>
    <row r="9" spans="1:137" s="531" customFormat="1" ht="14.25" customHeight="1" x14ac:dyDescent="0.15">
      <c r="A9" s="575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1"/>
      <c r="Y9" s="491"/>
      <c r="Z9" s="492"/>
      <c r="AA9" s="628"/>
      <c r="AB9" s="474"/>
      <c r="AC9" s="1369"/>
      <c r="AD9" s="1369"/>
      <c r="AE9" s="1369"/>
      <c r="AF9" s="1370" t="s">
        <v>669</v>
      </c>
      <c r="AG9" s="1371"/>
      <c r="AH9" s="1371"/>
      <c r="AI9" s="1372"/>
      <c r="AJ9" s="475"/>
      <c r="AK9" s="490"/>
      <c r="AL9" s="526"/>
      <c r="AM9" s="526"/>
      <c r="AN9" s="599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</row>
    <row r="10" spans="1:137" s="531" customFormat="1" ht="19.899999999999999" customHeight="1" x14ac:dyDescent="0.15">
      <c r="A10" s="575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1"/>
      <c r="Y10" s="1269" t="s">
        <v>45</v>
      </c>
      <c r="Z10" s="1270"/>
      <c r="AA10" s="629"/>
      <c r="AB10" s="629"/>
      <c r="AC10" s="629"/>
      <c r="AD10" s="629"/>
      <c r="AE10" s="629"/>
      <c r="AF10" s="1373"/>
      <c r="AG10" s="1373"/>
      <c r="AH10" s="1373"/>
      <c r="AI10" s="1374"/>
      <c r="AJ10" s="630"/>
      <c r="AK10" s="630"/>
      <c r="AL10" s="526"/>
      <c r="AM10" s="526"/>
      <c r="AN10" s="599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6"/>
      <c r="DE10" s="526"/>
      <c r="DF10" s="526"/>
      <c r="DG10" s="526"/>
      <c r="DH10" s="526"/>
      <c r="DI10" s="526"/>
      <c r="DJ10" s="526"/>
      <c r="DK10" s="526"/>
      <c r="DL10" s="526"/>
      <c r="DM10" s="526"/>
      <c r="DN10" s="526"/>
      <c r="DO10" s="526"/>
      <c r="DP10" s="526"/>
      <c r="DQ10" s="526"/>
      <c r="DR10" s="526"/>
      <c r="DS10" s="526"/>
      <c r="DT10" s="526"/>
      <c r="DU10" s="526"/>
      <c r="DV10" s="526"/>
      <c r="DW10" s="526"/>
      <c r="DX10" s="526"/>
      <c r="DY10" s="526"/>
      <c r="DZ10" s="526"/>
      <c r="EA10" s="526"/>
      <c r="EB10" s="526"/>
      <c r="EC10" s="526"/>
      <c r="ED10" s="526"/>
      <c r="EE10" s="526"/>
      <c r="EF10" s="526"/>
      <c r="EG10" s="526"/>
    </row>
    <row r="11" spans="1:137" s="638" customFormat="1" ht="30.6" customHeight="1" thickBot="1" x14ac:dyDescent="0.2">
      <c r="A11" s="631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4"/>
      <c r="Y11" s="632"/>
      <c r="Z11" s="633"/>
      <c r="AA11" s="634" t="s">
        <v>533</v>
      </c>
      <c r="AB11" s="634" t="s">
        <v>670</v>
      </c>
      <c r="AC11" s="634" t="s">
        <v>671</v>
      </c>
      <c r="AD11" s="634" t="s">
        <v>672</v>
      </c>
      <c r="AE11" s="634" t="s">
        <v>673</v>
      </c>
      <c r="AF11" s="494" t="s">
        <v>674</v>
      </c>
      <c r="AG11" s="494" t="s">
        <v>675</v>
      </c>
      <c r="AH11" s="494" t="s">
        <v>676</v>
      </c>
      <c r="AI11" s="635"/>
      <c r="AJ11" s="634" t="s">
        <v>677</v>
      </c>
      <c r="AK11" s="634" t="s">
        <v>678</v>
      </c>
      <c r="AL11" s="636"/>
      <c r="AM11" s="636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7"/>
      <c r="CZ11" s="637"/>
      <c r="DA11" s="637"/>
      <c r="DB11" s="637"/>
      <c r="DC11" s="637"/>
      <c r="DD11" s="637"/>
      <c r="DE11" s="637"/>
      <c r="DF11" s="637"/>
      <c r="DG11" s="637"/>
      <c r="DH11" s="637"/>
      <c r="DI11" s="637"/>
      <c r="DJ11" s="637"/>
      <c r="DK11" s="637"/>
      <c r="DL11" s="637"/>
      <c r="DM11" s="637"/>
      <c r="DN11" s="637"/>
      <c r="DO11" s="637"/>
      <c r="DP11" s="637"/>
      <c r="DQ11" s="637"/>
      <c r="DR11" s="637"/>
      <c r="DS11" s="637"/>
      <c r="DT11" s="637"/>
      <c r="DU11" s="637"/>
      <c r="DV11" s="637"/>
      <c r="DW11" s="637"/>
      <c r="DX11" s="637"/>
      <c r="DY11" s="637"/>
      <c r="DZ11" s="637"/>
      <c r="EA11" s="637"/>
      <c r="EB11" s="637"/>
      <c r="EC11" s="637"/>
      <c r="ED11" s="637"/>
      <c r="EE11" s="637"/>
      <c r="EF11" s="637"/>
      <c r="EG11" s="637"/>
    </row>
    <row r="12" spans="1:137" s="531" customFormat="1" ht="21.6" customHeight="1" x14ac:dyDescent="0.15">
      <c r="A12" s="575"/>
      <c r="B12" s="1271" t="s">
        <v>637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355"/>
      <c r="Y12" s="437">
        <v>0</v>
      </c>
      <c r="Z12" s="438">
        <v>1</v>
      </c>
      <c r="AA12" s="185">
        <f>SUM(AB12:AK12)</f>
        <v>4849829</v>
      </c>
      <c r="AB12" s="184">
        <v>912266</v>
      </c>
      <c r="AC12" s="184">
        <v>1718734</v>
      </c>
      <c r="AD12" s="184">
        <v>51315</v>
      </c>
      <c r="AE12" s="184">
        <v>0</v>
      </c>
      <c r="AF12" s="639"/>
      <c r="AG12" s="184">
        <v>730764</v>
      </c>
      <c r="AH12" s="640">
        <v>0</v>
      </c>
      <c r="AI12" s="184">
        <v>1235733</v>
      </c>
      <c r="AJ12" s="184">
        <v>201017</v>
      </c>
      <c r="AK12" s="58">
        <v>0</v>
      </c>
      <c r="AL12" s="526"/>
      <c r="AM12" s="526"/>
      <c r="AN12" s="599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</row>
    <row r="13" spans="1:137" s="531" customFormat="1" ht="21.6" customHeight="1" x14ac:dyDescent="0.15">
      <c r="A13" s="575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355"/>
      <c r="Y13" s="442">
        <v>0</v>
      </c>
      <c r="Z13" s="443">
        <v>2</v>
      </c>
      <c r="AA13" s="248">
        <f t="shared" ref="AA13:AA31" si="0">SUM(AB13:AK13)</f>
        <v>3957129</v>
      </c>
      <c r="AB13" s="250">
        <v>742469</v>
      </c>
      <c r="AC13" s="250">
        <v>1400681</v>
      </c>
      <c r="AD13" s="250">
        <v>41594</v>
      </c>
      <c r="AE13" s="250"/>
      <c r="AF13" s="641"/>
      <c r="AG13" s="250">
        <v>596526</v>
      </c>
      <c r="AH13" s="440">
        <v>0</v>
      </c>
      <c r="AI13" s="250">
        <v>1012272</v>
      </c>
      <c r="AJ13" s="250">
        <v>163587</v>
      </c>
      <c r="AK13" s="374">
        <v>0</v>
      </c>
      <c r="AL13" s="526"/>
      <c r="AM13" s="526"/>
      <c r="AN13" s="599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</row>
    <row r="14" spans="1:137" s="531" customFormat="1" ht="21.6" customHeight="1" x14ac:dyDescent="0.15">
      <c r="A14" s="575"/>
      <c r="B14" s="1271" t="s">
        <v>638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355"/>
      <c r="Y14" s="442">
        <v>0</v>
      </c>
      <c r="Z14" s="443">
        <v>3</v>
      </c>
      <c r="AA14" s="248">
        <f t="shared" si="0"/>
        <v>1762459</v>
      </c>
      <c r="AB14" s="250">
        <v>155800</v>
      </c>
      <c r="AC14" s="250">
        <v>794925</v>
      </c>
      <c r="AD14" s="250">
        <v>0</v>
      </c>
      <c r="AE14" s="250">
        <v>0</v>
      </c>
      <c r="AF14" s="250">
        <v>3725</v>
      </c>
      <c r="AG14" s="250">
        <v>141216</v>
      </c>
      <c r="AH14" s="250">
        <v>0</v>
      </c>
      <c r="AI14" s="250">
        <v>281755</v>
      </c>
      <c r="AJ14" s="250">
        <v>385038</v>
      </c>
      <c r="AK14" s="374">
        <v>0</v>
      </c>
      <c r="AL14" s="526"/>
      <c r="AM14" s="526"/>
      <c r="AN14" s="599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</row>
    <row r="15" spans="1:137" s="531" customFormat="1" ht="21.6" customHeight="1" x14ac:dyDescent="0.15">
      <c r="A15" s="575"/>
      <c r="B15" s="1271" t="s">
        <v>639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355"/>
      <c r="Y15" s="442">
        <v>0</v>
      </c>
      <c r="Z15" s="443">
        <v>4</v>
      </c>
      <c r="AA15" s="248">
        <f t="shared" si="0"/>
        <v>7360393</v>
      </c>
      <c r="AB15" s="250">
        <v>187881</v>
      </c>
      <c r="AC15" s="250">
        <v>2858010</v>
      </c>
      <c r="AD15" s="250">
        <v>37525</v>
      </c>
      <c r="AE15" s="250">
        <v>0</v>
      </c>
      <c r="AF15" s="250">
        <v>0</v>
      </c>
      <c r="AG15" s="250">
        <v>3554881</v>
      </c>
      <c r="AH15" s="250">
        <v>37504</v>
      </c>
      <c r="AI15" s="250">
        <v>160144</v>
      </c>
      <c r="AJ15" s="250">
        <v>524448</v>
      </c>
      <c r="AK15" s="374">
        <v>0</v>
      </c>
      <c r="AL15" s="526"/>
      <c r="AM15" s="526"/>
      <c r="AN15" s="599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</row>
    <row r="16" spans="1:137" s="531" customFormat="1" ht="21.6" customHeight="1" thickBot="1" x14ac:dyDescent="0.2">
      <c r="A16" s="575"/>
      <c r="B16" s="1271" t="s">
        <v>640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355"/>
      <c r="Y16" s="445">
        <v>0</v>
      </c>
      <c r="Z16" s="446">
        <v>5</v>
      </c>
      <c r="AA16" s="642">
        <f t="shared" si="0"/>
        <v>0</v>
      </c>
      <c r="AB16" s="454">
        <v>0</v>
      </c>
      <c r="AC16" s="454">
        <v>0</v>
      </c>
      <c r="AD16" s="454">
        <v>0</v>
      </c>
      <c r="AE16" s="454">
        <v>0</v>
      </c>
      <c r="AF16" s="454">
        <v>0</v>
      </c>
      <c r="AG16" s="454">
        <v>0</v>
      </c>
      <c r="AH16" s="454">
        <v>0</v>
      </c>
      <c r="AI16" s="454">
        <v>0</v>
      </c>
      <c r="AJ16" s="454">
        <v>0</v>
      </c>
      <c r="AK16" s="643">
        <v>0</v>
      </c>
      <c r="AL16" s="526"/>
      <c r="AM16" s="526"/>
      <c r="AN16" s="599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526"/>
    </row>
    <row r="17" spans="1:137" s="531" customFormat="1" ht="21.6" customHeight="1" x14ac:dyDescent="0.15">
      <c r="A17" s="575"/>
      <c r="B17" s="1271" t="s">
        <v>641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355"/>
      <c r="Y17" s="437">
        <v>0</v>
      </c>
      <c r="Z17" s="438">
        <v>6</v>
      </c>
      <c r="AA17" s="185">
        <f t="shared" si="0"/>
        <v>9865709</v>
      </c>
      <c r="AB17" s="185">
        <f>SUM(AB18:AB22)</f>
        <v>112611</v>
      </c>
      <c r="AC17" s="185">
        <f t="shared" ref="AC17:AK17" si="1">SUM(AC18:AC22)</f>
        <v>151589</v>
      </c>
      <c r="AD17" s="185">
        <f t="shared" si="1"/>
        <v>0</v>
      </c>
      <c r="AE17" s="185">
        <f t="shared" si="1"/>
        <v>1116</v>
      </c>
      <c r="AF17" s="185">
        <f t="shared" si="1"/>
        <v>0</v>
      </c>
      <c r="AG17" s="185">
        <f t="shared" si="1"/>
        <v>3103</v>
      </c>
      <c r="AH17" s="185">
        <f t="shared" si="1"/>
        <v>8373540</v>
      </c>
      <c r="AI17" s="185">
        <f t="shared" si="1"/>
        <v>1095773</v>
      </c>
      <c r="AJ17" s="185">
        <f t="shared" si="1"/>
        <v>127977</v>
      </c>
      <c r="AK17" s="186">
        <f t="shared" si="1"/>
        <v>0</v>
      </c>
      <c r="AL17" s="526"/>
      <c r="AM17" s="526"/>
      <c r="AN17" s="599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</row>
    <row r="18" spans="1:137" s="531" customFormat="1" ht="21.6" customHeight="1" x14ac:dyDescent="0.15">
      <c r="A18" s="575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355"/>
      <c r="Y18" s="442">
        <v>0</v>
      </c>
      <c r="Z18" s="443">
        <v>7</v>
      </c>
      <c r="AA18" s="248">
        <f t="shared" si="0"/>
        <v>952184</v>
      </c>
      <c r="AB18" s="250">
        <v>33</v>
      </c>
      <c r="AC18" s="250">
        <v>103</v>
      </c>
      <c r="AD18" s="250">
        <v>0</v>
      </c>
      <c r="AE18" s="250">
        <v>0</v>
      </c>
      <c r="AF18" s="250">
        <v>0</v>
      </c>
      <c r="AG18" s="250">
        <v>21</v>
      </c>
      <c r="AH18" s="250">
        <v>0</v>
      </c>
      <c r="AI18" s="250">
        <v>952018</v>
      </c>
      <c r="AJ18" s="250">
        <v>9</v>
      </c>
      <c r="AK18" s="374">
        <v>0</v>
      </c>
      <c r="AL18" s="526"/>
      <c r="AM18" s="526"/>
      <c r="AN18" s="599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</row>
    <row r="19" spans="1:137" s="531" customFormat="1" ht="21.6" customHeight="1" x14ac:dyDescent="0.15">
      <c r="A19" s="575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355"/>
      <c r="Y19" s="442">
        <v>0</v>
      </c>
      <c r="Z19" s="443">
        <v>8</v>
      </c>
      <c r="AA19" s="248">
        <f t="shared" si="0"/>
        <v>13642</v>
      </c>
      <c r="AB19" s="250">
        <v>0</v>
      </c>
      <c r="AC19" s="250">
        <v>11030</v>
      </c>
      <c r="AD19" s="250">
        <v>0</v>
      </c>
      <c r="AE19" s="250">
        <v>0</v>
      </c>
      <c r="AF19" s="250">
        <v>0</v>
      </c>
      <c r="AG19" s="250">
        <v>194</v>
      </c>
      <c r="AH19" s="250">
        <v>0</v>
      </c>
      <c r="AI19" s="250">
        <v>2418</v>
      </c>
      <c r="AJ19" s="250">
        <v>0</v>
      </c>
      <c r="AK19" s="374">
        <v>0</v>
      </c>
      <c r="AL19" s="526"/>
      <c r="AM19" s="526"/>
      <c r="AN19" s="599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</row>
    <row r="20" spans="1:137" s="531" customFormat="1" ht="21.6" customHeight="1" x14ac:dyDescent="0.15">
      <c r="A20" s="575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355"/>
      <c r="Y20" s="442">
        <v>0</v>
      </c>
      <c r="Z20" s="443">
        <v>9</v>
      </c>
      <c r="AA20" s="248">
        <f t="shared" si="0"/>
        <v>54363</v>
      </c>
      <c r="AB20" s="250"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54189</v>
      </c>
      <c r="AI20" s="250">
        <v>174</v>
      </c>
      <c r="AJ20" s="440">
        <v>0</v>
      </c>
      <c r="AK20" s="374">
        <v>0</v>
      </c>
      <c r="AL20" s="526"/>
      <c r="AM20" s="526"/>
      <c r="AN20" s="599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</row>
    <row r="21" spans="1:137" s="531" customFormat="1" ht="21.6" customHeight="1" x14ac:dyDescent="0.15">
      <c r="A21" s="575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355"/>
      <c r="Y21" s="442">
        <v>1</v>
      </c>
      <c r="Z21" s="443">
        <v>0</v>
      </c>
      <c r="AA21" s="248">
        <f t="shared" si="0"/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374">
        <v>0</v>
      </c>
      <c r="AL21" s="526"/>
      <c r="AM21" s="526"/>
      <c r="AN21" s="599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</row>
    <row r="22" spans="1:137" s="531" customFormat="1" ht="21.6" customHeight="1" thickBot="1" x14ac:dyDescent="0.2">
      <c r="A22" s="575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355"/>
      <c r="Y22" s="445">
        <v>1</v>
      </c>
      <c r="Z22" s="446">
        <v>1</v>
      </c>
      <c r="AA22" s="190">
        <f t="shared" si="0"/>
        <v>8845520</v>
      </c>
      <c r="AB22" s="189">
        <v>112578</v>
      </c>
      <c r="AC22" s="189">
        <v>140456</v>
      </c>
      <c r="AD22" s="189">
        <v>0</v>
      </c>
      <c r="AE22" s="189">
        <v>1116</v>
      </c>
      <c r="AF22" s="189">
        <v>0</v>
      </c>
      <c r="AG22" s="189">
        <v>2888</v>
      </c>
      <c r="AH22" s="189">
        <v>8319351</v>
      </c>
      <c r="AI22" s="189">
        <v>141163</v>
      </c>
      <c r="AJ22" s="189">
        <v>127968</v>
      </c>
      <c r="AK22" s="507">
        <v>0</v>
      </c>
      <c r="AL22" s="526"/>
      <c r="AM22" s="526"/>
      <c r="AN22" s="599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</row>
    <row r="23" spans="1:137" s="531" customFormat="1" ht="21.6" customHeight="1" x14ac:dyDescent="0.15">
      <c r="A23" s="575"/>
      <c r="B23" s="1271" t="s">
        <v>642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355"/>
      <c r="Y23" s="437">
        <v>1</v>
      </c>
      <c r="Z23" s="438">
        <v>2</v>
      </c>
      <c r="AA23" s="185">
        <f t="shared" si="0"/>
        <v>24612335</v>
      </c>
      <c r="AB23" s="185">
        <f>SUM(AB24:AB29)</f>
        <v>2328006</v>
      </c>
      <c r="AC23" s="185">
        <f t="shared" ref="AC23:AK23" si="2">SUM(AC24:AC29)</f>
        <v>10362315</v>
      </c>
      <c r="AD23" s="185">
        <f t="shared" si="2"/>
        <v>352669</v>
      </c>
      <c r="AE23" s="185">
        <f t="shared" si="2"/>
        <v>223917</v>
      </c>
      <c r="AF23" s="185">
        <f t="shared" si="2"/>
        <v>3436993</v>
      </c>
      <c r="AG23" s="185">
        <f t="shared" si="2"/>
        <v>3138231</v>
      </c>
      <c r="AH23" s="185">
        <f t="shared" si="2"/>
        <v>116764</v>
      </c>
      <c r="AI23" s="185">
        <f t="shared" si="2"/>
        <v>4062279</v>
      </c>
      <c r="AJ23" s="185">
        <f t="shared" si="2"/>
        <v>591161</v>
      </c>
      <c r="AK23" s="186">
        <f t="shared" si="2"/>
        <v>0</v>
      </c>
      <c r="AL23" s="526"/>
      <c r="AM23" s="526"/>
      <c r="AN23" s="599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</row>
    <row r="24" spans="1:137" s="531" customFormat="1" ht="21.6" customHeight="1" x14ac:dyDescent="0.15">
      <c r="A24" s="575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355"/>
      <c r="Y24" s="442">
        <v>1</v>
      </c>
      <c r="Z24" s="443">
        <v>3</v>
      </c>
      <c r="AA24" s="248">
        <f t="shared" si="0"/>
        <v>8950092</v>
      </c>
      <c r="AB24" s="250">
        <v>57122</v>
      </c>
      <c r="AC24" s="250">
        <v>2914558</v>
      </c>
      <c r="AD24" s="250">
        <v>93000</v>
      </c>
      <c r="AE24" s="250">
        <v>0</v>
      </c>
      <c r="AF24" s="250">
        <v>1460009</v>
      </c>
      <c r="AG24" s="250">
        <v>1518330</v>
      </c>
      <c r="AH24" s="250">
        <v>0</v>
      </c>
      <c r="AI24" s="250">
        <v>2409572</v>
      </c>
      <c r="AJ24" s="250">
        <v>497501</v>
      </c>
      <c r="AK24" s="374">
        <v>0</v>
      </c>
      <c r="AL24" s="526"/>
      <c r="AM24" s="526"/>
      <c r="AN24" s="599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  <c r="EG24" s="526"/>
    </row>
    <row r="25" spans="1:137" s="531" customFormat="1" ht="21.6" customHeight="1" x14ac:dyDescent="0.15">
      <c r="A25" s="575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355"/>
      <c r="Y25" s="442">
        <v>1</v>
      </c>
      <c r="Z25" s="443">
        <v>4</v>
      </c>
      <c r="AA25" s="248">
        <f t="shared" si="0"/>
        <v>15088784</v>
      </c>
      <c r="AB25" s="250">
        <v>2270884</v>
      </c>
      <c r="AC25" s="250">
        <v>7155424</v>
      </c>
      <c r="AD25" s="250">
        <v>238764</v>
      </c>
      <c r="AE25" s="250">
        <v>0</v>
      </c>
      <c r="AF25" s="250">
        <v>1946769</v>
      </c>
      <c r="AG25" s="250">
        <v>1619901</v>
      </c>
      <c r="AH25" s="250">
        <v>110675</v>
      </c>
      <c r="AI25" s="250">
        <v>1652707</v>
      </c>
      <c r="AJ25" s="250">
        <v>93660</v>
      </c>
      <c r="AK25" s="374">
        <v>0</v>
      </c>
      <c r="AL25" s="526"/>
      <c r="AM25" s="526"/>
      <c r="AN25" s="599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  <c r="EG25" s="526"/>
    </row>
    <row r="26" spans="1:137" s="531" customFormat="1" ht="21.6" customHeight="1" x14ac:dyDescent="0.15">
      <c r="A26" s="575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355"/>
      <c r="Y26" s="442">
        <v>1</v>
      </c>
      <c r="Z26" s="443">
        <v>5</v>
      </c>
      <c r="AA26" s="248">
        <f t="shared" si="0"/>
        <v>292333</v>
      </c>
      <c r="AB26" s="440">
        <v>0</v>
      </c>
      <c r="AC26" s="250">
        <v>292333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440">
        <v>0</v>
      </c>
      <c r="AK26" s="644">
        <v>0</v>
      </c>
      <c r="AL26" s="526"/>
      <c r="AM26" s="526"/>
      <c r="AN26" s="599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</row>
    <row r="27" spans="1:137" s="531" customFormat="1" ht="21.6" customHeight="1" x14ac:dyDescent="0.15">
      <c r="A27" s="575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355"/>
      <c r="Y27" s="442">
        <v>1</v>
      </c>
      <c r="Z27" s="443">
        <v>6</v>
      </c>
      <c r="AA27" s="248">
        <f t="shared" si="0"/>
        <v>275037</v>
      </c>
      <c r="AB27" s="250">
        <v>0</v>
      </c>
      <c r="AC27" s="250">
        <v>0</v>
      </c>
      <c r="AD27" s="250">
        <v>20905</v>
      </c>
      <c r="AE27" s="250">
        <v>223917</v>
      </c>
      <c r="AF27" s="250">
        <v>30215</v>
      </c>
      <c r="AG27" s="250">
        <v>0</v>
      </c>
      <c r="AH27" s="250">
        <v>0</v>
      </c>
      <c r="AI27" s="250">
        <v>0</v>
      </c>
      <c r="AJ27" s="250">
        <v>0</v>
      </c>
      <c r="AK27" s="374">
        <v>0</v>
      </c>
      <c r="AL27" s="526"/>
      <c r="AM27" s="526"/>
      <c r="AN27" s="599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  <c r="EG27" s="526"/>
    </row>
    <row r="28" spans="1:137" s="531" customFormat="1" ht="21.6" customHeight="1" x14ac:dyDescent="0.15">
      <c r="A28" s="575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355"/>
      <c r="Y28" s="442">
        <v>1</v>
      </c>
      <c r="Z28" s="443">
        <v>7</v>
      </c>
      <c r="AA28" s="248">
        <f t="shared" si="0"/>
        <v>6089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6089</v>
      </c>
      <c r="AI28" s="250">
        <v>0</v>
      </c>
      <c r="AJ28" s="250">
        <v>0</v>
      </c>
      <c r="AK28" s="374">
        <v>0</v>
      </c>
      <c r="AL28" s="526"/>
      <c r="AM28" s="526"/>
      <c r="AN28" s="599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</row>
    <row r="29" spans="1:137" s="531" customFormat="1" ht="21.6" customHeight="1" x14ac:dyDescent="0.15">
      <c r="A29" s="575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355"/>
      <c r="Y29" s="442">
        <v>1</v>
      </c>
      <c r="Z29" s="443">
        <v>8</v>
      </c>
      <c r="AA29" s="248">
        <f t="shared" si="0"/>
        <v>0</v>
      </c>
      <c r="AB29" s="248">
        <f>SUM(AB30:AB31)</f>
        <v>0</v>
      </c>
      <c r="AC29" s="248">
        <f t="shared" ref="AC29:AK29" si="3">SUM(AC30:AC31)</f>
        <v>0</v>
      </c>
      <c r="AD29" s="248">
        <f t="shared" si="3"/>
        <v>0</v>
      </c>
      <c r="AE29" s="248">
        <f t="shared" si="3"/>
        <v>0</v>
      </c>
      <c r="AF29" s="248">
        <f t="shared" si="3"/>
        <v>0</v>
      </c>
      <c r="AG29" s="248">
        <f t="shared" si="3"/>
        <v>0</v>
      </c>
      <c r="AH29" s="248">
        <f t="shared" si="3"/>
        <v>0</v>
      </c>
      <c r="AI29" s="248">
        <f t="shared" si="3"/>
        <v>0</v>
      </c>
      <c r="AJ29" s="248">
        <f t="shared" si="3"/>
        <v>0</v>
      </c>
      <c r="AK29" s="249">
        <f t="shared" si="3"/>
        <v>0</v>
      </c>
      <c r="AL29" s="526"/>
      <c r="AM29" s="526"/>
      <c r="AN29" s="599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</row>
    <row r="30" spans="1:137" s="531" customFormat="1" ht="21.6" customHeight="1" x14ac:dyDescent="0.15">
      <c r="A30" s="575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355"/>
      <c r="Y30" s="442">
        <v>1</v>
      </c>
      <c r="Z30" s="443">
        <v>9</v>
      </c>
      <c r="AA30" s="248">
        <f t="shared" si="0"/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374">
        <v>0</v>
      </c>
      <c r="AL30" s="526"/>
      <c r="AM30" s="526"/>
      <c r="AN30" s="599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</row>
    <row r="31" spans="1:137" s="531" customFormat="1" ht="21.6" customHeight="1" thickBot="1" x14ac:dyDescent="0.2">
      <c r="A31" s="575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355"/>
      <c r="Y31" s="445">
        <v>2</v>
      </c>
      <c r="Z31" s="446">
        <v>0</v>
      </c>
      <c r="AA31" s="190">
        <f t="shared" si="0"/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507">
        <v>0</v>
      </c>
      <c r="AL31" s="526"/>
      <c r="AM31" s="526"/>
      <c r="AN31" s="599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</row>
    <row r="32" spans="1:137" s="646" customFormat="1" ht="21.6" customHeight="1" x14ac:dyDescent="0.15">
      <c r="A32" s="614"/>
      <c r="B32" s="1271" t="s">
        <v>643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3"/>
      <c r="Y32" s="511"/>
      <c r="Z32" s="512"/>
      <c r="AA32" s="645">
        <v>0</v>
      </c>
      <c r="AB32" s="645">
        <v>0</v>
      </c>
      <c r="AC32" s="645">
        <v>0</v>
      </c>
      <c r="AD32" s="645">
        <v>0</v>
      </c>
      <c r="AE32" s="645">
        <v>0</v>
      </c>
      <c r="AF32" s="645">
        <v>0</v>
      </c>
      <c r="AG32" s="645">
        <v>0</v>
      </c>
      <c r="AH32" s="645">
        <v>0</v>
      </c>
      <c r="AI32" s="645">
        <v>0</v>
      </c>
      <c r="AJ32" s="645">
        <v>0</v>
      </c>
      <c r="AK32" s="645">
        <v>0</v>
      </c>
      <c r="AL32" s="615"/>
      <c r="AM32" s="615"/>
      <c r="AN32" s="616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5"/>
      <c r="BF32" s="615"/>
      <c r="BG32" s="615"/>
      <c r="BH32" s="615"/>
      <c r="BI32" s="615"/>
      <c r="BJ32" s="615"/>
      <c r="BK32" s="615"/>
      <c r="BL32" s="615"/>
      <c r="BM32" s="615"/>
      <c r="BN32" s="615"/>
      <c r="BO32" s="615"/>
      <c r="BP32" s="615"/>
      <c r="BQ32" s="615"/>
      <c r="BR32" s="615"/>
      <c r="BS32" s="615"/>
      <c r="BT32" s="615"/>
      <c r="BU32" s="615"/>
      <c r="BV32" s="615"/>
      <c r="BW32" s="615"/>
      <c r="BX32" s="615"/>
      <c r="BY32" s="615"/>
      <c r="BZ32" s="615"/>
      <c r="CA32" s="615"/>
      <c r="CB32" s="615"/>
      <c r="CC32" s="615"/>
      <c r="CD32" s="615"/>
      <c r="CE32" s="615"/>
      <c r="CF32" s="615"/>
      <c r="CG32" s="615"/>
      <c r="CH32" s="615"/>
      <c r="CI32" s="615"/>
      <c r="CJ32" s="615"/>
      <c r="CK32" s="615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5"/>
      <c r="DA32" s="615"/>
      <c r="DB32" s="615"/>
      <c r="DC32" s="615"/>
      <c r="DD32" s="615"/>
      <c r="DE32" s="615"/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5"/>
      <c r="DQ32" s="615"/>
      <c r="DR32" s="615"/>
      <c r="DS32" s="615"/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  <c r="EE32" s="615"/>
      <c r="EF32" s="615"/>
      <c r="EG32" s="615"/>
    </row>
    <row r="33" spans="1:137" s="531" customFormat="1" ht="21.6" customHeight="1" x14ac:dyDescent="0.15">
      <c r="A33" s="575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3"/>
      <c r="Y33" s="516"/>
      <c r="Z33" s="443"/>
      <c r="AA33" s="440">
        <v>0</v>
      </c>
      <c r="AB33" s="440">
        <v>0</v>
      </c>
      <c r="AC33" s="440">
        <v>0</v>
      </c>
      <c r="AD33" s="440">
        <v>0</v>
      </c>
      <c r="AE33" s="440">
        <v>0</v>
      </c>
      <c r="AF33" s="440">
        <v>0</v>
      </c>
      <c r="AG33" s="440">
        <v>0</v>
      </c>
      <c r="AH33" s="440">
        <v>0</v>
      </c>
      <c r="AI33" s="440">
        <v>0</v>
      </c>
      <c r="AJ33" s="440">
        <v>0</v>
      </c>
      <c r="AK33" s="440">
        <v>0</v>
      </c>
      <c r="AL33" s="526"/>
      <c r="AM33" s="526"/>
      <c r="AN33" s="599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</row>
    <row r="34" spans="1:137" s="531" customFormat="1" ht="21.6" customHeight="1" x14ac:dyDescent="0.15">
      <c r="A34" s="575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3"/>
      <c r="Y34" s="516"/>
      <c r="Z34" s="443"/>
      <c r="AA34" s="440">
        <v>0</v>
      </c>
      <c r="AB34" s="440">
        <v>0</v>
      </c>
      <c r="AC34" s="440">
        <v>0</v>
      </c>
      <c r="AD34" s="440">
        <v>0</v>
      </c>
      <c r="AE34" s="440">
        <v>0</v>
      </c>
      <c r="AF34" s="440">
        <v>0</v>
      </c>
      <c r="AG34" s="440">
        <v>0</v>
      </c>
      <c r="AH34" s="440">
        <v>0</v>
      </c>
      <c r="AI34" s="440">
        <v>0</v>
      </c>
      <c r="AJ34" s="440">
        <v>0</v>
      </c>
      <c r="AK34" s="440">
        <v>0</v>
      </c>
      <c r="AL34" s="526"/>
      <c r="AM34" s="526"/>
      <c r="AN34" s="599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</row>
    <row r="35" spans="1:137" s="531" customFormat="1" ht="21.6" customHeight="1" x14ac:dyDescent="0.15">
      <c r="A35" s="575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3"/>
      <c r="Y35" s="516"/>
      <c r="Z35" s="443"/>
      <c r="AA35" s="440">
        <v>0</v>
      </c>
      <c r="AB35" s="440">
        <v>0</v>
      </c>
      <c r="AC35" s="440">
        <v>0</v>
      </c>
      <c r="AD35" s="440">
        <v>0</v>
      </c>
      <c r="AE35" s="440">
        <v>0</v>
      </c>
      <c r="AF35" s="440">
        <v>0</v>
      </c>
      <c r="AG35" s="440">
        <v>0</v>
      </c>
      <c r="AH35" s="440">
        <v>0</v>
      </c>
      <c r="AI35" s="440">
        <v>0</v>
      </c>
      <c r="AJ35" s="440">
        <v>0</v>
      </c>
      <c r="AK35" s="440">
        <v>0</v>
      </c>
      <c r="AL35" s="526"/>
      <c r="AM35" s="526"/>
      <c r="AN35" s="599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</row>
    <row r="36" spans="1:137" s="531" customFormat="1" ht="21.6" customHeight="1" x14ac:dyDescent="0.15">
      <c r="A36" s="575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3"/>
      <c r="Y36" s="516"/>
      <c r="Z36" s="443"/>
      <c r="AA36" s="440">
        <v>0</v>
      </c>
      <c r="AB36" s="440">
        <v>0</v>
      </c>
      <c r="AC36" s="440">
        <v>0</v>
      </c>
      <c r="AD36" s="440">
        <v>0</v>
      </c>
      <c r="AE36" s="440">
        <v>0</v>
      </c>
      <c r="AF36" s="440">
        <v>0</v>
      </c>
      <c r="AG36" s="440">
        <v>0</v>
      </c>
      <c r="AH36" s="440">
        <v>0</v>
      </c>
      <c r="AI36" s="440">
        <v>0</v>
      </c>
      <c r="AJ36" s="440">
        <v>0</v>
      </c>
      <c r="AK36" s="440">
        <v>0</v>
      </c>
      <c r="AL36" s="526"/>
      <c r="AM36" s="526"/>
      <c r="AN36" s="599"/>
      <c r="AO36" s="526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</row>
    <row r="37" spans="1:137" s="531" customFormat="1" ht="21.6" customHeight="1" x14ac:dyDescent="0.15">
      <c r="A37" s="575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3"/>
      <c r="Y37" s="516"/>
      <c r="Z37" s="443"/>
      <c r="AA37" s="440">
        <v>0</v>
      </c>
      <c r="AB37" s="440">
        <v>0</v>
      </c>
      <c r="AC37" s="440">
        <v>0</v>
      </c>
      <c r="AD37" s="440">
        <v>0</v>
      </c>
      <c r="AE37" s="440">
        <v>0</v>
      </c>
      <c r="AF37" s="440">
        <v>0</v>
      </c>
      <c r="AG37" s="440">
        <v>0</v>
      </c>
      <c r="AH37" s="440">
        <v>0</v>
      </c>
      <c r="AI37" s="440">
        <v>0</v>
      </c>
      <c r="AJ37" s="440">
        <v>0</v>
      </c>
      <c r="AK37" s="440">
        <v>0</v>
      </c>
      <c r="AL37" s="526"/>
      <c r="AM37" s="526"/>
      <c r="AN37" s="599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  <c r="CM37" s="526"/>
      <c r="CN37" s="526"/>
      <c r="CO37" s="526"/>
      <c r="CP37" s="526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</row>
    <row r="38" spans="1:137" s="531" customFormat="1" ht="21.6" customHeight="1" x14ac:dyDescent="0.15">
      <c r="A38" s="575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3"/>
      <c r="Y38" s="516"/>
      <c r="Z38" s="443"/>
      <c r="AA38" s="440">
        <v>0</v>
      </c>
      <c r="AB38" s="440">
        <v>0</v>
      </c>
      <c r="AC38" s="440">
        <v>0</v>
      </c>
      <c r="AD38" s="440">
        <v>0</v>
      </c>
      <c r="AE38" s="440">
        <v>0</v>
      </c>
      <c r="AF38" s="440">
        <v>0</v>
      </c>
      <c r="AG38" s="440">
        <v>0</v>
      </c>
      <c r="AH38" s="440">
        <v>0</v>
      </c>
      <c r="AI38" s="440">
        <v>0</v>
      </c>
      <c r="AJ38" s="440">
        <v>0</v>
      </c>
      <c r="AK38" s="440">
        <v>0</v>
      </c>
      <c r="AL38" s="526"/>
      <c r="AM38" s="526"/>
      <c r="AN38" s="599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  <c r="BK38" s="526"/>
      <c r="BL38" s="526"/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</row>
    <row r="39" spans="1:137" s="531" customFormat="1" ht="21.6" customHeight="1" thickBot="1" x14ac:dyDescent="0.2">
      <c r="A39" s="575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3"/>
      <c r="Y39" s="517"/>
      <c r="Z39" s="518"/>
      <c r="AA39" s="449">
        <v>0</v>
      </c>
      <c r="AB39" s="449">
        <v>0</v>
      </c>
      <c r="AC39" s="449">
        <v>0</v>
      </c>
      <c r="AD39" s="449">
        <v>0</v>
      </c>
      <c r="AE39" s="449">
        <v>0</v>
      </c>
      <c r="AF39" s="449">
        <v>0</v>
      </c>
      <c r="AG39" s="449">
        <v>0</v>
      </c>
      <c r="AH39" s="449">
        <v>0</v>
      </c>
      <c r="AI39" s="449">
        <v>0</v>
      </c>
      <c r="AJ39" s="449">
        <v>0</v>
      </c>
      <c r="AK39" s="449">
        <v>0</v>
      </c>
      <c r="AL39" s="526"/>
      <c r="AM39" s="526"/>
      <c r="AN39" s="599"/>
      <c r="AO39" s="526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6"/>
      <c r="CI39" s="526"/>
      <c r="CJ39" s="526"/>
      <c r="CK39" s="526"/>
      <c r="CL39" s="526"/>
      <c r="CM39" s="526"/>
      <c r="CN39" s="526"/>
      <c r="CO39" s="526"/>
      <c r="CP39" s="526"/>
      <c r="CQ39" s="526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</row>
    <row r="40" spans="1:137" s="531" customFormat="1" ht="21.6" customHeight="1" x14ac:dyDescent="0.15">
      <c r="A40" s="575"/>
      <c r="B40" s="1271" t="s">
        <v>644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3"/>
      <c r="Y40" s="437">
        <v>2</v>
      </c>
      <c r="Z40" s="438">
        <v>1</v>
      </c>
      <c r="AA40" s="647">
        <f t="shared" ref="AA40:AA41" si="4">SUM(AB40:AK40)</f>
        <v>0</v>
      </c>
      <c r="AB40" s="647">
        <f>SUM(AB41)</f>
        <v>0</v>
      </c>
      <c r="AC40" s="647">
        <f t="shared" ref="AC40:AK40" si="5">SUM(AC41)</f>
        <v>0</v>
      </c>
      <c r="AD40" s="647">
        <f t="shared" si="5"/>
        <v>0</v>
      </c>
      <c r="AE40" s="647">
        <f t="shared" si="5"/>
        <v>0</v>
      </c>
      <c r="AF40" s="647">
        <f t="shared" si="5"/>
        <v>0</v>
      </c>
      <c r="AG40" s="647">
        <f t="shared" si="5"/>
        <v>0</v>
      </c>
      <c r="AH40" s="647">
        <f t="shared" si="5"/>
        <v>0</v>
      </c>
      <c r="AI40" s="647">
        <f t="shared" si="5"/>
        <v>0</v>
      </c>
      <c r="AJ40" s="647">
        <f t="shared" si="5"/>
        <v>0</v>
      </c>
      <c r="AK40" s="648">
        <f t="shared" si="5"/>
        <v>0</v>
      </c>
      <c r="AL40" s="526"/>
      <c r="AM40" s="526"/>
      <c r="AN40" s="599"/>
      <c r="AO40" s="526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</row>
    <row r="41" spans="1:137" s="531" customFormat="1" ht="21.6" customHeight="1" thickBot="1" x14ac:dyDescent="0.2">
      <c r="A41" s="575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3"/>
      <c r="Y41" s="445">
        <v>2</v>
      </c>
      <c r="Z41" s="446">
        <v>2</v>
      </c>
      <c r="AA41" s="642">
        <f t="shared" si="4"/>
        <v>0</v>
      </c>
      <c r="AB41" s="454">
        <v>0</v>
      </c>
      <c r="AC41" s="454">
        <v>0</v>
      </c>
      <c r="AD41" s="454">
        <v>0</v>
      </c>
      <c r="AE41" s="454">
        <v>0</v>
      </c>
      <c r="AF41" s="454">
        <v>0</v>
      </c>
      <c r="AG41" s="454">
        <v>0</v>
      </c>
      <c r="AH41" s="454">
        <v>0</v>
      </c>
      <c r="AI41" s="454">
        <v>0</v>
      </c>
      <c r="AJ41" s="454">
        <v>0</v>
      </c>
      <c r="AK41" s="643">
        <v>0</v>
      </c>
      <c r="AL41" s="526"/>
      <c r="AM41" s="526"/>
      <c r="AN41" s="599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6"/>
      <c r="BM41" s="526"/>
      <c r="BN41" s="526"/>
      <c r="BO41" s="526"/>
      <c r="BP41" s="526"/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</row>
    <row r="42" spans="1:137" s="531" customFormat="1" ht="21.6" customHeight="1" x14ac:dyDescent="0.15">
      <c r="A42" s="575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3"/>
      <c r="Y42" s="511"/>
      <c r="Z42" s="512"/>
      <c r="AA42" s="645">
        <v>0</v>
      </c>
      <c r="AB42" s="645">
        <v>0</v>
      </c>
      <c r="AC42" s="645">
        <v>0</v>
      </c>
      <c r="AD42" s="645">
        <v>0</v>
      </c>
      <c r="AE42" s="645">
        <v>0</v>
      </c>
      <c r="AF42" s="645">
        <v>0</v>
      </c>
      <c r="AG42" s="645">
        <v>0</v>
      </c>
      <c r="AH42" s="645">
        <v>0</v>
      </c>
      <c r="AI42" s="645">
        <v>0</v>
      </c>
      <c r="AJ42" s="645">
        <v>0</v>
      </c>
      <c r="AK42" s="645">
        <v>0</v>
      </c>
      <c r="AL42" s="526"/>
      <c r="AM42" s="526"/>
      <c r="AN42" s="599"/>
      <c r="AO42" s="526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  <c r="BI42" s="526"/>
      <c r="BJ42" s="526"/>
      <c r="BK42" s="526"/>
      <c r="BL42" s="526"/>
      <c r="BM42" s="526"/>
      <c r="BN42" s="526"/>
      <c r="BO42" s="526"/>
      <c r="BP42" s="526"/>
      <c r="BQ42" s="526"/>
      <c r="BR42" s="526"/>
      <c r="BS42" s="526"/>
      <c r="BT42" s="526"/>
      <c r="BU42" s="526"/>
      <c r="BV42" s="526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</row>
    <row r="43" spans="1:137" s="531" customFormat="1" ht="21.6" customHeight="1" thickBot="1" x14ac:dyDescent="0.2">
      <c r="A43" s="575"/>
      <c r="B43" s="1271" t="s">
        <v>645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3"/>
      <c r="Y43" s="585"/>
      <c r="Z43" s="446"/>
      <c r="AA43" s="454">
        <v>0</v>
      </c>
      <c r="AB43" s="454">
        <v>0</v>
      </c>
      <c r="AC43" s="454">
        <v>0</v>
      </c>
      <c r="AD43" s="454">
        <v>0</v>
      </c>
      <c r="AE43" s="454">
        <v>0</v>
      </c>
      <c r="AF43" s="454">
        <v>0</v>
      </c>
      <c r="AG43" s="454">
        <v>0</v>
      </c>
      <c r="AH43" s="454">
        <v>0</v>
      </c>
      <c r="AI43" s="454">
        <v>0</v>
      </c>
      <c r="AJ43" s="454">
        <v>0</v>
      </c>
      <c r="AK43" s="454">
        <v>0</v>
      </c>
      <c r="AL43" s="526"/>
      <c r="AM43" s="526"/>
      <c r="AN43" s="599"/>
      <c r="AO43" s="526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</row>
    <row r="44" spans="1:137" s="531" customFormat="1" ht="21.6" customHeight="1" x14ac:dyDescent="0.15">
      <c r="A44" s="575"/>
      <c r="B44" s="1271" t="s">
        <v>646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355"/>
      <c r="Y44" s="437">
        <v>2</v>
      </c>
      <c r="Z44" s="438">
        <v>3</v>
      </c>
      <c r="AA44" s="185">
        <f t="shared" ref="AA44:AA47" si="6">SUM(AB44:AK44)</f>
        <v>271388</v>
      </c>
      <c r="AB44" s="184">
        <v>4134</v>
      </c>
      <c r="AC44" s="184">
        <v>0</v>
      </c>
      <c r="AD44" s="184">
        <v>0</v>
      </c>
      <c r="AE44" s="184">
        <v>0</v>
      </c>
      <c r="AF44" s="184">
        <v>253018</v>
      </c>
      <c r="AG44" s="184">
        <v>14212</v>
      </c>
      <c r="AH44" s="184">
        <v>0</v>
      </c>
      <c r="AI44" s="184">
        <v>24</v>
      </c>
      <c r="AJ44" s="184">
        <v>0</v>
      </c>
      <c r="AK44" s="58">
        <v>0</v>
      </c>
      <c r="AL44" s="526"/>
      <c r="AM44" s="526"/>
      <c r="AN44" s="599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6"/>
      <c r="CI44" s="526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</row>
    <row r="45" spans="1:137" s="531" customFormat="1" ht="21.6" customHeight="1" x14ac:dyDescent="0.15">
      <c r="A45" s="575"/>
      <c r="B45" s="1271" t="s">
        <v>647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355"/>
      <c r="Y45" s="442">
        <v>2</v>
      </c>
      <c r="Z45" s="443">
        <v>4</v>
      </c>
      <c r="AA45" s="248">
        <f t="shared" si="6"/>
        <v>747466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747466</v>
      </c>
      <c r="AI45" s="250">
        <v>0</v>
      </c>
      <c r="AJ45" s="250">
        <v>0</v>
      </c>
      <c r="AK45" s="374">
        <v>0</v>
      </c>
      <c r="AL45" s="526"/>
      <c r="AM45" s="526"/>
      <c r="AN45" s="599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</row>
    <row r="46" spans="1:137" s="531" customFormat="1" ht="21.6" customHeight="1" x14ac:dyDescent="0.15">
      <c r="A46" s="575"/>
      <c r="B46" s="1271" t="s">
        <v>648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355"/>
      <c r="Y46" s="442">
        <v>2</v>
      </c>
      <c r="Z46" s="443">
        <v>5</v>
      </c>
      <c r="AA46" s="248">
        <f t="shared" si="6"/>
        <v>0</v>
      </c>
      <c r="AB46" s="250">
        <v>0</v>
      </c>
      <c r="AC46" s="250">
        <v>0</v>
      </c>
      <c r="AD46" s="44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  <c r="AK46" s="374">
        <v>0</v>
      </c>
      <c r="AL46" s="526"/>
      <c r="AM46" s="526"/>
      <c r="AN46" s="599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</row>
    <row r="47" spans="1:137" s="531" customFormat="1" ht="21.6" customHeight="1" thickBot="1" x14ac:dyDescent="0.2">
      <c r="A47" s="575"/>
      <c r="B47" s="1271" t="s">
        <v>649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355"/>
      <c r="Y47" s="445">
        <v>2</v>
      </c>
      <c r="Z47" s="446">
        <v>6</v>
      </c>
      <c r="AA47" s="190">
        <f t="shared" si="6"/>
        <v>924769</v>
      </c>
      <c r="AB47" s="189">
        <v>0</v>
      </c>
      <c r="AC47" s="454">
        <v>0</v>
      </c>
      <c r="AD47" s="454">
        <v>0</v>
      </c>
      <c r="AE47" s="189">
        <v>0</v>
      </c>
      <c r="AF47" s="454">
        <v>0</v>
      </c>
      <c r="AG47" s="454">
        <v>0</v>
      </c>
      <c r="AH47" s="189">
        <v>0</v>
      </c>
      <c r="AI47" s="189">
        <v>0</v>
      </c>
      <c r="AJ47" s="189">
        <v>924769</v>
      </c>
      <c r="AK47" s="643">
        <v>0</v>
      </c>
      <c r="AL47" s="526"/>
      <c r="AM47" s="526"/>
      <c r="AN47" s="599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  <c r="DG47" s="526"/>
      <c r="DH47" s="526"/>
      <c r="DI47" s="526"/>
      <c r="DJ47" s="526"/>
      <c r="DK47" s="526"/>
      <c r="DL47" s="526"/>
      <c r="DM47" s="526"/>
      <c r="DN47" s="526"/>
      <c r="DO47" s="526"/>
      <c r="DP47" s="526"/>
      <c r="DQ47" s="526"/>
      <c r="DR47" s="526"/>
      <c r="DS47" s="526"/>
      <c r="DT47" s="526"/>
      <c r="DU47" s="526"/>
      <c r="DV47" s="526"/>
      <c r="DW47" s="526"/>
      <c r="DX47" s="526"/>
      <c r="DY47" s="526"/>
      <c r="DZ47" s="526"/>
      <c r="EA47" s="526"/>
      <c r="EB47" s="526"/>
      <c r="EC47" s="526"/>
      <c r="ED47" s="526"/>
      <c r="EE47" s="526"/>
      <c r="EF47" s="526"/>
      <c r="EG47" s="526"/>
    </row>
    <row r="48" spans="1:137" s="531" customFormat="1" ht="21.6" customHeight="1" thickBot="1" x14ac:dyDescent="0.2">
      <c r="A48" s="575"/>
      <c r="B48" s="1271" t="s">
        <v>650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3"/>
      <c r="Y48" s="522"/>
      <c r="Z48" s="523"/>
      <c r="AA48" s="649">
        <v>0</v>
      </c>
      <c r="AB48" s="649">
        <v>0</v>
      </c>
      <c r="AC48" s="649">
        <v>0</v>
      </c>
      <c r="AD48" s="649">
        <v>0</v>
      </c>
      <c r="AE48" s="649">
        <v>0</v>
      </c>
      <c r="AF48" s="649">
        <v>0</v>
      </c>
      <c r="AG48" s="649">
        <v>0</v>
      </c>
      <c r="AH48" s="649">
        <v>0</v>
      </c>
      <c r="AI48" s="649">
        <v>0</v>
      </c>
      <c r="AJ48" s="649">
        <v>0</v>
      </c>
      <c r="AK48" s="649">
        <v>0</v>
      </c>
      <c r="AL48" s="526"/>
      <c r="AM48" s="526"/>
      <c r="AN48" s="599"/>
      <c r="AO48" s="526"/>
      <c r="AP48" s="526"/>
      <c r="AQ48" s="526"/>
      <c r="AR48" s="526"/>
      <c r="AS48" s="526"/>
      <c r="AT48" s="526"/>
      <c r="AU48" s="526"/>
      <c r="AV48" s="526"/>
      <c r="AW48" s="526"/>
      <c r="AX48" s="526"/>
      <c r="AY48" s="526"/>
      <c r="AZ48" s="526"/>
      <c r="BA48" s="526"/>
      <c r="BB48" s="526"/>
      <c r="BC48" s="526"/>
      <c r="BD48" s="526"/>
      <c r="BE48" s="526"/>
      <c r="BF48" s="526"/>
      <c r="BG48" s="526"/>
      <c r="BH48" s="526"/>
      <c r="BI48" s="526"/>
      <c r="BJ48" s="526"/>
      <c r="BK48" s="526"/>
      <c r="BL48" s="526"/>
      <c r="BM48" s="526"/>
      <c r="BN48" s="526"/>
      <c r="BO48" s="526"/>
      <c r="BP48" s="526"/>
      <c r="BQ48" s="526"/>
      <c r="BR48" s="526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6"/>
      <c r="CH48" s="526"/>
      <c r="CI48" s="526"/>
      <c r="CJ48" s="526"/>
      <c r="CK48" s="526"/>
      <c r="CL48" s="526"/>
      <c r="CM48" s="526"/>
      <c r="CN48" s="526"/>
      <c r="CO48" s="526"/>
      <c r="CP48" s="526"/>
      <c r="CQ48" s="526"/>
      <c r="CR48" s="526"/>
      <c r="CS48" s="526"/>
      <c r="CT48" s="526"/>
      <c r="CU48" s="526"/>
      <c r="CV48" s="526"/>
      <c r="CW48" s="526"/>
      <c r="CX48" s="526"/>
      <c r="CY48" s="526"/>
      <c r="CZ48" s="526"/>
      <c r="DA48" s="526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6"/>
      <c r="DM48" s="526"/>
      <c r="DN48" s="526"/>
      <c r="DO48" s="526"/>
      <c r="DP48" s="526"/>
      <c r="DQ48" s="526"/>
      <c r="DR48" s="526"/>
      <c r="DS48" s="526"/>
      <c r="DT48" s="526"/>
      <c r="DU48" s="526"/>
      <c r="DV48" s="526"/>
      <c r="DW48" s="526"/>
      <c r="DX48" s="526"/>
      <c r="DY48" s="526"/>
      <c r="DZ48" s="526"/>
      <c r="EA48" s="526"/>
      <c r="EB48" s="526"/>
      <c r="EC48" s="526"/>
      <c r="ED48" s="526"/>
      <c r="EE48" s="526"/>
      <c r="EF48" s="526"/>
      <c r="EG48" s="526"/>
    </row>
    <row r="49" spans="1:137" s="531" customFormat="1" ht="21.6" customHeight="1" thickBot="1" x14ac:dyDescent="0.2">
      <c r="A49" s="575"/>
      <c r="B49" s="1271" t="s">
        <v>651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355"/>
      <c r="Y49" s="292">
        <v>2</v>
      </c>
      <c r="Z49" s="293">
        <v>7</v>
      </c>
      <c r="AA49" s="460">
        <f t="shared" ref="AA49:AA60" si="7">SUM(AB49:AK49)</f>
        <v>50394348</v>
      </c>
      <c r="AB49" s="460">
        <f>AB12+AB14+AB15+AB16+AB17+AB23+AB32+AB40+AB43+AB44+AB45+AB46+AB47+AB48</f>
        <v>3700698</v>
      </c>
      <c r="AC49" s="460">
        <f t="shared" ref="AC49:AK49" si="8">AC12+AC14+AC15+AC16+AC17+AC23+AC32+AC40+AC43+AC44+AC45+AC46+AC47+AC48</f>
        <v>15885573</v>
      </c>
      <c r="AD49" s="460">
        <f t="shared" si="8"/>
        <v>441509</v>
      </c>
      <c r="AE49" s="460">
        <f t="shared" si="8"/>
        <v>225033</v>
      </c>
      <c r="AF49" s="460">
        <f t="shared" si="8"/>
        <v>3693736</v>
      </c>
      <c r="AG49" s="460">
        <f t="shared" si="8"/>
        <v>7582407</v>
      </c>
      <c r="AH49" s="460">
        <f t="shared" si="8"/>
        <v>9275274</v>
      </c>
      <c r="AI49" s="460">
        <f t="shared" si="8"/>
        <v>6835708</v>
      </c>
      <c r="AJ49" s="460">
        <f t="shared" si="8"/>
        <v>2754410</v>
      </c>
      <c r="AK49" s="525">
        <f t="shared" si="8"/>
        <v>0</v>
      </c>
      <c r="AL49" s="526"/>
      <c r="AM49" s="526"/>
      <c r="AN49" s="599"/>
      <c r="AO49" s="526"/>
      <c r="AP49" s="526"/>
      <c r="AQ49" s="526"/>
      <c r="AR49" s="526"/>
      <c r="AS49" s="526"/>
      <c r="AT49" s="526"/>
      <c r="AU49" s="526"/>
      <c r="AV49" s="526"/>
      <c r="AW49" s="526"/>
      <c r="AX49" s="526"/>
      <c r="AY49" s="526"/>
      <c r="AZ49" s="526"/>
      <c r="BA49" s="526"/>
      <c r="BB49" s="526"/>
      <c r="BC49" s="526"/>
      <c r="BD49" s="526"/>
      <c r="BE49" s="526"/>
      <c r="BF49" s="526"/>
      <c r="BG49" s="526"/>
      <c r="BH49" s="526"/>
      <c r="BI49" s="526"/>
      <c r="BJ49" s="526"/>
      <c r="BK49" s="526"/>
      <c r="BL49" s="526"/>
      <c r="BM49" s="526"/>
      <c r="BN49" s="526"/>
      <c r="BO49" s="526"/>
      <c r="BP49" s="526"/>
      <c r="BQ49" s="526"/>
      <c r="BR49" s="526"/>
      <c r="BS49" s="526"/>
      <c r="BT49" s="526"/>
      <c r="BU49" s="526"/>
      <c r="BV49" s="526"/>
      <c r="BW49" s="526"/>
      <c r="BX49" s="526"/>
      <c r="BY49" s="526"/>
      <c r="BZ49" s="526"/>
      <c r="CA49" s="526"/>
      <c r="CB49" s="526"/>
      <c r="CC49" s="526"/>
      <c r="CD49" s="526"/>
      <c r="CE49" s="526"/>
      <c r="CF49" s="526"/>
      <c r="CG49" s="526"/>
      <c r="CH49" s="526"/>
      <c r="CI49" s="526"/>
      <c r="CJ49" s="526"/>
      <c r="CK49" s="526"/>
      <c r="CL49" s="526"/>
      <c r="CM49" s="526"/>
      <c r="CN49" s="526"/>
      <c r="CO49" s="526"/>
      <c r="CP49" s="526"/>
      <c r="CQ49" s="526"/>
      <c r="CR49" s="526"/>
      <c r="CS49" s="526"/>
      <c r="CT49" s="526"/>
      <c r="CU49" s="526"/>
      <c r="CV49" s="526"/>
      <c r="CW49" s="526"/>
      <c r="CX49" s="526"/>
      <c r="CY49" s="526"/>
      <c r="CZ49" s="526"/>
      <c r="DA49" s="526"/>
      <c r="DB49" s="526"/>
      <c r="DC49" s="526"/>
      <c r="DD49" s="526"/>
      <c r="DE49" s="526"/>
      <c r="DF49" s="526"/>
      <c r="DG49" s="526"/>
      <c r="DH49" s="526"/>
      <c r="DI49" s="526"/>
      <c r="DJ49" s="526"/>
      <c r="DK49" s="526"/>
      <c r="DL49" s="526"/>
      <c r="DM49" s="526"/>
      <c r="DN49" s="526"/>
      <c r="DO49" s="526"/>
      <c r="DP49" s="526"/>
      <c r="DQ49" s="526"/>
      <c r="DR49" s="526"/>
      <c r="DS49" s="526"/>
      <c r="DT49" s="526"/>
      <c r="DU49" s="526"/>
      <c r="DV49" s="526"/>
      <c r="DW49" s="526"/>
      <c r="DX49" s="526"/>
      <c r="DY49" s="526"/>
      <c r="DZ49" s="526"/>
      <c r="EA49" s="526"/>
      <c r="EB49" s="526"/>
      <c r="EC49" s="526"/>
      <c r="ED49" s="526"/>
      <c r="EE49" s="526"/>
      <c r="EF49" s="526"/>
      <c r="EG49" s="526"/>
    </row>
    <row r="50" spans="1:137" s="531" customFormat="1" ht="21.6" customHeight="1" x14ac:dyDescent="0.15">
      <c r="A50" s="575"/>
      <c r="B50" s="1271" t="s">
        <v>652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355"/>
      <c r="Y50" s="437">
        <v>2</v>
      </c>
      <c r="Z50" s="438">
        <v>8</v>
      </c>
      <c r="AA50" s="185">
        <f t="shared" si="7"/>
        <v>4115611</v>
      </c>
      <c r="AB50" s="184">
        <v>56675</v>
      </c>
      <c r="AC50" s="184">
        <v>1592131</v>
      </c>
      <c r="AD50" s="184">
        <v>0</v>
      </c>
      <c r="AE50" s="184">
        <v>0</v>
      </c>
      <c r="AF50" s="184">
        <v>792545</v>
      </c>
      <c r="AG50" s="184">
        <v>325932</v>
      </c>
      <c r="AH50" s="184">
        <v>0</v>
      </c>
      <c r="AI50" s="184">
        <v>1112067</v>
      </c>
      <c r="AJ50" s="184">
        <v>236261</v>
      </c>
      <c r="AK50" s="58">
        <v>0</v>
      </c>
      <c r="AL50" s="526"/>
      <c r="AM50" s="526"/>
      <c r="AN50" s="599"/>
      <c r="AO50" s="526"/>
      <c r="AP50" s="526"/>
      <c r="AQ50" s="526"/>
      <c r="AR50" s="526"/>
      <c r="AS50" s="526"/>
      <c r="AT50" s="526"/>
      <c r="AU50" s="526"/>
      <c r="AV50" s="526"/>
      <c r="AW50" s="526"/>
      <c r="AX50" s="526"/>
      <c r="AY50" s="526"/>
      <c r="AZ50" s="526"/>
      <c r="BA50" s="526"/>
      <c r="BB50" s="526"/>
      <c r="BC50" s="526"/>
      <c r="BD50" s="526"/>
      <c r="BE50" s="526"/>
      <c r="BF50" s="526"/>
      <c r="BG50" s="526"/>
      <c r="BH50" s="526"/>
      <c r="BI50" s="526"/>
      <c r="BJ50" s="526"/>
      <c r="BK50" s="526"/>
      <c r="BL50" s="526"/>
      <c r="BM50" s="526"/>
      <c r="BN50" s="526"/>
      <c r="BO50" s="526"/>
      <c r="BP50" s="526"/>
      <c r="BQ50" s="526"/>
      <c r="BR50" s="526"/>
      <c r="BS50" s="526"/>
      <c r="BT50" s="526"/>
      <c r="BU50" s="526"/>
      <c r="BV50" s="526"/>
      <c r="BW50" s="526"/>
      <c r="BX50" s="526"/>
      <c r="BY50" s="526"/>
      <c r="BZ50" s="526"/>
      <c r="CA50" s="526"/>
      <c r="CB50" s="526"/>
      <c r="CC50" s="526"/>
      <c r="CD50" s="526"/>
      <c r="CE50" s="526"/>
      <c r="CF50" s="526"/>
      <c r="CG50" s="526"/>
      <c r="CH50" s="526"/>
      <c r="CI50" s="526"/>
      <c r="CJ50" s="526"/>
      <c r="CK50" s="526"/>
      <c r="CL50" s="526"/>
      <c r="CM50" s="526"/>
      <c r="CN50" s="526"/>
      <c r="CO50" s="526"/>
      <c r="CP50" s="526"/>
      <c r="CQ50" s="526"/>
      <c r="CR50" s="526"/>
      <c r="CS50" s="526"/>
      <c r="CT50" s="526"/>
      <c r="CU50" s="526"/>
      <c r="CV50" s="526"/>
      <c r="CW50" s="526"/>
      <c r="CX50" s="526"/>
      <c r="CY50" s="526"/>
      <c r="CZ50" s="526"/>
      <c r="DA50" s="526"/>
      <c r="DB50" s="526"/>
      <c r="DC50" s="526"/>
      <c r="DD50" s="526"/>
      <c r="DE50" s="526"/>
      <c r="DF50" s="526"/>
      <c r="DG50" s="526"/>
      <c r="DH50" s="526"/>
      <c r="DI50" s="526"/>
      <c r="DJ50" s="526"/>
      <c r="DK50" s="526"/>
      <c r="DL50" s="526"/>
      <c r="DM50" s="526"/>
      <c r="DN50" s="526"/>
      <c r="DO50" s="526"/>
      <c r="DP50" s="526"/>
      <c r="DQ50" s="526"/>
      <c r="DR50" s="526"/>
      <c r="DS50" s="526"/>
      <c r="DT50" s="526"/>
      <c r="DU50" s="526"/>
      <c r="DV50" s="526"/>
      <c r="DW50" s="526"/>
      <c r="DX50" s="526"/>
      <c r="DY50" s="526"/>
      <c r="DZ50" s="526"/>
      <c r="EA50" s="526"/>
      <c r="EB50" s="526"/>
      <c r="EC50" s="526"/>
      <c r="ED50" s="526"/>
      <c r="EE50" s="526"/>
      <c r="EF50" s="526"/>
      <c r="EG50" s="526"/>
    </row>
    <row r="51" spans="1:137" s="531" customFormat="1" ht="21.6" customHeight="1" x14ac:dyDescent="0.15">
      <c r="A51" s="575"/>
      <c r="B51" s="1271" t="s">
        <v>653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355"/>
      <c r="Y51" s="442">
        <v>2</v>
      </c>
      <c r="Z51" s="443">
        <v>9</v>
      </c>
      <c r="AA51" s="248">
        <f t="shared" si="7"/>
        <v>227519</v>
      </c>
      <c r="AB51" s="250">
        <v>1489</v>
      </c>
      <c r="AC51" s="250">
        <v>81350</v>
      </c>
      <c r="AD51" s="250">
        <v>58721</v>
      </c>
      <c r="AE51" s="250">
        <v>0</v>
      </c>
      <c r="AF51" s="250">
        <v>0</v>
      </c>
      <c r="AG51" s="250">
        <v>0</v>
      </c>
      <c r="AH51" s="250">
        <v>0</v>
      </c>
      <c r="AI51" s="250">
        <v>81158</v>
      </c>
      <c r="AJ51" s="250">
        <v>4801</v>
      </c>
      <c r="AK51" s="374">
        <v>0</v>
      </c>
      <c r="AL51" s="526"/>
      <c r="AM51" s="526"/>
      <c r="AN51" s="599"/>
      <c r="AO51" s="526"/>
      <c r="AP51" s="526"/>
      <c r="AQ51" s="526"/>
      <c r="AR51" s="526"/>
      <c r="AS51" s="526"/>
      <c r="AT51" s="526"/>
      <c r="AU51" s="526"/>
      <c r="AV51" s="526"/>
      <c r="AW51" s="526"/>
      <c r="AX51" s="526"/>
      <c r="AY51" s="526"/>
      <c r="AZ51" s="526"/>
      <c r="BA51" s="526"/>
      <c r="BB51" s="526"/>
      <c r="BC51" s="526"/>
      <c r="BD51" s="526"/>
      <c r="BE51" s="526"/>
      <c r="BF51" s="526"/>
      <c r="BG51" s="526"/>
      <c r="BH51" s="526"/>
      <c r="BI51" s="526"/>
      <c r="BJ51" s="526"/>
      <c r="BK51" s="526"/>
      <c r="BL51" s="526"/>
      <c r="BM51" s="526"/>
      <c r="BN51" s="526"/>
      <c r="BO51" s="526"/>
      <c r="BP51" s="526"/>
      <c r="BQ51" s="526"/>
      <c r="BR51" s="526"/>
      <c r="BS51" s="526"/>
      <c r="BT51" s="526"/>
      <c r="BU51" s="526"/>
      <c r="BV51" s="526"/>
      <c r="BW51" s="526"/>
      <c r="BX51" s="526"/>
      <c r="BY51" s="526"/>
      <c r="BZ51" s="526"/>
      <c r="CA51" s="526"/>
      <c r="CB51" s="526"/>
      <c r="CC51" s="526"/>
      <c r="CD51" s="526"/>
      <c r="CE51" s="526"/>
      <c r="CF51" s="526"/>
      <c r="CG51" s="526"/>
      <c r="CH51" s="526"/>
      <c r="CI51" s="526"/>
      <c r="CJ51" s="526"/>
      <c r="CK51" s="526"/>
      <c r="CL51" s="526"/>
      <c r="CM51" s="526"/>
      <c r="CN51" s="526"/>
      <c r="CO51" s="526"/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26"/>
      <c r="DB51" s="526"/>
      <c r="DC51" s="526"/>
      <c r="DD51" s="526"/>
      <c r="DE51" s="526"/>
      <c r="DF51" s="526"/>
      <c r="DG51" s="526"/>
      <c r="DH51" s="526"/>
      <c r="DI51" s="526"/>
      <c r="DJ51" s="526"/>
      <c r="DK51" s="526"/>
      <c r="DL51" s="526"/>
      <c r="DM51" s="526"/>
      <c r="DN51" s="526"/>
      <c r="DO51" s="526"/>
      <c r="DP51" s="526"/>
      <c r="DQ51" s="526"/>
      <c r="DR51" s="526"/>
      <c r="DS51" s="526"/>
      <c r="DT51" s="526"/>
      <c r="DU51" s="526"/>
      <c r="DV51" s="526"/>
      <c r="DW51" s="526"/>
      <c r="DX51" s="526"/>
      <c r="DY51" s="526"/>
      <c r="DZ51" s="526"/>
      <c r="EA51" s="526"/>
      <c r="EB51" s="526"/>
      <c r="EC51" s="526"/>
      <c r="ED51" s="526"/>
      <c r="EE51" s="526"/>
      <c r="EF51" s="526"/>
      <c r="EG51" s="526"/>
    </row>
    <row r="52" spans="1:137" s="531" customFormat="1" ht="21.6" customHeight="1" x14ac:dyDescent="0.15">
      <c r="A52" s="575"/>
      <c r="B52" s="1271" t="s">
        <v>654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355"/>
      <c r="Y52" s="442">
        <v>3</v>
      </c>
      <c r="Z52" s="443">
        <v>0</v>
      </c>
      <c r="AA52" s="248">
        <f t="shared" si="7"/>
        <v>1613952</v>
      </c>
      <c r="AB52" s="250">
        <v>1563</v>
      </c>
      <c r="AC52" s="250">
        <v>507045</v>
      </c>
      <c r="AD52" s="250">
        <v>0</v>
      </c>
      <c r="AE52" s="250">
        <v>0</v>
      </c>
      <c r="AF52" s="250">
        <v>0</v>
      </c>
      <c r="AG52" s="250">
        <v>189879</v>
      </c>
      <c r="AH52" s="250">
        <v>0</v>
      </c>
      <c r="AI52" s="250">
        <v>12008</v>
      </c>
      <c r="AJ52" s="250">
        <v>903457</v>
      </c>
      <c r="AK52" s="374">
        <v>0</v>
      </c>
      <c r="AL52" s="526"/>
      <c r="AM52" s="526"/>
      <c r="AN52" s="599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526"/>
      <c r="AZ52" s="526"/>
      <c r="BA52" s="526"/>
      <c r="BB52" s="526"/>
      <c r="BC52" s="526"/>
      <c r="BD52" s="526"/>
      <c r="BE52" s="526"/>
      <c r="BF52" s="526"/>
      <c r="BG52" s="526"/>
      <c r="BH52" s="526"/>
      <c r="BI52" s="526"/>
      <c r="BJ52" s="526"/>
      <c r="BK52" s="526"/>
      <c r="BL52" s="526"/>
      <c r="BM52" s="526"/>
      <c r="BN52" s="526"/>
      <c r="BO52" s="526"/>
      <c r="BP52" s="526"/>
      <c r="BQ52" s="526"/>
      <c r="BR52" s="526"/>
      <c r="BS52" s="526"/>
      <c r="BT52" s="526"/>
      <c r="BU52" s="526"/>
      <c r="BV52" s="526"/>
      <c r="BW52" s="526"/>
      <c r="BX52" s="526"/>
      <c r="BY52" s="526"/>
      <c r="BZ52" s="526"/>
      <c r="CA52" s="526"/>
      <c r="CB52" s="526"/>
      <c r="CC52" s="526"/>
      <c r="CD52" s="526"/>
      <c r="CE52" s="526"/>
      <c r="CF52" s="526"/>
      <c r="CG52" s="526"/>
      <c r="CH52" s="526"/>
      <c r="CI52" s="526"/>
      <c r="CJ52" s="526"/>
      <c r="CK52" s="526"/>
      <c r="CL52" s="526"/>
      <c r="CM52" s="526"/>
      <c r="CN52" s="526"/>
      <c r="CO52" s="526"/>
      <c r="CP52" s="526"/>
      <c r="CQ52" s="526"/>
      <c r="CR52" s="526"/>
      <c r="CS52" s="526"/>
      <c r="CT52" s="526"/>
      <c r="CU52" s="526"/>
      <c r="CV52" s="526"/>
      <c r="CW52" s="526"/>
      <c r="CX52" s="526"/>
      <c r="CY52" s="526"/>
      <c r="CZ52" s="526"/>
      <c r="DA52" s="526"/>
      <c r="DB52" s="526"/>
      <c r="DC52" s="526"/>
      <c r="DD52" s="526"/>
      <c r="DE52" s="526"/>
      <c r="DF52" s="526"/>
      <c r="DG52" s="526"/>
      <c r="DH52" s="526"/>
      <c r="DI52" s="526"/>
      <c r="DJ52" s="526"/>
      <c r="DK52" s="526"/>
      <c r="DL52" s="526"/>
      <c r="DM52" s="526"/>
      <c r="DN52" s="526"/>
      <c r="DO52" s="526"/>
      <c r="DP52" s="526"/>
      <c r="DQ52" s="526"/>
      <c r="DR52" s="526"/>
      <c r="DS52" s="526"/>
      <c r="DT52" s="526"/>
      <c r="DU52" s="526"/>
      <c r="DV52" s="526"/>
      <c r="DW52" s="526"/>
      <c r="DX52" s="526"/>
      <c r="DY52" s="526"/>
      <c r="DZ52" s="526"/>
      <c r="EA52" s="526"/>
      <c r="EB52" s="526"/>
      <c r="EC52" s="526"/>
      <c r="ED52" s="526"/>
      <c r="EE52" s="526"/>
      <c r="EF52" s="526"/>
      <c r="EG52" s="526"/>
    </row>
    <row r="53" spans="1:137" s="531" customFormat="1" ht="21.6" customHeight="1" x14ac:dyDescent="0.15">
      <c r="A53" s="575"/>
      <c r="B53" s="1271" t="s">
        <v>655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355"/>
      <c r="Y53" s="442">
        <v>3</v>
      </c>
      <c r="Z53" s="443">
        <v>1</v>
      </c>
      <c r="AA53" s="248">
        <f t="shared" si="7"/>
        <v>18684</v>
      </c>
      <c r="AB53" s="250">
        <v>4365</v>
      </c>
      <c r="AC53" s="250">
        <v>0</v>
      </c>
      <c r="AD53" s="250">
        <v>0</v>
      </c>
      <c r="AE53" s="250">
        <v>0</v>
      </c>
      <c r="AF53" s="250">
        <v>0</v>
      </c>
      <c r="AG53" s="250">
        <v>14209</v>
      </c>
      <c r="AH53" s="250">
        <v>0</v>
      </c>
      <c r="AI53" s="250">
        <v>110</v>
      </c>
      <c r="AJ53" s="250">
        <v>0</v>
      </c>
      <c r="AK53" s="374">
        <v>0</v>
      </c>
      <c r="AL53" s="526"/>
      <c r="AM53" s="526"/>
      <c r="AN53" s="599"/>
      <c r="AO53" s="526"/>
      <c r="AP53" s="526"/>
      <c r="AQ53" s="526"/>
      <c r="AR53" s="526"/>
      <c r="AS53" s="526"/>
      <c r="AT53" s="526"/>
      <c r="AU53" s="526"/>
      <c r="AV53" s="526"/>
      <c r="AW53" s="526"/>
      <c r="AX53" s="526"/>
      <c r="AY53" s="526"/>
      <c r="AZ53" s="526"/>
      <c r="BA53" s="526"/>
      <c r="BB53" s="526"/>
      <c r="BC53" s="526"/>
      <c r="BD53" s="526"/>
      <c r="BE53" s="526"/>
      <c r="BF53" s="526"/>
      <c r="BG53" s="526"/>
      <c r="BH53" s="526"/>
      <c r="BI53" s="526"/>
      <c r="BJ53" s="526"/>
      <c r="BK53" s="526"/>
      <c r="BL53" s="526"/>
      <c r="BM53" s="526"/>
      <c r="BN53" s="526"/>
      <c r="BO53" s="526"/>
      <c r="BP53" s="526"/>
      <c r="BQ53" s="526"/>
      <c r="BR53" s="526"/>
      <c r="BS53" s="526"/>
      <c r="BT53" s="526"/>
      <c r="BU53" s="526"/>
      <c r="BV53" s="526"/>
      <c r="BW53" s="526"/>
      <c r="BX53" s="526"/>
      <c r="BY53" s="526"/>
      <c r="BZ53" s="526"/>
      <c r="CA53" s="526"/>
      <c r="CB53" s="526"/>
      <c r="CC53" s="526"/>
      <c r="CD53" s="526"/>
      <c r="CE53" s="526"/>
      <c r="CF53" s="526"/>
      <c r="CG53" s="526"/>
      <c r="CH53" s="526"/>
      <c r="CI53" s="526"/>
      <c r="CJ53" s="526"/>
      <c r="CK53" s="526"/>
      <c r="CL53" s="526"/>
      <c r="CM53" s="526"/>
      <c r="CN53" s="526"/>
      <c r="CO53" s="526"/>
      <c r="CP53" s="526"/>
      <c r="CQ53" s="526"/>
      <c r="CR53" s="526"/>
      <c r="CS53" s="526"/>
      <c r="CT53" s="526"/>
      <c r="CU53" s="526"/>
      <c r="CV53" s="526"/>
      <c r="CW53" s="526"/>
      <c r="CX53" s="526"/>
      <c r="CY53" s="526"/>
      <c r="CZ53" s="526"/>
      <c r="DA53" s="526"/>
      <c r="DB53" s="526"/>
      <c r="DC53" s="526"/>
      <c r="DD53" s="526"/>
      <c r="DE53" s="526"/>
      <c r="DF53" s="526"/>
      <c r="DG53" s="526"/>
      <c r="DH53" s="526"/>
      <c r="DI53" s="526"/>
      <c r="DJ53" s="526"/>
      <c r="DK53" s="526"/>
      <c r="DL53" s="526"/>
      <c r="DM53" s="526"/>
      <c r="DN53" s="526"/>
      <c r="DO53" s="526"/>
      <c r="DP53" s="526"/>
      <c r="DQ53" s="526"/>
      <c r="DR53" s="526"/>
      <c r="DS53" s="526"/>
      <c r="DT53" s="526"/>
      <c r="DU53" s="526"/>
      <c r="DV53" s="526"/>
      <c r="DW53" s="526"/>
      <c r="DX53" s="526"/>
      <c r="DY53" s="526"/>
      <c r="DZ53" s="526"/>
      <c r="EA53" s="526"/>
      <c r="EB53" s="526"/>
      <c r="EC53" s="526"/>
      <c r="ED53" s="526"/>
      <c r="EE53" s="526"/>
      <c r="EF53" s="526"/>
      <c r="EG53" s="526"/>
    </row>
    <row r="54" spans="1:137" s="531" customFormat="1" ht="21.6" customHeight="1" x14ac:dyDescent="0.15">
      <c r="A54" s="575"/>
      <c r="B54" s="1271" t="s">
        <v>656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355"/>
      <c r="Y54" s="442">
        <v>3</v>
      </c>
      <c r="Z54" s="443">
        <v>2</v>
      </c>
      <c r="AA54" s="248">
        <f t="shared" si="7"/>
        <v>92984</v>
      </c>
      <c r="AB54" s="250">
        <v>269</v>
      </c>
      <c r="AC54" s="250">
        <v>0</v>
      </c>
      <c r="AD54" s="250">
        <v>0</v>
      </c>
      <c r="AE54" s="250">
        <v>0</v>
      </c>
      <c r="AF54" s="250">
        <v>18</v>
      </c>
      <c r="AG54" s="250">
        <v>3</v>
      </c>
      <c r="AH54" s="250">
        <v>0</v>
      </c>
      <c r="AI54" s="250">
        <v>23595</v>
      </c>
      <c r="AJ54" s="250">
        <v>69099</v>
      </c>
      <c r="AK54" s="374">
        <v>0</v>
      </c>
      <c r="AL54" s="526"/>
      <c r="AM54" s="526"/>
      <c r="AN54" s="599"/>
      <c r="AO54" s="526"/>
      <c r="AP54" s="526"/>
      <c r="AQ54" s="526"/>
      <c r="AR54" s="526"/>
      <c r="AS54" s="526"/>
      <c r="AT54" s="526"/>
      <c r="AU54" s="526"/>
      <c r="AV54" s="526"/>
      <c r="AW54" s="526"/>
      <c r="AX54" s="526"/>
      <c r="AY54" s="526"/>
      <c r="AZ54" s="526"/>
      <c r="BA54" s="526"/>
      <c r="BB54" s="526"/>
      <c r="BC54" s="526"/>
      <c r="BD54" s="526"/>
      <c r="BE54" s="526"/>
      <c r="BF54" s="526"/>
      <c r="BG54" s="526"/>
      <c r="BH54" s="526"/>
      <c r="BI54" s="526"/>
      <c r="BJ54" s="526"/>
      <c r="BK54" s="526"/>
      <c r="BL54" s="526"/>
      <c r="BM54" s="526"/>
      <c r="BN54" s="526"/>
      <c r="BO54" s="526"/>
      <c r="BP54" s="526"/>
      <c r="BQ54" s="526"/>
      <c r="BR54" s="526"/>
      <c r="BS54" s="526"/>
      <c r="BT54" s="526"/>
      <c r="BU54" s="526"/>
      <c r="BV54" s="526"/>
      <c r="BW54" s="526"/>
      <c r="BX54" s="526"/>
      <c r="BY54" s="526"/>
      <c r="BZ54" s="526"/>
      <c r="CA54" s="526"/>
      <c r="CB54" s="526"/>
      <c r="CC54" s="526"/>
      <c r="CD54" s="526"/>
      <c r="CE54" s="526"/>
      <c r="CF54" s="526"/>
      <c r="CG54" s="526"/>
      <c r="CH54" s="526"/>
      <c r="CI54" s="526"/>
      <c r="CJ54" s="526"/>
      <c r="CK54" s="526"/>
      <c r="CL54" s="526"/>
      <c r="CM54" s="526"/>
      <c r="CN54" s="526"/>
      <c r="CO54" s="526"/>
      <c r="CP54" s="526"/>
      <c r="CQ54" s="526"/>
      <c r="CR54" s="526"/>
      <c r="CS54" s="526"/>
      <c r="CT54" s="526"/>
      <c r="CU54" s="526"/>
      <c r="CV54" s="526"/>
      <c r="CW54" s="526"/>
      <c r="CX54" s="526"/>
      <c r="CY54" s="526"/>
      <c r="CZ54" s="526"/>
      <c r="DA54" s="526"/>
      <c r="DB54" s="526"/>
      <c r="DC54" s="526"/>
      <c r="DD54" s="526"/>
      <c r="DE54" s="526"/>
      <c r="DF54" s="526"/>
      <c r="DG54" s="526"/>
      <c r="DH54" s="526"/>
      <c r="DI54" s="526"/>
      <c r="DJ54" s="526"/>
      <c r="DK54" s="526"/>
      <c r="DL54" s="526"/>
      <c r="DM54" s="526"/>
      <c r="DN54" s="526"/>
      <c r="DO54" s="526"/>
      <c r="DP54" s="526"/>
      <c r="DQ54" s="526"/>
      <c r="DR54" s="526"/>
      <c r="DS54" s="526"/>
      <c r="DT54" s="526"/>
      <c r="DU54" s="526"/>
      <c r="DV54" s="526"/>
      <c r="DW54" s="526"/>
      <c r="DX54" s="526"/>
      <c r="DY54" s="526"/>
      <c r="DZ54" s="526"/>
      <c r="EA54" s="526"/>
      <c r="EB54" s="526"/>
      <c r="EC54" s="526"/>
      <c r="ED54" s="526"/>
      <c r="EE54" s="526"/>
      <c r="EF54" s="526"/>
      <c r="EG54" s="526"/>
    </row>
    <row r="55" spans="1:137" s="531" customFormat="1" ht="21.6" customHeight="1" x14ac:dyDescent="0.15">
      <c r="A55" s="575"/>
      <c r="B55" s="1271" t="s">
        <v>657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355"/>
      <c r="Y55" s="442">
        <v>3</v>
      </c>
      <c r="Z55" s="443">
        <v>3</v>
      </c>
      <c r="AA55" s="248">
        <f t="shared" si="7"/>
        <v>1344114</v>
      </c>
      <c r="AB55" s="250">
        <v>3080</v>
      </c>
      <c r="AC55" s="250">
        <v>0</v>
      </c>
      <c r="AD55" s="250">
        <v>0</v>
      </c>
      <c r="AE55" s="250">
        <v>0</v>
      </c>
      <c r="AF55" s="250">
        <v>308971</v>
      </c>
      <c r="AG55" s="250">
        <v>21039</v>
      </c>
      <c r="AH55" s="250">
        <v>0</v>
      </c>
      <c r="AI55" s="250">
        <v>1011024</v>
      </c>
      <c r="AJ55" s="250">
        <v>0</v>
      </c>
      <c r="AK55" s="374">
        <v>0</v>
      </c>
      <c r="AL55" s="526"/>
      <c r="AM55" s="526"/>
      <c r="AN55" s="599"/>
      <c r="AO55" s="526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6"/>
      <c r="BZ55" s="526"/>
      <c r="CA55" s="526"/>
      <c r="CB55" s="526"/>
      <c r="CC55" s="526"/>
      <c r="CD55" s="526"/>
      <c r="CE55" s="526"/>
      <c r="CF55" s="526"/>
      <c r="CG55" s="526"/>
      <c r="CH55" s="526"/>
      <c r="CI55" s="526"/>
      <c r="CJ55" s="526"/>
      <c r="CK55" s="526"/>
      <c r="CL55" s="526"/>
      <c r="CM55" s="526"/>
      <c r="CN55" s="526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26"/>
      <c r="DB55" s="526"/>
      <c r="DC55" s="526"/>
      <c r="DD55" s="526"/>
      <c r="DE55" s="526"/>
      <c r="DF55" s="526"/>
      <c r="DG55" s="526"/>
      <c r="DH55" s="526"/>
      <c r="DI55" s="526"/>
      <c r="DJ55" s="526"/>
      <c r="DK55" s="526"/>
      <c r="DL55" s="526"/>
      <c r="DM55" s="526"/>
      <c r="DN55" s="526"/>
      <c r="DO55" s="526"/>
      <c r="DP55" s="526"/>
      <c r="DQ55" s="526"/>
      <c r="DR55" s="526"/>
      <c r="DS55" s="526"/>
      <c r="DT55" s="526"/>
      <c r="DU55" s="526"/>
      <c r="DV55" s="526"/>
      <c r="DW55" s="526"/>
      <c r="DX55" s="526"/>
      <c r="DY55" s="526"/>
      <c r="DZ55" s="526"/>
      <c r="EA55" s="526"/>
      <c r="EB55" s="526"/>
      <c r="EC55" s="526"/>
      <c r="ED55" s="526"/>
      <c r="EE55" s="526"/>
      <c r="EF55" s="526"/>
      <c r="EG55" s="526"/>
    </row>
    <row r="56" spans="1:137" s="531" customFormat="1" ht="21.6" customHeight="1" x14ac:dyDescent="0.15">
      <c r="A56" s="575"/>
      <c r="B56" s="1271" t="s">
        <v>658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355"/>
      <c r="Y56" s="442">
        <v>3</v>
      </c>
      <c r="Z56" s="443">
        <v>4</v>
      </c>
      <c r="AA56" s="248">
        <f t="shared" si="7"/>
        <v>368125</v>
      </c>
      <c r="AB56" s="250">
        <v>448</v>
      </c>
      <c r="AC56" s="250">
        <v>41186</v>
      </c>
      <c r="AD56" s="250">
        <v>4879</v>
      </c>
      <c r="AE56" s="250">
        <v>0</v>
      </c>
      <c r="AF56" s="250">
        <v>260565</v>
      </c>
      <c r="AG56" s="250">
        <v>18375</v>
      </c>
      <c r="AH56" s="250">
        <v>0</v>
      </c>
      <c r="AI56" s="250">
        <v>16033</v>
      </c>
      <c r="AJ56" s="250">
        <v>26639</v>
      </c>
      <c r="AK56" s="374">
        <v>0</v>
      </c>
      <c r="AL56" s="526"/>
      <c r="AM56" s="526"/>
      <c r="AN56" s="599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526"/>
      <c r="BX56" s="526"/>
      <c r="BY56" s="526"/>
      <c r="BZ56" s="526"/>
      <c r="CA56" s="526"/>
      <c r="CB56" s="526"/>
      <c r="CC56" s="526"/>
      <c r="CD56" s="526"/>
      <c r="CE56" s="526"/>
      <c r="CF56" s="526"/>
      <c r="CG56" s="526"/>
      <c r="CH56" s="526"/>
      <c r="CI56" s="526"/>
      <c r="CJ56" s="526"/>
      <c r="CK56" s="526"/>
      <c r="CL56" s="526"/>
      <c r="CM56" s="526"/>
      <c r="CN56" s="526"/>
      <c r="CO56" s="526"/>
      <c r="CP56" s="526"/>
      <c r="CQ56" s="526"/>
      <c r="CR56" s="526"/>
      <c r="CS56" s="526"/>
      <c r="CT56" s="526"/>
      <c r="CU56" s="526"/>
      <c r="CV56" s="526"/>
      <c r="CW56" s="526"/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6"/>
      <c r="DV56" s="526"/>
      <c r="DW56" s="526"/>
      <c r="DX56" s="526"/>
      <c r="DY56" s="526"/>
      <c r="DZ56" s="526"/>
      <c r="EA56" s="526"/>
      <c r="EB56" s="526"/>
      <c r="EC56" s="526"/>
      <c r="ED56" s="526"/>
      <c r="EE56" s="526"/>
      <c r="EF56" s="526"/>
      <c r="EG56" s="526"/>
    </row>
    <row r="57" spans="1:137" s="531" customFormat="1" ht="21.6" customHeight="1" x14ac:dyDescent="0.15">
      <c r="A57" s="575"/>
      <c r="B57" s="1271" t="s">
        <v>659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355"/>
      <c r="Y57" s="442">
        <v>3</v>
      </c>
      <c r="Z57" s="443">
        <v>5</v>
      </c>
      <c r="AA57" s="248">
        <f t="shared" si="7"/>
        <v>403457</v>
      </c>
      <c r="AB57" s="250">
        <v>4281</v>
      </c>
      <c r="AC57" s="250">
        <v>214006</v>
      </c>
      <c r="AD57" s="250">
        <v>9411</v>
      </c>
      <c r="AE57" s="250">
        <v>44962</v>
      </c>
      <c r="AF57" s="250">
        <v>9862</v>
      </c>
      <c r="AG57" s="250">
        <v>24613</v>
      </c>
      <c r="AH57" s="250">
        <v>38000</v>
      </c>
      <c r="AI57" s="250">
        <v>57206</v>
      </c>
      <c r="AJ57" s="250">
        <v>1116</v>
      </c>
      <c r="AK57" s="374">
        <v>0</v>
      </c>
      <c r="AL57" s="526"/>
      <c r="AM57" s="526"/>
      <c r="AN57" s="599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6"/>
      <c r="BT57" s="526"/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6"/>
      <c r="CF57" s="526"/>
      <c r="CG57" s="526"/>
      <c r="CH57" s="526"/>
      <c r="CI57" s="526"/>
      <c r="CJ57" s="526"/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6"/>
      <c r="DM57" s="526"/>
      <c r="DN57" s="526"/>
      <c r="DO57" s="526"/>
      <c r="DP57" s="526"/>
      <c r="DQ57" s="526"/>
      <c r="DR57" s="526"/>
      <c r="DS57" s="526"/>
      <c r="DT57" s="526"/>
      <c r="DU57" s="526"/>
      <c r="DV57" s="526"/>
      <c r="DW57" s="526"/>
      <c r="DX57" s="526"/>
      <c r="DY57" s="526"/>
      <c r="DZ57" s="526"/>
      <c r="EA57" s="526"/>
      <c r="EB57" s="526"/>
      <c r="EC57" s="526"/>
      <c r="ED57" s="526"/>
      <c r="EE57" s="526"/>
      <c r="EF57" s="526"/>
      <c r="EG57" s="526"/>
    </row>
    <row r="58" spans="1:137" s="531" customFormat="1" ht="21.6" customHeight="1" x14ac:dyDescent="0.15">
      <c r="A58" s="575"/>
      <c r="B58" s="1271" t="s">
        <v>660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355"/>
      <c r="Y58" s="442">
        <v>3</v>
      </c>
      <c r="Z58" s="443">
        <v>6</v>
      </c>
      <c r="AA58" s="248">
        <f t="shared" si="7"/>
        <v>16564000</v>
      </c>
      <c r="AB58" s="250">
        <v>2209000</v>
      </c>
      <c r="AC58" s="250">
        <v>7621000</v>
      </c>
      <c r="AD58" s="250">
        <v>227000</v>
      </c>
      <c r="AE58" s="250">
        <v>135000</v>
      </c>
      <c r="AF58" s="250">
        <v>2086000</v>
      </c>
      <c r="AG58" s="250">
        <v>2225000</v>
      </c>
      <c r="AH58" s="250">
        <v>66000</v>
      </c>
      <c r="AI58" s="250">
        <v>1604000</v>
      </c>
      <c r="AJ58" s="250">
        <v>391000</v>
      </c>
      <c r="AK58" s="374">
        <v>0</v>
      </c>
      <c r="AL58" s="526"/>
      <c r="AM58" s="526"/>
      <c r="AN58" s="599"/>
      <c r="AO58" s="526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  <c r="CH58" s="526"/>
      <c r="CI58" s="526"/>
      <c r="CJ58" s="526"/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6"/>
      <c r="DB58" s="526"/>
      <c r="DC58" s="526"/>
      <c r="DD58" s="526"/>
      <c r="DE58" s="526"/>
      <c r="DF58" s="526"/>
      <c r="DG58" s="526"/>
      <c r="DH58" s="526"/>
      <c r="DI58" s="526"/>
      <c r="DJ58" s="526"/>
      <c r="DK58" s="526"/>
      <c r="DL58" s="526"/>
      <c r="DM58" s="526"/>
      <c r="DN58" s="526"/>
      <c r="DO58" s="526"/>
      <c r="DP58" s="526"/>
      <c r="DQ58" s="526"/>
      <c r="DR58" s="526"/>
      <c r="DS58" s="526"/>
      <c r="DT58" s="526"/>
      <c r="DU58" s="526"/>
      <c r="DV58" s="526"/>
      <c r="DW58" s="526"/>
      <c r="DX58" s="526"/>
      <c r="DY58" s="526"/>
      <c r="DZ58" s="526"/>
      <c r="EA58" s="526"/>
      <c r="EB58" s="526"/>
      <c r="EC58" s="526"/>
      <c r="ED58" s="526"/>
      <c r="EE58" s="526"/>
      <c r="EF58" s="526"/>
      <c r="EG58" s="526"/>
    </row>
    <row r="59" spans="1:137" s="531" customFormat="1" ht="21.6" customHeight="1" x14ac:dyDescent="0.15">
      <c r="A59" s="575"/>
      <c r="B59" s="1271" t="s">
        <v>661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355"/>
      <c r="Y59" s="442">
        <v>3</v>
      </c>
      <c r="Z59" s="443">
        <v>7</v>
      </c>
      <c r="AA59" s="248">
        <f t="shared" si="7"/>
        <v>25645902</v>
      </c>
      <c r="AB59" s="248">
        <f>AB49-SUM(AB50:AB58)</f>
        <v>1419528</v>
      </c>
      <c r="AC59" s="248">
        <f t="shared" ref="AC59:AK59" si="9">AC49-SUM(AC50:AC58)</f>
        <v>5828855</v>
      </c>
      <c r="AD59" s="248">
        <f t="shared" si="9"/>
        <v>141498</v>
      </c>
      <c r="AE59" s="248">
        <f t="shared" si="9"/>
        <v>45071</v>
      </c>
      <c r="AF59" s="248">
        <f t="shared" si="9"/>
        <v>235775</v>
      </c>
      <c r="AG59" s="248">
        <f t="shared" si="9"/>
        <v>4763357</v>
      </c>
      <c r="AH59" s="248">
        <f t="shared" si="9"/>
        <v>9171274</v>
      </c>
      <c r="AI59" s="248">
        <f t="shared" si="9"/>
        <v>2918507</v>
      </c>
      <c r="AJ59" s="248">
        <f t="shared" si="9"/>
        <v>1122037</v>
      </c>
      <c r="AK59" s="249">
        <f t="shared" si="9"/>
        <v>0</v>
      </c>
      <c r="AL59" s="526"/>
      <c r="AM59" s="526"/>
      <c r="AN59" s="599"/>
      <c r="AO59" s="526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6"/>
      <c r="BZ59" s="526"/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6"/>
      <c r="CN59" s="526"/>
      <c r="CO59" s="526"/>
      <c r="CP59" s="526"/>
      <c r="CQ59" s="526"/>
      <c r="CR59" s="526"/>
      <c r="CS59" s="526"/>
      <c r="CT59" s="526"/>
      <c r="CU59" s="526"/>
      <c r="CV59" s="526"/>
      <c r="CW59" s="526"/>
      <c r="CX59" s="526"/>
      <c r="CY59" s="526"/>
      <c r="CZ59" s="526"/>
      <c r="DA59" s="526"/>
      <c r="DB59" s="526"/>
      <c r="DC59" s="526"/>
      <c r="DD59" s="526"/>
      <c r="DE59" s="526"/>
      <c r="DF59" s="526"/>
      <c r="DG59" s="526"/>
      <c r="DH59" s="526"/>
      <c r="DI59" s="526"/>
      <c r="DJ59" s="526"/>
      <c r="DK59" s="526"/>
      <c r="DL59" s="526"/>
      <c r="DM59" s="526"/>
      <c r="DN59" s="526"/>
      <c r="DO59" s="526"/>
      <c r="DP59" s="526"/>
      <c r="DQ59" s="526"/>
      <c r="DR59" s="526"/>
      <c r="DS59" s="526"/>
      <c r="DT59" s="526"/>
      <c r="DU59" s="526"/>
      <c r="DV59" s="526"/>
      <c r="DW59" s="526"/>
      <c r="DX59" s="526"/>
      <c r="DY59" s="526"/>
      <c r="DZ59" s="526"/>
      <c r="EA59" s="526"/>
      <c r="EB59" s="526"/>
      <c r="EC59" s="526"/>
      <c r="ED59" s="526"/>
      <c r="EE59" s="526"/>
      <c r="EF59" s="526"/>
      <c r="EG59" s="526"/>
    </row>
    <row r="60" spans="1:137" s="646" customFormat="1" ht="21.6" customHeight="1" thickBot="1" x14ac:dyDescent="0.2">
      <c r="A60" s="614"/>
      <c r="B60" s="1271" t="s">
        <v>662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355"/>
      <c r="Y60" s="445">
        <v>3</v>
      </c>
      <c r="Z60" s="446">
        <v>8</v>
      </c>
      <c r="AA60" s="190">
        <f t="shared" si="7"/>
        <v>3218753</v>
      </c>
      <c r="AB60" s="189">
        <v>115930</v>
      </c>
      <c r="AC60" s="189">
        <v>892411</v>
      </c>
      <c r="AD60" s="189">
        <v>60418</v>
      </c>
      <c r="AE60" s="189">
        <v>43955</v>
      </c>
      <c r="AF60" s="189">
        <v>232212</v>
      </c>
      <c r="AG60" s="189">
        <v>542437</v>
      </c>
      <c r="AH60" s="189">
        <v>12764</v>
      </c>
      <c r="AI60" s="189">
        <v>1223492</v>
      </c>
      <c r="AJ60" s="189">
        <v>95134</v>
      </c>
      <c r="AK60" s="507">
        <v>0</v>
      </c>
      <c r="AL60" s="615"/>
      <c r="AM60" s="615"/>
      <c r="AN60" s="616"/>
      <c r="AO60" s="615"/>
      <c r="AP60" s="615"/>
      <c r="AQ60" s="615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5"/>
      <c r="BF60" s="615"/>
      <c r="BG60" s="615"/>
      <c r="BH60" s="615"/>
      <c r="BI60" s="615"/>
      <c r="BJ60" s="615"/>
      <c r="BK60" s="615"/>
      <c r="BL60" s="615"/>
      <c r="BM60" s="615"/>
      <c r="BN60" s="615"/>
      <c r="BO60" s="615"/>
      <c r="BP60" s="615"/>
      <c r="BQ60" s="615"/>
      <c r="BR60" s="615"/>
      <c r="BS60" s="615"/>
      <c r="BT60" s="615"/>
      <c r="BU60" s="615"/>
      <c r="BV60" s="615"/>
      <c r="BW60" s="615"/>
      <c r="BX60" s="615"/>
      <c r="BY60" s="615"/>
      <c r="BZ60" s="615"/>
      <c r="CA60" s="615"/>
      <c r="CB60" s="615"/>
      <c r="CC60" s="615"/>
      <c r="CD60" s="615"/>
      <c r="CE60" s="615"/>
      <c r="CF60" s="615"/>
      <c r="CG60" s="615"/>
      <c r="CH60" s="615"/>
      <c r="CI60" s="615"/>
      <c r="CJ60" s="615"/>
      <c r="CK60" s="615"/>
      <c r="CL60" s="615"/>
      <c r="CM60" s="615"/>
      <c r="CN60" s="615"/>
      <c r="CO60" s="615"/>
      <c r="CP60" s="615"/>
      <c r="CQ60" s="615"/>
      <c r="CR60" s="615"/>
      <c r="CS60" s="615"/>
      <c r="CT60" s="615"/>
      <c r="CU60" s="615"/>
      <c r="CV60" s="615"/>
      <c r="CW60" s="615"/>
      <c r="CX60" s="615"/>
      <c r="CY60" s="615"/>
      <c r="CZ60" s="615"/>
      <c r="DA60" s="615"/>
      <c r="DB60" s="615"/>
      <c r="DC60" s="615"/>
      <c r="DD60" s="615"/>
      <c r="DE60" s="615"/>
      <c r="DF60" s="615"/>
      <c r="DG60" s="615"/>
      <c r="DH60" s="615"/>
      <c r="DI60" s="615"/>
      <c r="DJ60" s="615"/>
      <c r="DK60" s="615"/>
      <c r="DL60" s="615"/>
      <c r="DM60" s="615"/>
      <c r="DN60" s="615"/>
      <c r="DO60" s="615"/>
      <c r="DP60" s="615"/>
      <c r="DQ60" s="615"/>
      <c r="DR60" s="615"/>
      <c r="DS60" s="615"/>
      <c r="DT60" s="615"/>
      <c r="DU60" s="615"/>
      <c r="DV60" s="615"/>
      <c r="DW60" s="615"/>
      <c r="DX60" s="615"/>
      <c r="DY60" s="615"/>
      <c r="DZ60" s="615"/>
      <c r="EA60" s="615"/>
      <c r="EB60" s="615"/>
      <c r="EC60" s="615"/>
      <c r="ED60" s="615"/>
      <c r="EE60" s="615"/>
      <c r="EF60" s="615"/>
      <c r="EG60" s="615"/>
    </row>
    <row r="61" spans="1:137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</row>
    <row r="62" spans="1:137" ht="14.25" hidden="1" customHeight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</row>
    <row r="63" spans="1:137" ht="14.25" hidden="1" customHeight="1" x14ac:dyDescent="0.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</row>
    <row r="64" spans="1:137" ht="14.25" hidden="1" customHeight="1" x14ac:dyDescent="0.1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</row>
    <row r="65" spans="1:137" ht="14.25" hidden="1" customHeight="1" x14ac:dyDescent="0.1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</row>
    <row r="66" spans="1:137" ht="14.25" hidden="1" customHeight="1" x14ac:dyDescent="0.1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</row>
    <row r="67" spans="1:137" ht="14.25" hidden="1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</row>
    <row r="68" spans="1:137" ht="14.25" hidden="1" customHeight="1" x14ac:dyDescent="0.1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</row>
    <row r="69" spans="1:137" ht="14.25" hidden="1" customHeight="1" x14ac:dyDescent="0.1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</row>
    <row r="70" spans="1:137" ht="14.25" hidden="1" customHeight="1" x14ac:dyDescent="0.1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C8:AE9"/>
    <mergeCell ref="AF9:AI10"/>
    <mergeCell ref="Y10:Z10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I12:AK13 AB12:AG15 AH14:AK15 AB18:AK19 AK20 AB20:AI22 AJ21:AK22 AB24:AK25 AC26:AI26 AB27:AK28 AB30:AK31 AB44:AK45 AB46:AC46 AE46:AK46 AB47 AE47 AH47:AJ47 AB50:AK58 AB60:AK60" xr:uid="{42F69265-F33A-4215-A8CB-80842E87BE10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2A75-7267-4B8B-A25A-B9F216DCFE73}">
  <sheetPr codeName="Sheet12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392" customWidth="1"/>
    <col min="9" max="9" width="1.875" style="392" customWidth="1"/>
    <col min="10" max="10" width="1.625" style="392" customWidth="1"/>
    <col min="11" max="11" width="1.75" style="392" customWidth="1"/>
    <col min="12" max="21" width="1.625" style="392" customWidth="1"/>
    <col min="22" max="22" width="1.75" style="392" customWidth="1"/>
    <col min="23" max="24" width="1.625" style="392" customWidth="1"/>
    <col min="25" max="26" width="2.625" style="392" customWidth="1"/>
    <col min="27" max="38" width="12.625" style="392" customWidth="1"/>
    <col min="39" max="39" width="1.25" style="392" customWidth="1"/>
    <col min="40" max="256" width="1.375" style="392" hidden="1"/>
    <col min="257" max="264" width="1.625" style="392" hidden="1" customWidth="1"/>
    <col min="265" max="265" width="1.875" style="392" hidden="1" customWidth="1"/>
    <col min="266" max="266" width="1.625" style="392" hidden="1" customWidth="1"/>
    <col min="267" max="267" width="1.75" style="392" hidden="1" customWidth="1"/>
    <col min="268" max="277" width="1.625" style="392" hidden="1" customWidth="1"/>
    <col min="278" max="278" width="1.75" style="392" hidden="1" customWidth="1"/>
    <col min="279" max="280" width="1.625" style="392" hidden="1" customWidth="1"/>
    <col min="281" max="282" width="2.625" style="392" hidden="1" customWidth="1"/>
    <col min="283" max="294" width="12.625" style="392" hidden="1" customWidth="1"/>
    <col min="295" max="295" width="1.25" style="392" hidden="1" customWidth="1"/>
    <col min="296" max="512" width="1.375" style="392" hidden="1"/>
    <col min="513" max="520" width="1.625" style="392" hidden="1" customWidth="1"/>
    <col min="521" max="521" width="1.875" style="392" hidden="1" customWidth="1"/>
    <col min="522" max="522" width="1.625" style="392" hidden="1" customWidth="1"/>
    <col min="523" max="523" width="1.75" style="392" hidden="1" customWidth="1"/>
    <col min="524" max="533" width="1.625" style="392" hidden="1" customWidth="1"/>
    <col min="534" max="534" width="1.75" style="392" hidden="1" customWidth="1"/>
    <col min="535" max="536" width="1.625" style="392" hidden="1" customWidth="1"/>
    <col min="537" max="538" width="2.625" style="392" hidden="1" customWidth="1"/>
    <col min="539" max="550" width="12.625" style="392" hidden="1" customWidth="1"/>
    <col min="551" max="551" width="1.25" style="392" hidden="1" customWidth="1"/>
    <col min="552" max="768" width="1.375" style="392" hidden="1"/>
    <col min="769" max="776" width="1.625" style="392" hidden="1" customWidth="1"/>
    <col min="777" max="777" width="1.875" style="392" hidden="1" customWidth="1"/>
    <col min="778" max="778" width="1.625" style="392" hidden="1" customWidth="1"/>
    <col min="779" max="779" width="1.75" style="392" hidden="1" customWidth="1"/>
    <col min="780" max="789" width="1.625" style="392" hidden="1" customWidth="1"/>
    <col min="790" max="790" width="1.75" style="392" hidden="1" customWidth="1"/>
    <col min="791" max="792" width="1.625" style="392" hidden="1" customWidth="1"/>
    <col min="793" max="794" width="2.625" style="392" hidden="1" customWidth="1"/>
    <col min="795" max="806" width="12.625" style="392" hidden="1" customWidth="1"/>
    <col min="807" max="807" width="1.25" style="392" hidden="1" customWidth="1"/>
    <col min="808" max="1024" width="1.375" style="392" hidden="1"/>
    <col min="1025" max="1032" width="1.625" style="392" hidden="1" customWidth="1"/>
    <col min="1033" max="1033" width="1.875" style="392" hidden="1" customWidth="1"/>
    <col min="1034" max="1034" width="1.625" style="392" hidden="1" customWidth="1"/>
    <col min="1035" max="1035" width="1.75" style="392" hidden="1" customWidth="1"/>
    <col min="1036" max="1045" width="1.625" style="392" hidden="1" customWidth="1"/>
    <col min="1046" max="1046" width="1.75" style="392" hidden="1" customWidth="1"/>
    <col min="1047" max="1048" width="1.625" style="392" hidden="1" customWidth="1"/>
    <col min="1049" max="1050" width="2.625" style="392" hidden="1" customWidth="1"/>
    <col min="1051" max="1062" width="12.625" style="392" hidden="1" customWidth="1"/>
    <col min="1063" max="1063" width="1.25" style="392" hidden="1" customWidth="1"/>
    <col min="1064" max="1280" width="1.375" style="392" hidden="1"/>
    <col min="1281" max="1288" width="1.625" style="392" hidden="1" customWidth="1"/>
    <col min="1289" max="1289" width="1.875" style="392" hidden="1" customWidth="1"/>
    <col min="1290" max="1290" width="1.625" style="392" hidden="1" customWidth="1"/>
    <col min="1291" max="1291" width="1.75" style="392" hidden="1" customWidth="1"/>
    <col min="1292" max="1301" width="1.625" style="392" hidden="1" customWidth="1"/>
    <col min="1302" max="1302" width="1.75" style="392" hidden="1" customWidth="1"/>
    <col min="1303" max="1304" width="1.625" style="392" hidden="1" customWidth="1"/>
    <col min="1305" max="1306" width="2.625" style="392" hidden="1" customWidth="1"/>
    <col min="1307" max="1318" width="12.625" style="392" hidden="1" customWidth="1"/>
    <col min="1319" max="1319" width="1.25" style="392" hidden="1" customWidth="1"/>
    <col min="1320" max="1536" width="1.375" style="392" hidden="1"/>
    <col min="1537" max="1544" width="1.625" style="392" hidden="1" customWidth="1"/>
    <col min="1545" max="1545" width="1.875" style="392" hidden="1" customWidth="1"/>
    <col min="1546" max="1546" width="1.625" style="392" hidden="1" customWidth="1"/>
    <col min="1547" max="1547" width="1.75" style="392" hidden="1" customWidth="1"/>
    <col min="1548" max="1557" width="1.625" style="392" hidden="1" customWidth="1"/>
    <col min="1558" max="1558" width="1.75" style="392" hidden="1" customWidth="1"/>
    <col min="1559" max="1560" width="1.625" style="392" hidden="1" customWidth="1"/>
    <col min="1561" max="1562" width="2.625" style="392" hidden="1" customWidth="1"/>
    <col min="1563" max="1574" width="12.625" style="392" hidden="1" customWidth="1"/>
    <col min="1575" max="1575" width="1.25" style="392" hidden="1" customWidth="1"/>
    <col min="1576" max="1792" width="1.375" style="392" hidden="1"/>
    <col min="1793" max="1800" width="1.625" style="392" hidden="1" customWidth="1"/>
    <col min="1801" max="1801" width="1.875" style="392" hidden="1" customWidth="1"/>
    <col min="1802" max="1802" width="1.625" style="392" hidden="1" customWidth="1"/>
    <col min="1803" max="1803" width="1.75" style="392" hidden="1" customWidth="1"/>
    <col min="1804" max="1813" width="1.625" style="392" hidden="1" customWidth="1"/>
    <col min="1814" max="1814" width="1.75" style="392" hidden="1" customWidth="1"/>
    <col min="1815" max="1816" width="1.625" style="392" hidden="1" customWidth="1"/>
    <col min="1817" max="1818" width="2.625" style="392" hidden="1" customWidth="1"/>
    <col min="1819" max="1830" width="12.625" style="392" hidden="1" customWidth="1"/>
    <col min="1831" max="1831" width="1.25" style="392" hidden="1" customWidth="1"/>
    <col min="1832" max="2048" width="1.375" style="392" hidden="1"/>
    <col min="2049" max="2056" width="1.625" style="392" hidden="1" customWidth="1"/>
    <col min="2057" max="2057" width="1.875" style="392" hidden="1" customWidth="1"/>
    <col min="2058" max="2058" width="1.625" style="392" hidden="1" customWidth="1"/>
    <col min="2059" max="2059" width="1.75" style="392" hidden="1" customWidth="1"/>
    <col min="2060" max="2069" width="1.625" style="392" hidden="1" customWidth="1"/>
    <col min="2070" max="2070" width="1.75" style="392" hidden="1" customWidth="1"/>
    <col min="2071" max="2072" width="1.625" style="392" hidden="1" customWidth="1"/>
    <col min="2073" max="2074" width="2.625" style="392" hidden="1" customWidth="1"/>
    <col min="2075" max="2086" width="12.625" style="392" hidden="1" customWidth="1"/>
    <col min="2087" max="2087" width="1.25" style="392" hidden="1" customWidth="1"/>
    <col min="2088" max="2304" width="1.375" style="392" hidden="1"/>
    <col min="2305" max="2312" width="1.625" style="392" hidden="1" customWidth="1"/>
    <col min="2313" max="2313" width="1.875" style="392" hidden="1" customWidth="1"/>
    <col min="2314" max="2314" width="1.625" style="392" hidden="1" customWidth="1"/>
    <col min="2315" max="2315" width="1.75" style="392" hidden="1" customWidth="1"/>
    <col min="2316" max="2325" width="1.625" style="392" hidden="1" customWidth="1"/>
    <col min="2326" max="2326" width="1.75" style="392" hidden="1" customWidth="1"/>
    <col min="2327" max="2328" width="1.625" style="392" hidden="1" customWidth="1"/>
    <col min="2329" max="2330" width="2.625" style="392" hidden="1" customWidth="1"/>
    <col min="2331" max="2342" width="12.625" style="392" hidden="1" customWidth="1"/>
    <col min="2343" max="2343" width="1.25" style="392" hidden="1" customWidth="1"/>
    <col min="2344" max="2560" width="1.375" style="392" hidden="1"/>
    <col min="2561" max="2568" width="1.625" style="392" hidden="1" customWidth="1"/>
    <col min="2569" max="2569" width="1.875" style="392" hidden="1" customWidth="1"/>
    <col min="2570" max="2570" width="1.625" style="392" hidden="1" customWidth="1"/>
    <col min="2571" max="2571" width="1.75" style="392" hidden="1" customWidth="1"/>
    <col min="2572" max="2581" width="1.625" style="392" hidden="1" customWidth="1"/>
    <col min="2582" max="2582" width="1.75" style="392" hidden="1" customWidth="1"/>
    <col min="2583" max="2584" width="1.625" style="392" hidden="1" customWidth="1"/>
    <col min="2585" max="2586" width="2.625" style="392" hidden="1" customWidth="1"/>
    <col min="2587" max="2598" width="12.625" style="392" hidden="1" customWidth="1"/>
    <col min="2599" max="2599" width="1.25" style="392" hidden="1" customWidth="1"/>
    <col min="2600" max="2816" width="1.375" style="392" hidden="1"/>
    <col min="2817" max="2824" width="1.625" style="392" hidden="1" customWidth="1"/>
    <col min="2825" max="2825" width="1.875" style="392" hidden="1" customWidth="1"/>
    <col min="2826" max="2826" width="1.625" style="392" hidden="1" customWidth="1"/>
    <col min="2827" max="2827" width="1.75" style="392" hidden="1" customWidth="1"/>
    <col min="2828" max="2837" width="1.625" style="392" hidden="1" customWidth="1"/>
    <col min="2838" max="2838" width="1.75" style="392" hidden="1" customWidth="1"/>
    <col min="2839" max="2840" width="1.625" style="392" hidden="1" customWidth="1"/>
    <col min="2841" max="2842" width="2.625" style="392" hidden="1" customWidth="1"/>
    <col min="2843" max="2854" width="12.625" style="392" hidden="1" customWidth="1"/>
    <col min="2855" max="2855" width="1.25" style="392" hidden="1" customWidth="1"/>
    <col min="2856" max="3072" width="1.375" style="392" hidden="1"/>
    <col min="3073" max="3080" width="1.625" style="392" hidden="1" customWidth="1"/>
    <col min="3081" max="3081" width="1.875" style="392" hidden="1" customWidth="1"/>
    <col min="3082" max="3082" width="1.625" style="392" hidden="1" customWidth="1"/>
    <col min="3083" max="3083" width="1.75" style="392" hidden="1" customWidth="1"/>
    <col min="3084" max="3093" width="1.625" style="392" hidden="1" customWidth="1"/>
    <col min="3094" max="3094" width="1.75" style="392" hidden="1" customWidth="1"/>
    <col min="3095" max="3096" width="1.625" style="392" hidden="1" customWidth="1"/>
    <col min="3097" max="3098" width="2.625" style="392" hidden="1" customWidth="1"/>
    <col min="3099" max="3110" width="12.625" style="392" hidden="1" customWidth="1"/>
    <col min="3111" max="3111" width="1.25" style="392" hidden="1" customWidth="1"/>
    <col min="3112" max="3328" width="1.375" style="392" hidden="1"/>
    <col min="3329" max="3336" width="1.625" style="392" hidden="1" customWidth="1"/>
    <col min="3337" max="3337" width="1.875" style="392" hidden="1" customWidth="1"/>
    <col min="3338" max="3338" width="1.625" style="392" hidden="1" customWidth="1"/>
    <col min="3339" max="3339" width="1.75" style="392" hidden="1" customWidth="1"/>
    <col min="3340" max="3349" width="1.625" style="392" hidden="1" customWidth="1"/>
    <col min="3350" max="3350" width="1.75" style="392" hidden="1" customWidth="1"/>
    <col min="3351" max="3352" width="1.625" style="392" hidden="1" customWidth="1"/>
    <col min="3353" max="3354" width="2.625" style="392" hidden="1" customWidth="1"/>
    <col min="3355" max="3366" width="12.625" style="392" hidden="1" customWidth="1"/>
    <col min="3367" max="3367" width="1.25" style="392" hidden="1" customWidth="1"/>
    <col min="3368" max="3584" width="1.375" style="392" hidden="1"/>
    <col min="3585" max="3592" width="1.625" style="392" hidden="1" customWidth="1"/>
    <col min="3593" max="3593" width="1.875" style="392" hidden="1" customWidth="1"/>
    <col min="3594" max="3594" width="1.625" style="392" hidden="1" customWidth="1"/>
    <col min="3595" max="3595" width="1.75" style="392" hidden="1" customWidth="1"/>
    <col min="3596" max="3605" width="1.625" style="392" hidden="1" customWidth="1"/>
    <col min="3606" max="3606" width="1.75" style="392" hidden="1" customWidth="1"/>
    <col min="3607" max="3608" width="1.625" style="392" hidden="1" customWidth="1"/>
    <col min="3609" max="3610" width="2.625" style="392" hidden="1" customWidth="1"/>
    <col min="3611" max="3622" width="12.625" style="392" hidden="1" customWidth="1"/>
    <col min="3623" max="3623" width="1.25" style="392" hidden="1" customWidth="1"/>
    <col min="3624" max="3840" width="1.375" style="392" hidden="1"/>
    <col min="3841" max="3848" width="1.625" style="392" hidden="1" customWidth="1"/>
    <col min="3849" max="3849" width="1.875" style="392" hidden="1" customWidth="1"/>
    <col min="3850" max="3850" width="1.625" style="392" hidden="1" customWidth="1"/>
    <col min="3851" max="3851" width="1.75" style="392" hidden="1" customWidth="1"/>
    <col min="3852" max="3861" width="1.625" style="392" hidden="1" customWidth="1"/>
    <col min="3862" max="3862" width="1.75" style="392" hidden="1" customWidth="1"/>
    <col min="3863" max="3864" width="1.625" style="392" hidden="1" customWidth="1"/>
    <col min="3865" max="3866" width="2.625" style="392" hidden="1" customWidth="1"/>
    <col min="3867" max="3878" width="12.625" style="392" hidden="1" customWidth="1"/>
    <col min="3879" max="3879" width="1.25" style="392" hidden="1" customWidth="1"/>
    <col min="3880" max="4096" width="1.375" style="392" hidden="1"/>
    <col min="4097" max="4104" width="1.625" style="392" hidden="1" customWidth="1"/>
    <col min="4105" max="4105" width="1.875" style="392" hidden="1" customWidth="1"/>
    <col min="4106" max="4106" width="1.625" style="392" hidden="1" customWidth="1"/>
    <col min="4107" max="4107" width="1.75" style="392" hidden="1" customWidth="1"/>
    <col min="4108" max="4117" width="1.625" style="392" hidden="1" customWidth="1"/>
    <col min="4118" max="4118" width="1.75" style="392" hidden="1" customWidth="1"/>
    <col min="4119" max="4120" width="1.625" style="392" hidden="1" customWidth="1"/>
    <col min="4121" max="4122" width="2.625" style="392" hidden="1" customWidth="1"/>
    <col min="4123" max="4134" width="12.625" style="392" hidden="1" customWidth="1"/>
    <col min="4135" max="4135" width="1.25" style="392" hidden="1" customWidth="1"/>
    <col min="4136" max="4352" width="1.375" style="392" hidden="1"/>
    <col min="4353" max="4360" width="1.625" style="392" hidden="1" customWidth="1"/>
    <col min="4361" max="4361" width="1.875" style="392" hidden="1" customWidth="1"/>
    <col min="4362" max="4362" width="1.625" style="392" hidden="1" customWidth="1"/>
    <col min="4363" max="4363" width="1.75" style="392" hidden="1" customWidth="1"/>
    <col min="4364" max="4373" width="1.625" style="392" hidden="1" customWidth="1"/>
    <col min="4374" max="4374" width="1.75" style="392" hidden="1" customWidth="1"/>
    <col min="4375" max="4376" width="1.625" style="392" hidden="1" customWidth="1"/>
    <col min="4377" max="4378" width="2.625" style="392" hidden="1" customWidth="1"/>
    <col min="4379" max="4390" width="12.625" style="392" hidden="1" customWidth="1"/>
    <col min="4391" max="4391" width="1.25" style="392" hidden="1" customWidth="1"/>
    <col min="4392" max="4608" width="1.375" style="392" hidden="1"/>
    <col min="4609" max="4616" width="1.625" style="392" hidden="1" customWidth="1"/>
    <col min="4617" max="4617" width="1.875" style="392" hidden="1" customWidth="1"/>
    <col min="4618" max="4618" width="1.625" style="392" hidden="1" customWidth="1"/>
    <col min="4619" max="4619" width="1.75" style="392" hidden="1" customWidth="1"/>
    <col min="4620" max="4629" width="1.625" style="392" hidden="1" customWidth="1"/>
    <col min="4630" max="4630" width="1.75" style="392" hidden="1" customWidth="1"/>
    <col min="4631" max="4632" width="1.625" style="392" hidden="1" customWidth="1"/>
    <col min="4633" max="4634" width="2.625" style="392" hidden="1" customWidth="1"/>
    <col min="4635" max="4646" width="12.625" style="392" hidden="1" customWidth="1"/>
    <col min="4647" max="4647" width="1.25" style="392" hidden="1" customWidth="1"/>
    <col min="4648" max="4864" width="1.375" style="392" hidden="1"/>
    <col min="4865" max="4872" width="1.625" style="392" hidden="1" customWidth="1"/>
    <col min="4873" max="4873" width="1.875" style="392" hidden="1" customWidth="1"/>
    <col min="4874" max="4874" width="1.625" style="392" hidden="1" customWidth="1"/>
    <col min="4875" max="4875" width="1.75" style="392" hidden="1" customWidth="1"/>
    <col min="4876" max="4885" width="1.625" style="392" hidden="1" customWidth="1"/>
    <col min="4886" max="4886" width="1.75" style="392" hidden="1" customWidth="1"/>
    <col min="4887" max="4888" width="1.625" style="392" hidden="1" customWidth="1"/>
    <col min="4889" max="4890" width="2.625" style="392" hidden="1" customWidth="1"/>
    <col min="4891" max="4902" width="12.625" style="392" hidden="1" customWidth="1"/>
    <col min="4903" max="4903" width="1.25" style="392" hidden="1" customWidth="1"/>
    <col min="4904" max="5120" width="1.375" style="392" hidden="1"/>
    <col min="5121" max="5128" width="1.625" style="392" hidden="1" customWidth="1"/>
    <col min="5129" max="5129" width="1.875" style="392" hidden="1" customWidth="1"/>
    <col min="5130" max="5130" width="1.625" style="392" hidden="1" customWidth="1"/>
    <col min="5131" max="5131" width="1.75" style="392" hidden="1" customWidth="1"/>
    <col min="5132" max="5141" width="1.625" style="392" hidden="1" customWidth="1"/>
    <col min="5142" max="5142" width="1.75" style="392" hidden="1" customWidth="1"/>
    <col min="5143" max="5144" width="1.625" style="392" hidden="1" customWidth="1"/>
    <col min="5145" max="5146" width="2.625" style="392" hidden="1" customWidth="1"/>
    <col min="5147" max="5158" width="12.625" style="392" hidden="1" customWidth="1"/>
    <col min="5159" max="5159" width="1.25" style="392" hidden="1" customWidth="1"/>
    <col min="5160" max="5376" width="1.375" style="392" hidden="1"/>
    <col min="5377" max="5384" width="1.625" style="392" hidden="1" customWidth="1"/>
    <col min="5385" max="5385" width="1.875" style="392" hidden="1" customWidth="1"/>
    <col min="5386" max="5386" width="1.625" style="392" hidden="1" customWidth="1"/>
    <col min="5387" max="5387" width="1.75" style="392" hidden="1" customWidth="1"/>
    <col min="5388" max="5397" width="1.625" style="392" hidden="1" customWidth="1"/>
    <col min="5398" max="5398" width="1.75" style="392" hidden="1" customWidth="1"/>
    <col min="5399" max="5400" width="1.625" style="392" hidden="1" customWidth="1"/>
    <col min="5401" max="5402" width="2.625" style="392" hidden="1" customWidth="1"/>
    <col min="5403" max="5414" width="12.625" style="392" hidden="1" customWidth="1"/>
    <col min="5415" max="5415" width="1.25" style="392" hidden="1" customWidth="1"/>
    <col min="5416" max="5632" width="1.375" style="392" hidden="1"/>
    <col min="5633" max="5640" width="1.625" style="392" hidden="1" customWidth="1"/>
    <col min="5641" max="5641" width="1.875" style="392" hidden="1" customWidth="1"/>
    <col min="5642" max="5642" width="1.625" style="392" hidden="1" customWidth="1"/>
    <col min="5643" max="5643" width="1.75" style="392" hidden="1" customWidth="1"/>
    <col min="5644" max="5653" width="1.625" style="392" hidden="1" customWidth="1"/>
    <col min="5654" max="5654" width="1.75" style="392" hidden="1" customWidth="1"/>
    <col min="5655" max="5656" width="1.625" style="392" hidden="1" customWidth="1"/>
    <col min="5657" max="5658" width="2.625" style="392" hidden="1" customWidth="1"/>
    <col min="5659" max="5670" width="12.625" style="392" hidden="1" customWidth="1"/>
    <col min="5671" max="5671" width="1.25" style="392" hidden="1" customWidth="1"/>
    <col min="5672" max="5888" width="1.375" style="392" hidden="1"/>
    <col min="5889" max="5896" width="1.625" style="392" hidden="1" customWidth="1"/>
    <col min="5897" max="5897" width="1.875" style="392" hidden="1" customWidth="1"/>
    <col min="5898" max="5898" width="1.625" style="392" hidden="1" customWidth="1"/>
    <col min="5899" max="5899" width="1.75" style="392" hidden="1" customWidth="1"/>
    <col min="5900" max="5909" width="1.625" style="392" hidden="1" customWidth="1"/>
    <col min="5910" max="5910" width="1.75" style="392" hidden="1" customWidth="1"/>
    <col min="5911" max="5912" width="1.625" style="392" hidden="1" customWidth="1"/>
    <col min="5913" max="5914" width="2.625" style="392" hidden="1" customWidth="1"/>
    <col min="5915" max="5926" width="12.625" style="392" hidden="1" customWidth="1"/>
    <col min="5927" max="5927" width="1.25" style="392" hidden="1" customWidth="1"/>
    <col min="5928" max="6144" width="1.375" style="392" hidden="1"/>
    <col min="6145" max="6152" width="1.625" style="392" hidden="1" customWidth="1"/>
    <col min="6153" max="6153" width="1.875" style="392" hidden="1" customWidth="1"/>
    <col min="6154" max="6154" width="1.625" style="392" hidden="1" customWidth="1"/>
    <col min="6155" max="6155" width="1.75" style="392" hidden="1" customWidth="1"/>
    <col min="6156" max="6165" width="1.625" style="392" hidden="1" customWidth="1"/>
    <col min="6166" max="6166" width="1.75" style="392" hidden="1" customWidth="1"/>
    <col min="6167" max="6168" width="1.625" style="392" hidden="1" customWidth="1"/>
    <col min="6169" max="6170" width="2.625" style="392" hidden="1" customWidth="1"/>
    <col min="6171" max="6182" width="12.625" style="392" hidden="1" customWidth="1"/>
    <col min="6183" max="6183" width="1.25" style="392" hidden="1" customWidth="1"/>
    <col min="6184" max="6400" width="1.375" style="392" hidden="1"/>
    <col min="6401" max="6408" width="1.625" style="392" hidden="1" customWidth="1"/>
    <col min="6409" max="6409" width="1.875" style="392" hidden="1" customWidth="1"/>
    <col min="6410" max="6410" width="1.625" style="392" hidden="1" customWidth="1"/>
    <col min="6411" max="6411" width="1.75" style="392" hidden="1" customWidth="1"/>
    <col min="6412" max="6421" width="1.625" style="392" hidden="1" customWidth="1"/>
    <col min="6422" max="6422" width="1.75" style="392" hidden="1" customWidth="1"/>
    <col min="6423" max="6424" width="1.625" style="392" hidden="1" customWidth="1"/>
    <col min="6425" max="6426" width="2.625" style="392" hidden="1" customWidth="1"/>
    <col min="6427" max="6438" width="12.625" style="392" hidden="1" customWidth="1"/>
    <col min="6439" max="6439" width="1.25" style="392" hidden="1" customWidth="1"/>
    <col min="6440" max="6656" width="1.375" style="392" hidden="1"/>
    <col min="6657" max="6664" width="1.625" style="392" hidden="1" customWidth="1"/>
    <col min="6665" max="6665" width="1.875" style="392" hidden="1" customWidth="1"/>
    <col min="6666" max="6666" width="1.625" style="392" hidden="1" customWidth="1"/>
    <col min="6667" max="6667" width="1.75" style="392" hidden="1" customWidth="1"/>
    <col min="6668" max="6677" width="1.625" style="392" hidden="1" customWidth="1"/>
    <col min="6678" max="6678" width="1.75" style="392" hidden="1" customWidth="1"/>
    <col min="6679" max="6680" width="1.625" style="392" hidden="1" customWidth="1"/>
    <col min="6681" max="6682" width="2.625" style="392" hidden="1" customWidth="1"/>
    <col min="6683" max="6694" width="12.625" style="392" hidden="1" customWidth="1"/>
    <col min="6695" max="6695" width="1.25" style="392" hidden="1" customWidth="1"/>
    <col min="6696" max="6912" width="1.375" style="392" hidden="1"/>
    <col min="6913" max="6920" width="1.625" style="392" hidden="1" customWidth="1"/>
    <col min="6921" max="6921" width="1.875" style="392" hidden="1" customWidth="1"/>
    <col min="6922" max="6922" width="1.625" style="392" hidden="1" customWidth="1"/>
    <col min="6923" max="6923" width="1.75" style="392" hidden="1" customWidth="1"/>
    <col min="6924" max="6933" width="1.625" style="392" hidden="1" customWidth="1"/>
    <col min="6934" max="6934" width="1.75" style="392" hidden="1" customWidth="1"/>
    <col min="6935" max="6936" width="1.625" style="392" hidden="1" customWidth="1"/>
    <col min="6937" max="6938" width="2.625" style="392" hidden="1" customWidth="1"/>
    <col min="6939" max="6950" width="12.625" style="392" hidden="1" customWidth="1"/>
    <col min="6951" max="6951" width="1.25" style="392" hidden="1" customWidth="1"/>
    <col min="6952" max="7168" width="1.375" style="392" hidden="1"/>
    <col min="7169" max="7176" width="1.625" style="392" hidden="1" customWidth="1"/>
    <col min="7177" max="7177" width="1.875" style="392" hidden="1" customWidth="1"/>
    <col min="7178" max="7178" width="1.625" style="392" hidden="1" customWidth="1"/>
    <col min="7179" max="7179" width="1.75" style="392" hidden="1" customWidth="1"/>
    <col min="7180" max="7189" width="1.625" style="392" hidden="1" customWidth="1"/>
    <col min="7190" max="7190" width="1.75" style="392" hidden="1" customWidth="1"/>
    <col min="7191" max="7192" width="1.625" style="392" hidden="1" customWidth="1"/>
    <col min="7193" max="7194" width="2.625" style="392" hidden="1" customWidth="1"/>
    <col min="7195" max="7206" width="12.625" style="392" hidden="1" customWidth="1"/>
    <col min="7207" max="7207" width="1.25" style="392" hidden="1" customWidth="1"/>
    <col min="7208" max="7424" width="1.375" style="392" hidden="1"/>
    <col min="7425" max="7432" width="1.625" style="392" hidden="1" customWidth="1"/>
    <col min="7433" max="7433" width="1.875" style="392" hidden="1" customWidth="1"/>
    <col min="7434" max="7434" width="1.625" style="392" hidden="1" customWidth="1"/>
    <col min="7435" max="7435" width="1.75" style="392" hidden="1" customWidth="1"/>
    <col min="7436" max="7445" width="1.625" style="392" hidden="1" customWidth="1"/>
    <col min="7446" max="7446" width="1.75" style="392" hidden="1" customWidth="1"/>
    <col min="7447" max="7448" width="1.625" style="392" hidden="1" customWidth="1"/>
    <col min="7449" max="7450" width="2.625" style="392" hidden="1" customWidth="1"/>
    <col min="7451" max="7462" width="12.625" style="392" hidden="1" customWidth="1"/>
    <col min="7463" max="7463" width="1.25" style="392" hidden="1" customWidth="1"/>
    <col min="7464" max="7680" width="1.375" style="392" hidden="1"/>
    <col min="7681" max="7688" width="1.625" style="392" hidden="1" customWidth="1"/>
    <col min="7689" max="7689" width="1.875" style="392" hidden="1" customWidth="1"/>
    <col min="7690" max="7690" width="1.625" style="392" hidden="1" customWidth="1"/>
    <col min="7691" max="7691" width="1.75" style="392" hidden="1" customWidth="1"/>
    <col min="7692" max="7701" width="1.625" style="392" hidden="1" customWidth="1"/>
    <col min="7702" max="7702" width="1.75" style="392" hidden="1" customWidth="1"/>
    <col min="7703" max="7704" width="1.625" style="392" hidden="1" customWidth="1"/>
    <col min="7705" max="7706" width="2.625" style="392" hidden="1" customWidth="1"/>
    <col min="7707" max="7718" width="12.625" style="392" hidden="1" customWidth="1"/>
    <col min="7719" max="7719" width="1.25" style="392" hidden="1" customWidth="1"/>
    <col min="7720" max="7936" width="1.375" style="392" hidden="1"/>
    <col min="7937" max="7944" width="1.625" style="392" hidden="1" customWidth="1"/>
    <col min="7945" max="7945" width="1.875" style="392" hidden="1" customWidth="1"/>
    <col min="7946" max="7946" width="1.625" style="392" hidden="1" customWidth="1"/>
    <col min="7947" max="7947" width="1.75" style="392" hidden="1" customWidth="1"/>
    <col min="7948" max="7957" width="1.625" style="392" hidden="1" customWidth="1"/>
    <col min="7958" max="7958" width="1.75" style="392" hidden="1" customWidth="1"/>
    <col min="7959" max="7960" width="1.625" style="392" hidden="1" customWidth="1"/>
    <col min="7961" max="7962" width="2.625" style="392" hidden="1" customWidth="1"/>
    <col min="7963" max="7974" width="12.625" style="392" hidden="1" customWidth="1"/>
    <col min="7975" max="7975" width="1.25" style="392" hidden="1" customWidth="1"/>
    <col min="7976" max="8192" width="1.375" style="392" hidden="1"/>
    <col min="8193" max="8200" width="1.625" style="392" hidden="1" customWidth="1"/>
    <col min="8201" max="8201" width="1.875" style="392" hidden="1" customWidth="1"/>
    <col min="8202" max="8202" width="1.625" style="392" hidden="1" customWidth="1"/>
    <col min="8203" max="8203" width="1.75" style="392" hidden="1" customWidth="1"/>
    <col min="8204" max="8213" width="1.625" style="392" hidden="1" customWidth="1"/>
    <col min="8214" max="8214" width="1.75" style="392" hidden="1" customWidth="1"/>
    <col min="8215" max="8216" width="1.625" style="392" hidden="1" customWidth="1"/>
    <col min="8217" max="8218" width="2.625" style="392" hidden="1" customWidth="1"/>
    <col min="8219" max="8230" width="12.625" style="392" hidden="1" customWidth="1"/>
    <col min="8231" max="8231" width="1.25" style="392" hidden="1" customWidth="1"/>
    <col min="8232" max="8448" width="1.375" style="392" hidden="1"/>
    <col min="8449" max="8456" width="1.625" style="392" hidden="1" customWidth="1"/>
    <col min="8457" max="8457" width="1.875" style="392" hidden="1" customWidth="1"/>
    <col min="8458" max="8458" width="1.625" style="392" hidden="1" customWidth="1"/>
    <col min="8459" max="8459" width="1.75" style="392" hidden="1" customWidth="1"/>
    <col min="8460" max="8469" width="1.625" style="392" hidden="1" customWidth="1"/>
    <col min="8470" max="8470" width="1.75" style="392" hidden="1" customWidth="1"/>
    <col min="8471" max="8472" width="1.625" style="392" hidden="1" customWidth="1"/>
    <col min="8473" max="8474" width="2.625" style="392" hidden="1" customWidth="1"/>
    <col min="8475" max="8486" width="12.625" style="392" hidden="1" customWidth="1"/>
    <col min="8487" max="8487" width="1.25" style="392" hidden="1" customWidth="1"/>
    <col min="8488" max="8704" width="1.375" style="392" hidden="1"/>
    <col min="8705" max="8712" width="1.625" style="392" hidden="1" customWidth="1"/>
    <col min="8713" max="8713" width="1.875" style="392" hidden="1" customWidth="1"/>
    <col min="8714" max="8714" width="1.625" style="392" hidden="1" customWidth="1"/>
    <col min="8715" max="8715" width="1.75" style="392" hidden="1" customWidth="1"/>
    <col min="8716" max="8725" width="1.625" style="392" hidden="1" customWidth="1"/>
    <col min="8726" max="8726" width="1.75" style="392" hidden="1" customWidth="1"/>
    <col min="8727" max="8728" width="1.625" style="392" hidden="1" customWidth="1"/>
    <col min="8729" max="8730" width="2.625" style="392" hidden="1" customWidth="1"/>
    <col min="8731" max="8742" width="12.625" style="392" hidden="1" customWidth="1"/>
    <col min="8743" max="8743" width="1.25" style="392" hidden="1" customWidth="1"/>
    <col min="8744" max="8960" width="1.375" style="392" hidden="1"/>
    <col min="8961" max="8968" width="1.625" style="392" hidden="1" customWidth="1"/>
    <col min="8969" max="8969" width="1.875" style="392" hidden="1" customWidth="1"/>
    <col min="8970" max="8970" width="1.625" style="392" hidden="1" customWidth="1"/>
    <col min="8971" max="8971" width="1.75" style="392" hidden="1" customWidth="1"/>
    <col min="8972" max="8981" width="1.625" style="392" hidden="1" customWidth="1"/>
    <col min="8982" max="8982" width="1.75" style="392" hidden="1" customWidth="1"/>
    <col min="8983" max="8984" width="1.625" style="392" hidden="1" customWidth="1"/>
    <col min="8985" max="8986" width="2.625" style="392" hidden="1" customWidth="1"/>
    <col min="8987" max="8998" width="12.625" style="392" hidden="1" customWidth="1"/>
    <col min="8999" max="8999" width="1.25" style="392" hidden="1" customWidth="1"/>
    <col min="9000" max="9216" width="1.375" style="392" hidden="1"/>
    <col min="9217" max="9224" width="1.625" style="392" hidden="1" customWidth="1"/>
    <col min="9225" max="9225" width="1.875" style="392" hidden="1" customWidth="1"/>
    <col min="9226" max="9226" width="1.625" style="392" hidden="1" customWidth="1"/>
    <col min="9227" max="9227" width="1.75" style="392" hidden="1" customWidth="1"/>
    <col min="9228" max="9237" width="1.625" style="392" hidden="1" customWidth="1"/>
    <col min="9238" max="9238" width="1.75" style="392" hidden="1" customWidth="1"/>
    <col min="9239" max="9240" width="1.625" style="392" hidden="1" customWidth="1"/>
    <col min="9241" max="9242" width="2.625" style="392" hidden="1" customWidth="1"/>
    <col min="9243" max="9254" width="12.625" style="392" hidden="1" customWidth="1"/>
    <col min="9255" max="9255" width="1.25" style="392" hidden="1" customWidth="1"/>
    <col min="9256" max="9472" width="1.375" style="392" hidden="1"/>
    <col min="9473" max="9480" width="1.625" style="392" hidden="1" customWidth="1"/>
    <col min="9481" max="9481" width="1.875" style="392" hidden="1" customWidth="1"/>
    <col min="9482" max="9482" width="1.625" style="392" hidden="1" customWidth="1"/>
    <col min="9483" max="9483" width="1.75" style="392" hidden="1" customWidth="1"/>
    <col min="9484" max="9493" width="1.625" style="392" hidden="1" customWidth="1"/>
    <col min="9494" max="9494" width="1.75" style="392" hidden="1" customWidth="1"/>
    <col min="9495" max="9496" width="1.625" style="392" hidden="1" customWidth="1"/>
    <col min="9497" max="9498" width="2.625" style="392" hidden="1" customWidth="1"/>
    <col min="9499" max="9510" width="12.625" style="392" hidden="1" customWidth="1"/>
    <col min="9511" max="9511" width="1.25" style="392" hidden="1" customWidth="1"/>
    <col min="9512" max="9728" width="1.375" style="392" hidden="1"/>
    <col min="9729" max="9736" width="1.625" style="392" hidden="1" customWidth="1"/>
    <col min="9737" max="9737" width="1.875" style="392" hidden="1" customWidth="1"/>
    <col min="9738" max="9738" width="1.625" style="392" hidden="1" customWidth="1"/>
    <col min="9739" max="9739" width="1.75" style="392" hidden="1" customWidth="1"/>
    <col min="9740" max="9749" width="1.625" style="392" hidden="1" customWidth="1"/>
    <col min="9750" max="9750" width="1.75" style="392" hidden="1" customWidth="1"/>
    <col min="9751" max="9752" width="1.625" style="392" hidden="1" customWidth="1"/>
    <col min="9753" max="9754" width="2.625" style="392" hidden="1" customWidth="1"/>
    <col min="9755" max="9766" width="12.625" style="392" hidden="1" customWidth="1"/>
    <col min="9767" max="9767" width="1.25" style="392" hidden="1" customWidth="1"/>
    <col min="9768" max="9984" width="1.375" style="392" hidden="1"/>
    <col min="9985" max="9992" width="1.625" style="392" hidden="1" customWidth="1"/>
    <col min="9993" max="9993" width="1.875" style="392" hidden="1" customWidth="1"/>
    <col min="9994" max="9994" width="1.625" style="392" hidden="1" customWidth="1"/>
    <col min="9995" max="9995" width="1.75" style="392" hidden="1" customWidth="1"/>
    <col min="9996" max="10005" width="1.625" style="392" hidden="1" customWidth="1"/>
    <col min="10006" max="10006" width="1.75" style="392" hidden="1" customWidth="1"/>
    <col min="10007" max="10008" width="1.625" style="392" hidden="1" customWidth="1"/>
    <col min="10009" max="10010" width="2.625" style="392" hidden="1" customWidth="1"/>
    <col min="10011" max="10022" width="12.625" style="392" hidden="1" customWidth="1"/>
    <col min="10023" max="10023" width="1.25" style="392" hidden="1" customWidth="1"/>
    <col min="10024" max="10240" width="1.375" style="392" hidden="1"/>
    <col min="10241" max="10248" width="1.625" style="392" hidden="1" customWidth="1"/>
    <col min="10249" max="10249" width="1.875" style="392" hidden="1" customWidth="1"/>
    <col min="10250" max="10250" width="1.625" style="392" hidden="1" customWidth="1"/>
    <col min="10251" max="10251" width="1.75" style="392" hidden="1" customWidth="1"/>
    <col min="10252" max="10261" width="1.625" style="392" hidden="1" customWidth="1"/>
    <col min="10262" max="10262" width="1.75" style="392" hidden="1" customWidth="1"/>
    <col min="10263" max="10264" width="1.625" style="392" hidden="1" customWidth="1"/>
    <col min="10265" max="10266" width="2.625" style="392" hidden="1" customWidth="1"/>
    <col min="10267" max="10278" width="12.625" style="392" hidden="1" customWidth="1"/>
    <col min="10279" max="10279" width="1.25" style="392" hidden="1" customWidth="1"/>
    <col min="10280" max="10496" width="1.375" style="392" hidden="1"/>
    <col min="10497" max="10504" width="1.625" style="392" hidden="1" customWidth="1"/>
    <col min="10505" max="10505" width="1.875" style="392" hidden="1" customWidth="1"/>
    <col min="10506" max="10506" width="1.625" style="392" hidden="1" customWidth="1"/>
    <col min="10507" max="10507" width="1.75" style="392" hidden="1" customWidth="1"/>
    <col min="10508" max="10517" width="1.625" style="392" hidden="1" customWidth="1"/>
    <col min="10518" max="10518" width="1.75" style="392" hidden="1" customWidth="1"/>
    <col min="10519" max="10520" width="1.625" style="392" hidden="1" customWidth="1"/>
    <col min="10521" max="10522" width="2.625" style="392" hidden="1" customWidth="1"/>
    <col min="10523" max="10534" width="12.625" style="392" hidden="1" customWidth="1"/>
    <col min="10535" max="10535" width="1.25" style="392" hidden="1" customWidth="1"/>
    <col min="10536" max="10752" width="1.375" style="392" hidden="1"/>
    <col min="10753" max="10760" width="1.625" style="392" hidden="1" customWidth="1"/>
    <col min="10761" max="10761" width="1.875" style="392" hidden="1" customWidth="1"/>
    <col min="10762" max="10762" width="1.625" style="392" hidden="1" customWidth="1"/>
    <col min="10763" max="10763" width="1.75" style="392" hidden="1" customWidth="1"/>
    <col min="10764" max="10773" width="1.625" style="392" hidden="1" customWidth="1"/>
    <col min="10774" max="10774" width="1.75" style="392" hidden="1" customWidth="1"/>
    <col min="10775" max="10776" width="1.625" style="392" hidden="1" customWidth="1"/>
    <col min="10777" max="10778" width="2.625" style="392" hidden="1" customWidth="1"/>
    <col min="10779" max="10790" width="12.625" style="392" hidden="1" customWidth="1"/>
    <col min="10791" max="10791" width="1.25" style="392" hidden="1" customWidth="1"/>
    <col min="10792" max="11008" width="1.375" style="392" hidden="1"/>
    <col min="11009" max="11016" width="1.625" style="392" hidden="1" customWidth="1"/>
    <col min="11017" max="11017" width="1.875" style="392" hidden="1" customWidth="1"/>
    <col min="11018" max="11018" width="1.625" style="392" hidden="1" customWidth="1"/>
    <col min="11019" max="11019" width="1.75" style="392" hidden="1" customWidth="1"/>
    <col min="11020" max="11029" width="1.625" style="392" hidden="1" customWidth="1"/>
    <col min="11030" max="11030" width="1.75" style="392" hidden="1" customWidth="1"/>
    <col min="11031" max="11032" width="1.625" style="392" hidden="1" customWidth="1"/>
    <col min="11033" max="11034" width="2.625" style="392" hidden="1" customWidth="1"/>
    <col min="11035" max="11046" width="12.625" style="392" hidden="1" customWidth="1"/>
    <col min="11047" max="11047" width="1.25" style="392" hidden="1" customWidth="1"/>
    <col min="11048" max="11264" width="1.375" style="392" hidden="1"/>
    <col min="11265" max="11272" width="1.625" style="392" hidden="1" customWidth="1"/>
    <col min="11273" max="11273" width="1.875" style="392" hidden="1" customWidth="1"/>
    <col min="11274" max="11274" width="1.625" style="392" hidden="1" customWidth="1"/>
    <col min="11275" max="11275" width="1.75" style="392" hidden="1" customWidth="1"/>
    <col min="11276" max="11285" width="1.625" style="392" hidden="1" customWidth="1"/>
    <col min="11286" max="11286" width="1.75" style="392" hidden="1" customWidth="1"/>
    <col min="11287" max="11288" width="1.625" style="392" hidden="1" customWidth="1"/>
    <col min="11289" max="11290" width="2.625" style="392" hidden="1" customWidth="1"/>
    <col min="11291" max="11302" width="12.625" style="392" hidden="1" customWidth="1"/>
    <col min="11303" max="11303" width="1.25" style="392" hidden="1" customWidth="1"/>
    <col min="11304" max="11520" width="1.375" style="392" hidden="1"/>
    <col min="11521" max="11528" width="1.625" style="392" hidden="1" customWidth="1"/>
    <col min="11529" max="11529" width="1.875" style="392" hidden="1" customWidth="1"/>
    <col min="11530" max="11530" width="1.625" style="392" hidden="1" customWidth="1"/>
    <col min="11531" max="11531" width="1.75" style="392" hidden="1" customWidth="1"/>
    <col min="11532" max="11541" width="1.625" style="392" hidden="1" customWidth="1"/>
    <col min="11542" max="11542" width="1.75" style="392" hidden="1" customWidth="1"/>
    <col min="11543" max="11544" width="1.625" style="392" hidden="1" customWidth="1"/>
    <col min="11545" max="11546" width="2.625" style="392" hidden="1" customWidth="1"/>
    <col min="11547" max="11558" width="12.625" style="392" hidden="1" customWidth="1"/>
    <col min="11559" max="11559" width="1.25" style="392" hidden="1" customWidth="1"/>
    <col min="11560" max="11776" width="1.375" style="392" hidden="1"/>
    <col min="11777" max="11784" width="1.625" style="392" hidden="1" customWidth="1"/>
    <col min="11785" max="11785" width="1.875" style="392" hidden="1" customWidth="1"/>
    <col min="11786" max="11786" width="1.625" style="392" hidden="1" customWidth="1"/>
    <col min="11787" max="11787" width="1.75" style="392" hidden="1" customWidth="1"/>
    <col min="11788" max="11797" width="1.625" style="392" hidden="1" customWidth="1"/>
    <col min="11798" max="11798" width="1.75" style="392" hidden="1" customWidth="1"/>
    <col min="11799" max="11800" width="1.625" style="392" hidden="1" customWidth="1"/>
    <col min="11801" max="11802" width="2.625" style="392" hidden="1" customWidth="1"/>
    <col min="11803" max="11814" width="12.625" style="392" hidden="1" customWidth="1"/>
    <col min="11815" max="11815" width="1.25" style="392" hidden="1" customWidth="1"/>
    <col min="11816" max="12032" width="1.375" style="392" hidden="1"/>
    <col min="12033" max="12040" width="1.625" style="392" hidden="1" customWidth="1"/>
    <col min="12041" max="12041" width="1.875" style="392" hidden="1" customWidth="1"/>
    <col min="12042" max="12042" width="1.625" style="392" hidden="1" customWidth="1"/>
    <col min="12043" max="12043" width="1.75" style="392" hidden="1" customWidth="1"/>
    <col min="12044" max="12053" width="1.625" style="392" hidden="1" customWidth="1"/>
    <col min="12054" max="12054" width="1.75" style="392" hidden="1" customWidth="1"/>
    <col min="12055" max="12056" width="1.625" style="392" hidden="1" customWidth="1"/>
    <col min="12057" max="12058" width="2.625" style="392" hidden="1" customWidth="1"/>
    <col min="12059" max="12070" width="12.625" style="392" hidden="1" customWidth="1"/>
    <col min="12071" max="12071" width="1.25" style="392" hidden="1" customWidth="1"/>
    <col min="12072" max="12288" width="1.375" style="392" hidden="1"/>
    <col min="12289" max="12296" width="1.625" style="392" hidden="1" customWidth="1"/>
    <col min="12297" max="12297" width="1.875" style="392" hidden="1" customWidth="1"/>
    <col min="12298" max="12298" width="1.625" style="392" hidden="1" customWidth="1"/>
    <col min="12299" max="12299" width="1.75" style="392" hidden="1" customWidth="1"/>
    <col min="12300" max="12309" width="1.625" style="392" hidden="1" customWidth="1"/>
    <col min="12310" max="12310" width="1.75" style="392" hidden="1" customWidth="1"/>
    <col min="12311" max="12312" width="1.625" style="392" hidden="1" customWidth="1"/>
    <col min="12313" max="12314" width="2.625" style="392" hidden="1" customWidth="1"/>
    <col min="12315" max="12326" width="12.625" style="392" hidden="1" customWidth="1"/>
    <col min="12327" max="12327" width="1.25" style="392" hidden="1" customWidth="1"/>
    <col min="12328" max="12544" width="1.375" style="392" hidden="1"/>
    <col min="12545" max="12552" width="1.625" style="392" hidden="1" customWidth="1"/>
    <col min="12553" max="12553" width="1.875" style="392" hidden="1" customWidth="1"/>
    <col min="12554" max="12554" width="1.625" style="392" hidden="1" customWidth="1"/>
    <col min="12555" max="12555" width="1.75" style="392" hidden="1" customWidth="1"/>
    <col min="12556" max="12565" width="1.625" style="392" hidden="1" customWidth="1"/>
    <col min="12566" max="12566" width="1.75" style="392" hidden="1" customWidth="1"/>
    <col min="12567" max="12568" width="1.625" style="392" hidden="1" customWidth="1"/>
    <col min="12569" max="12570" width="2.625" style="392" hidden="1" customWidth="1"/>
    <col min="12571" max="12582" width="12.625" style="392" hidden="1" customWidth="1"/>
    <col min="12583" max="12583" width="1.25" style="392" hidden="1" customWidth="1"/>
    <col min="12584" max="12800" width="1.375" style="392" hidden="1"/>
    <col min="12801" max="12808" width="1.625" style="392" hidden="1" customWidth="1"/>
    <col min="12809" max="12809" width="1.875" style="392" hidden="1" customWidth="1"/>
    <col min="12810" max="12810" width="1.625" style="392" hidden="1" customWidth="1"/>
    <col min="12811" max="12811" width="1.75" style="392" hidden="1" customWidth="1"/>
    <col min="12812" max="12821" width="1.625" style="392" hidden="1" customWidth="1"/>
    <col min="12822" max="12822" width="1.75" style="392" hidden="1" customWidth="1"/>
    <col min="12823" max="12824" width="1.625" style="392" hidden="1" customWidth="1"/>
    <col min="12825" max="12826" width="2.625" style="392" hidden="1" customWidth="1"/>
    <col min="12827" max="12838" width="12.625" style="392" hidden="1" customWidth="1"/>
    <col min="12839" max="12839" width="1.25" style="392" hidden="1" customWidth="1"/>
    <col min="12840" max="13056" width="1.375" style="392" hidden="1"/>
    <col min="13057" max="13064" width="1.625" style="392" hidden="1" customWidth="1"/>
    <col min="13065" max="13065" width="1.875" style="392" hidden="1" customWidth="1"/>
    <col min="13066" max="13066" width="1.625" style="392" hidden="1" customWidth="1"/>
    <col min="13067" max="13067" width="1.75" style="392" hidden="1" customWidth="1"/>
    <col min="13068" max="13077" width="1.625" style="392" hidden="1" customWidth="1"/>
    <col min="13078" max="13078" width="1.75" style="392" hidden="1" customWidth="1"/>
    <col min="13079" max="13080" width="1.625" style="392" hidden="1" customWidth="1"/>
    <col min="13081" max="13082" width="2.625" style="392" hidden="1" customWidth="1"/>
    <col min="13083" max="13094" width="12.625" style="392" hidden="1" customWidth="1"/>
    <col min="13095" max="13095" width="1.25" style="392" hidden="1" customWidth="1"/>
    <col min="13096" max="13312" width="1.375" style="392" hidden="1"/>
    <col min="13313" max="13320" width="1.625" style="392" hidden="1" customWidth="1"/>
    <col min="13321" max="13321" width="1.875" style="392" hidden="1" customWidth="1"/>
    <col min="13322" max="13322" width="1.625" style="392" hidden="1" customWidth="1"/>
    <col min="13323" max="13323" width="1.75" style="392" hidden="1" customWidth="1"/>
    <col min="13324" max="13333" width="1.625" style="392" hidden="1" customWidth="1"/>
    <col min="13334" max="13334" width="1.75" style="392" hidden="1" customWidth="1"/>
    <col min="13335" max="13336" width="1.625" style="392" hidden="1" customWidth="1"/>
    <col min="13337" max="13338" width="2.625" style="392" hidden="1" customWidth="1"/>
    <col min="13339" max="13350" width="12.625" style="392" hidden="1" customWidth="1"/>
    <col min="13351" max="13351" width="1.25" style="392" hidden="1" customWidth="1"/>
    <col min="13352" max="13568" width="1.375" style="392" hidden="1"/>
    <col min="13569" max="13576" width="1.625" style="392" hidden="1" customWidth="1"/>
    <col min="13577" max="13577" width="1.875" style="392" hidden="1" customWidth="1"/>
    <col min="13578" max="13578" width="1.625" style="392" hidden="1" customWidth="1"/>
    <col min="13579" max="13579" width="1.75" style="392" hidden="1" customWidth="1"/>
    <col min="13580" max="13589" width="1.625" style="392" hidden="1" customWidth="1"/>
    <col min="13590" max="13590" width="1.75" style="392" hidden="1" customWidth="1"/>
    <col min="13591" max="13592" width="1.625" style="392" hidden="1" customWidth="1"/>
    <col min="13593" max="13594" width="2.625" style="392" hidden="1" customWidth="1"/>
    <col min="13595" max="13606" width="12.625" style="392" hidden="1" customWidth="1"/>
    <col min="13607" max="13607" width="1.25" style="392" hidden="1" customWidth="1"/>
    <col min="13608" max="13824" width="1.375" style="392" hidden="1"/>
    <col min="13825" max="13832" width="1.625" style="392" hidden="1" customWidth="1"/>
    <col min="13833" max="13833" width="1.875" style="392" hidden="1" customWidth="1"/>
    <col min="13834" max="13834" width="1.625" style="392" hidden="1" customWidth="1"/>
    <col min="13835" max="13835" width="1.75" style="392" hidden="1" customWidth="1"/>
    <col min="13836" max="13845" width="1.625" style="392" hidden="1" customWidth="1"/>
    <col min="13846" max="13846" width="1.75" style="392" hidden="1" customWidth="1"/>
    <col min="13847" max="13848" width="1.625" style="392" hidden="1" customWidth="1"/>
    <col min="13849" max="13850" width="2.625" style="392" hidden="1" customWidth="1"/>
    <col min="13851" max="13862" width="12.625" style="392" hidden="1" customWidth="1"/>
    <col min="13863" max="13863" width="1.25" style="392" hidden="1" customWidth="1"/>
    <col min="13864" max="14080" width="1.375" style="392" hidden="1"/>
    <col min="14081" max="14088" width="1.625" style="392" hidden="1" customWidth="1"/>
    <col min="14089" max="14089" width="1.875" style="392" hidden="1" customWidth="1"/>
    <col min="14090" max="14090" width="1.625" style="392" hidden="1" customWidth="1"/>
    <col min="14091" max="14091" width="1.75" style="392" hidden="1" customWidth="1"/>
    <col min="14092" max="14101" width="1.625" style="392" hidden="1" customWidth="1"/>
    <col min="14102" max="14102" width="1.75" style="392" hidden="1" customWidth="1"/>
    <col min="14103" max="14104" width="1.625" style="392" hidden="1" customWidth="1"/>
    <col min="14105" max="14106" width="2.625" style="392" hidden="1" customWidth="1"/>
    <col min="14107" max="14118" width="12.625" style="392" hidden="1" customWidth="1"/>
    <col min="14119" max="14119" width="1.25" style="392" hidden="1" customWidth="1"/>
    <col min="14120" max="14336" width="1.375" style="392" hidden="1"/>
    <col min="14337" max="14344" width="1.625" style="392" hidden="1" customWidth="1"/>
    <col min="14345" max="14345" width="1.875" style="392" hidden="1" customWidth="1"/>
    <col min="14346" max="14346" width="1.625" style="392" hidden="1" customWidth="1"/>
    <col min="14347" max="14347" width="1.75" style="392" hidden="1" customWidth="1"/>
    <col min="14348" max="14357" width="1.625" style="392" hidden="1" customWidth="1"/>
    <col min="14358" max="14358" width="1.75" style="392" hidden="1" customWidth="1"/>
    <col min="14359" max="14360" width="1.625" style="392" hidden="1" customWidth="1"/>
    <col min="14361" max="14362" width="2.625" style="392" hidden="1" customWidth="1"/>
    <col min="14363" max="14374" width="12.625" style="392" hidden="1" customWidth="1"/>
    <col min="14375" max="14375" width="1.25" style="392" hidden="1" customWidth="1"/>
    <col min="14376" max="14592" width="1.375" style="392" hidden="1"/>
    <col min="14593" max="14600" width="1.625" style="392" hidden="1" customWidth="1"/>
    <col min="14601" max="14601" width="1.875" style="392" hidden="1" customWidth="1"/>
    <col min="14602" max="14602" width="1.625" style="392" hidden="1" customWidth="1"/>
    <col min="14603" max="14603" width="1.75" style="392" hidden="1" customWidth="1"/>
    <col min="14604" max="14613" width="1.625" style="392" hidden="1" customWidth="1"/>
    <col min="14614" max="14614" width="1.75" style="392" hidden="1" customWidth="1"/>
    <col min="14615" max="14616" width="1.625" style="392" hidden="1" customWidth="1"/>
    <col min="14617" max="14618" width="2.625" style="392" hidden="1" customWidth="1"/>
    <col min="14619" max="14630" width="12.625" style="392" hidden="1" customWidth="1"/>
    <col min="14631" max="14631" width="1.25" style="392" hidden="1" customWidth="1"/>
    <col min="14632" max="14848" width="1.375" style="392" hidden="1"/>
    <col min="14849" max="14856" width="1.625" style="392" hidden="1" customWidth="1"/>
    <col min="14857" max="14857" width="1.875" style="392" hidden="1" customWidth="1"/>
    <col min="14858" max="14858" width="1.625" style="392" hidden="1" customWidth="1"/>
    <col min="14859" max="14859" width="1.75" style="392" hidden="1" customWidth="1"/>
    <col min="14860" max="14869" width="1.625" style="392" hidden="1" customWidth="1"/>
    <col min="14870" max="14870" width="1.75" style="392" hidden="1" customWidth="1"/>
    <col min="14871" max="14872" width="1.625" style="392" hidden="1" customWidth="1"/>
    <col min="14873" max="14874" width="2.625" style="392" hidden="1" customWidth="1"/>
    <col min="14875" max="14886" width="12.625" style="392" hidden="1" customWidth="1"/>
    <col min="14887" max="14887" width="1.25" style="392" hidden="1" customWidth="1"/>
    <col min="14888" max="15104" width="1.375" style="392" hidden="1"/>
    <col min="15105" max="15112" width="1.625" style="392" hidden="1" customWidth="1"/>
    <col min="15113" max="15113" width="1.875" style="392" hidden="1" customWidth="1"/>
    <col min="15114" max="15114" width="1.625" style="392" hidden="1" customWidth="1"/>
    <col min="15115" max="15115" width="1.75" style="392" hidden="1" customWidth="1"/>
    <col min="15116" max="15125" width="1.625" style="392" hidden="1" customWidth="1"/>
    <col min="15126" max="15126" width="1.75" style="392" hidden="1" customWidth="1"/>
    <col min="15127" max="15128" width="1.625" style="392" hidden="1" customWidth="1"/>
    <col min="15129" max="15130" width="2.625" style="392" hidden="1" customWidth="1"/>
    <col min="15131" max="15142" width="12.625" style="392" hidden="1" customWidth="1"/>
    <col min="15143" max="15143" width="1.25" style="392" hidden="1" customWidth="1"/>
    <col min="15144" max="15360" width="1.375" style="392" hidden="1"/>
    <col min="15361" max="15368" width="1.625" style="392" hidden="1" customWidth="1"/>
    <col min="15369" max="15369" width="1.875" style="392" hidden="1" customWidth="1"/>
    <col min="15370" max="15370" width="1.625" style="392" hidden="1" customWidth="1"/>
    <col min="15371" max="15371" width="1.75" style="392" hidden="1" customWidth="1"/>
    <col min="15372" max="15381" width="1.625" style="392" hidden="1" customWidth="1"/>
    <col min="15382" max="15382" width="1.75" style="392" hidden="1" customWidth="1"/>
    <col min="15383" max="15384" width="1.625" style="392" hidden="1" customWidth="1"/>
    <col min="15385" max="15386" width="2.625" style="392" hidden="1" customWidth="1"/>
    <col min="15387" max="15398" width="12.625" style="392" hidden="1" customWidth="1"/>
    <col min="15399" max="15399" width="1.25" style="392" hidden="1" customWidth="1"/>
    <col min="15400" max="15616" width="1.375" style="392" hidden="1"/>
    <col min="15617" max="15624" width="1.625" style="392" hidden="1" customWidth="1"/>
    <col min="15625" max="15625" width="1.875" style="392" hidden="1" customWidth="1"/>
    <col min="15626" max="15626" width="1.625" style="392" hidden="1" customWidth="1"/>
    <col min="15627" max="15627" width="1.75" style="392" hidden="1" customWidth="1"/>
    <col min="15628" max="15637" width="1.625" style="392" hidden="1" customWidth="1"/>
    <col min="15638" max="15638" width="1.75" style="392" hidden="1" customWidth="1"/>
    <col min="15639" max="15640" width="1.625" style="392" hidden="1" customWidth="1"/>
    <col min="15641" max="15642" width="2.625" style="392" hidden="1" customWidth="1"/>
    <col min="15643" max="15654" width="12.625" style="392" hidden="1" customWidth="1"/>
    <col min="15655" max="15655" width="1.25" style="392" hidden="1" customWidth="1"/>
    <col min="15656" max="15872" width="1.375" style="392" hidden="1"/>
    <col min="15873" max="15880" width="1.625" style="392" hidden="1" customWidth="1"/>
    <col min="15881" max="15881" width="1.875" style="392" hidden="1" customWidth="1"/>
    <col min="15882" max="15882" width="1.625" style="392" hidden="1" customWidth="1"/>
    <col min="15883" max="15883" width="1.75" style="392" hidden="1" customWidth="1"/>
    <col min="15884" max="15893" width="1.625" style="392" hidden="1" customWidth="1"/>
    <col min="15894" max="15894" width="1.75" style="392" hidden="1" customWidth="1"/>
    <col min="15895" max="15896" width="1.625" style="392" hidden="1" customWidth="1"/>
    <col min="15897" max="15898" width="2.625" style="392" hidden="1" customWidth="1"/>
    <col min="15899" max="15910" width="12.625" style="392" hidden="1" customWidth="1"/>
    <col min="15911" max="15911" width="1.25" style="392" hidden="1" customWidth="1"/>
    <col min="15912" max="16128" width="1.375" style="392" hidden="1"/>
    <col min="16129" max="16136" width="1.625" style="392" hidden="1" customWidth="1"/>
    <col min="16137" max="16137" width="1.875" style="392" hidden="1" customWidth="1"/>
    <col min="16138" max="16138" width="1.625" style="392" hidden="1" customWidth="1"/>
    <col min="16139" max="16139" width="1.75" style="392" hidden="1" customWidth="1"/>
    <col min="16140" max="16149" width="1.625" style="392" hidden="1" customWidth="1"/>
    <col min="16150" max="16150" width="1.75" style="392" hidden="1" customWidth="1"/>
    <col min="16151" max="16152" width="1.625" style="392" hidden="1" customWidth="1"/>
    <col min="16153" max="16154" width="2.625" style="392" hidden="1" customWidth="1"/>
    <col min="16155" max="16166" width="12.625" style="392" hidden="1" customWidth="1"/>
    <col min="16167" max="16167" width="1.25" style="392" hidden="1" customWidth="1"/>
    <col min="16168" max="16384" width="1.375" style="392" hidden="1"/>
  </cols>
  <sheetData>
    <row r="1" spans="1:138" s="590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50"/>
      <c r="I1" s="259"/>
      <c r="J1" s="259"/>
      <c r="K1" s="259"/>
      <c r="L1" s="259"/>
      <c r="M1" s="551"/>
      <c r="N1" s="550"/>
      <c r="O1" s="259"/>
      <c r="P1" s="259"/>
      <c r="Q1" s="552"/>
      <c r="R1" s="550"/>
      <c r="S1" s="552"/>
      <c r="T1" s="259"/>
      <c r="U1" s="259"/>
      <c r="V1" s="259"/>
      <c r="W1" s="259"/>
      <c r="X1" s="553"/>
      <c r="Y1" s="554"/>
      <c r="Z1" s="259"/>
      <c r="AA1" s="259"/>
      <c r="AB1" s="259"/>
      <c r="AC1" s="259"/>
      <c r="AD1" s="259"/>
      <c r="AE1" s="259"/>
      <c r="AF1" s="259"/>
      <c r="AG1" s="554"/>
      <c r="AH1" s="554"/>
      <c r="AI1" s="259"/>
      <c r="AJ1" s="259"/>
      <c r="AK1" s="259"/>
      <c r="AL1" s="259"/>
      <c r="AM1" s="259"/>
      <c r="AN1" s="259"/>
      <c r="AO1" s="555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</row>
    <row r="2" spans="1:138" s="590" customFormat="1" ht="15" customHeight="1" x14ac:dyDescent="0.15">
      <c r="A2" s="137" t="s">
        <v>679</v>
      </c>
      <c r="B2" s="259"/>
      <c r="C2" s="259"/>
      <c r="D2" s="259"/>
      <c r="E2" s="259"/>
      <c r="F2" s="259"/>
      <c r="G2" s="259"/>
      <c r="H2" s="550"/>
      <c r="I2" s="259"/>
      <c r="J2" s="259"/>
      <c r="K2" s="259"/>
      <c r="L2" s="259"/>
      <c r="M2" s="551"/>
      <c r="N2" s="550"/>
      <c r="O2" s="259"/>
      <c r="P2" s="259"/>
      <c r="Q2" s="552"/>
      <c r="R2" s="550"/>
      <c r="S2" s="552"/>
      <c r="T2" s="259"/>
      <c r="U2" s="259"/>
      <c r="V2" s="259"/>
      <c r="W2" s="259"/>
      <c r="X2" s="553"/>
      <c r="Y2" s="554"/>
      <c r="Z2" s="259"/>
      <c r="AA2" s="259"/>
      <c r="AB2" s="259"/>
      <c r="AC2" s="259"/>
      <c r="AD2" s="259"/>
      <c r="AE2" s="259"/>
      <c r="AF2" s="259"/>
      <c r="AG2" s="554"/>
      <c r="AH2" s="554"/>
      <c r="AI2" s="259"/>
      <c r="AJ2" s="259"/>
      <c r="AK2" s="259"/>
      <c r="AL2" s="259"/>
      <c r="AM2" s="259"/>
      <c r="AN2" s="259"/>
      <c r="AO2" s="555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</row>
    <row r="3" spans="1:138" s="596" customFormat="1" ht="14.45" customHeight="1" x14ac:dyDescent="0.15">
      <c r="A3" s="471"/>
      <c r="B3" s="471"/>
      <c r="C3" s="471"/>
      <c r="D3" s="471"/>
      <c r="E3" s="471"/>
      <c r="F3" s="471"/>
      <c r="G3" s="471"/>
      <c r="H3" s="591"/>
      <c r="I3" s="471"/>
      <c r="J3" s="471"/>
      <c r="K3" s="471"/>
      <c r="L3" s="471"/>
      <c r="M3" s="592"/>
      <c r="N3" s="591"/>
      <c r="O3" s="593"/>
      <c r="P3" s="471"/>
      <c r="Q3" s="270"/>
      <c r="R3" s="591"/>
      <c r="S3" s="270"/>
      <c r="T3" s="471"/>
      <c r="U3" s="471"/>
      <c r="V3" s="471"/>
      <c r="W3" s="471"/>
      <c r="X3" s="594"/>
      <c r="Y3" s="470"/>
      <c r="Z3" s="471"/>
      <c r="AA3" s="471"/>
      <c r="AB3" s="471"/>
      <c r="AC3" s="471"/>
      <c r="AD3" s="471"/>
      <c r="AE3" s="471"/>
      <c r="AF3" s="471"/>
      <c r="AG3" s="470"/>
      <c r="AH3" s="470"/>
      <c r="AI3" s="471"/>
      <c r="AJ3" s="595"/>
      <c r="AK3" s="122" t="s">
        <v>109</v>
      </c>
      <c r="AL3" s="557" t="s">
        <v>680</v>
      </c>
      <c r="AM3" s="471"/>
      <c r="AN3" s="471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</row>
    <row r="4" spans="1:138" s="590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50"/>
      <c r="I4" s="259"/>
      <c r="J4" s="16" t="s">
        <v>7</v>
      </c>
      <c r="K4" s="558"/>
      <c r="L4" s="558"/>
      <c r="M4" s="551"/>
      <c r="N4" s="550"/>
      <c r="O4" s="259"/>
      <c r="P4" s="259"/>
      <c r="Q4" s="552"/>
      <c r="R4" s="550"/>
      <c r="S4" s="552"/>
      <c r="T4" s="259"/>
      <c r="U4" s="259"/>
      <c r="V4" s="259"/>
      <c r="W4" s="259"/>
      <c r="X4" s="622"/>
      <c r="Y4" s="550"/>
      <c r="Z4" s="550"/>
      <c r="AA4" s="623"/>
      <c r="AB4" s="129" t="s">
        <v>681</v>
      </c>
      <c r="AC4" s="327"/>
      <c r="AD4" s="267"/>
      <c r="AE4" s="597"/>
      <c r="AF4" s="550"/>
      <c r="AG4" s="259"/>
      <c r="AH4" s="263" t="s">
        <v>4</v>
      </c>
      <c r="AI4" s="133" t="s">
        <v>5</v>
      </c>
      <c r="AJ4" s="650"/>
      <c r="AK4" s="554"/>
      <c r="AL4" s="554"/>
      <c r="AM4" s="259"/>
      <c r="AN4" s="259"/>
      <c r="AO4" s="555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</row>
    <row r="5" spans="1:138" s="590" customFormat="1" ht="23.1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7"/>
      <c r="I5" s="260"/>
      <c r="J5" s="260" t="s">
        <v>682</v>
      </c>
      <c r="K5" s="260"/>
      <c r="L5" s="137"/>
      <c r="M5" s="565"/>
      <c r="N5" s="327"/>
      <c r="O5" s="566"/>
      <c r="P5" s="260"/>
      <c r="Q5" s="469"/>
      <c r="R5" s="327"/>
      <c r="S5" s="552"/>
      <c r="T5" s="554"/>
      <c r="U5" s="554"/>
      <c r="V5" s="554"/>
      <c r="W5" s="554"/>
      <c r="X5" s="553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140"/>
      <c r="AK5" s="554"/>
      <c r="AL5" s="554"/>
      <c r="AM5" s="259"/>
      <c r="AN5" s="259"/>
      <c r="AO5" s="555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</row>
    <row r="6" spans="1:138" s="590" customFormat="1" ht="19.149999999999999" customHeight="1" x14ac:dyDescent="0.15">
      <c r="A6" s="259"/>
      <c r="B6" s="264"/>
      <c r="C6" s="259"/>
      <c r="D6" s="259"/>
      <c r="E6" s="259"/>
      <c r="F6" s="137"/>
      <c r="G6" s="260"/>
      <c r="H6" s="327"/>
      <c r="I6" s="260"/>
      <c r="J6" s="260"/>
      <c r="K6" s="260"/>
      <c r="L6" s="137"/>
      <c r="M6" s="565"/>
      <c r="N6" s="327"/>
      <c r="O6" s="566"/>
      <c r="P6" s="260"/>
      <c r="Q6" s="469"/>
      <c r="R6" s="327"/>
      <c r="S6" s="552"/>
      <c r="T6" s="554"/>
      <c r="U6" s="554"/>
      <c r="V6" s="554"/>
      <c r="W6" s="554"/>
      <c r="X6" s="553"/>
      <c r="Y6" s="137"/>
      <c r="Z6" s="137"/>
      <c r="AA6" s="259"/>
      <c r="AB6" s="259"/>
      <c r="AC6" s="259"/>
      <c r="AD6" s="259"/>
      <c r="AE6" s="259"/>
      <c r="AF6" s="259"/>
      <c r="AG6" s="259"/>
      <c r="AH6" s="651"/>
      <c r="AI6" s="260"/>
      <c r="AJ6" s="120"/>
      <c r="AK6" s="124"/>
      <c r="AL6" s="270" t="s">
        <v>667</v>
      </c>
      <c r="AM6" s="259"/>
      <c r="AN6" s="259"/>
      <c r="AO6" s="555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</row>
    <row r="7" spans="1:138" s="531" customFormat="1" ht="15.95" customHeight="1" x14ac:dyDescent="0.15">
      <c r="A7" s="472"/>
      <c r="B7" s="569"/>
      <c r="C7" s="569"/>
      <c r="D7" s="569"/>
      <c r="E7" s="569"/>
      <c r="F7" s="569"/>
      <c r="G7" s="569"/>
      <c r="H7" s="570"/>
      <c r="I7" s="569"/>
      <c r="J7" s="569"/>
      <c r="K7" s="569"/>
      <c r="L7" s="569"/>
      <c r="M7" s="571"/>
      <c r="N7" s="570"/>
      <c r="O7" s="569"/>
      <c r="P7" s="569"/>
      <c r="Q7" s="572"/>
      <c r="R7" s="570"/>
      <c r="S7" s="572"/>
      <c r="T7" s="569"/>
      <c r="U7" s="569"/>
      <c r="V7" s="569"/>
      <c r="W7" s="569"/>
      <c r="X7" s="573"/>
      <c r="Y7" s="472"/>
      <c r="Z7" s="472"/>
      <c r="AA7" s="477" t="s">
        <v>42</v>
      </c>
      <c r="AB7" s="477" t="s">
        <v>13</v>
      </c>
      <c r="AC7" s="477" t="s">
        <v>15</v>
      </c>
      <c r="AD7" s="477" t="s">
        <v>16</v>
      </c>
      <c r="AE7" s="477" t="s">
        <v>117</v>
      </c>
      <c r="AF7" s="477" t="s">
        <v>26</v>
      </c>
      <c r="AG7" s="477" t="s">
        <v>28</v>
      </c>
      <c r="AH7" s="477" t="s">
        <v>30</v>
      </c>
      <c r="AI7" s="477" t="s">
        <v>32</v>
      </c>
      <c r="AJ7" s="477" t="s">
        <v>34</v>
      </c>
      <c r="AK7" s="397" t="s">
        <v>146</v>
      </c>
      <c r="AL7" s="397" t="s">
        <v>245</v>
      </c>
      <c r="AM7" s="526"/>
      <c r="AN7" s="526"/>
      <c r="AO7" s="599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  <c r="EH7" s="526"/>
    </row>
    <row r="8" spans="1:138" s="531" customFormat="1" ht="11.25" customHeight="1" x14ac:dyDescent="0.15">
      <c r="A8" s="575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8"/>
      <c r="Y8" s="482"/>
      <c r="Z8" s="483"/>
      <c r="AA8" s="652"/>
      <c r="AB8" s="625"/>
      <c r="AC8" s="626"/>
      <c r="AD8" s="626"/>
      <c r="AE8" s="1375" t="s">
        <v>683</v>
      </c>
      <c r="AF8" s="1375"/>
      <c r="AG8" s="1375"/>
      <c r="AH8" s="1375"/>
      <c r="AI8" s="1375"/>
      <c r="AJ8" s="626"/>
      <c r="AK8" s="627"/>
      <c r="AL8" s="483"/>
      <c r="AM8" s="526"/>
      <c r="AN8" s="526"/>
      <c r="AO8" s="599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</row>
    <row r="9" spans="1:138" s="531" customFormat="1" ht="14.25" customHeight="1" x14ac:dyDescent="0.15">
      <c r="A9" s="575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1"/>
      <c r="Y9" s="491"/>
      <c r="Z9" s="492"/>
      <c r="AA9" s="653"/>
      <c r="AB9" s="474"/>
      <c r="AC9" s="654"/>
      <c r="AD9" s="654"/>
      <c r="AE9" s="1376"/>
      <c r="AF9" s="1376"/>
      <c r="AG9" s="1376"/>
      <c r="AH9" s="1376"/>
      <c r="AI9" s="1376"/>
      <c r="AJ9" s="1370" t="s">
        <v>684</v>
      </c>
      <c r="AK9" s="1372"/>
      <c r="AL9" s="490"/>
      <c r="AM9" s="526"/>
      <c r="AN9" s="526"/>
      <c r="AO9" s="599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</row>
    <row r="10" spans="1:138" s="531" customFormat="1" ht="16.5" customHeight="1" x14ac:dyDescent="0.15">
      <c r="A10" s="575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1"/>
      <c r="Y10" s="1269" t="s">
        <v>45</v>
      </c>
      <c r="Z10" s="1270"/>
      <c r="AA10" s="655" t="s">
        <v>685</v>
      </c>
      <c r="AB10" s="280"/>
      <c r="AC10" s="277"/>
      <c r="AD10" s="280"/>
      <c r="AE10" s="278"/>
      <c r="AF10" s="656"/>
      <c r="AG10" s="657"/>
      <c r="AH10" s="600"/>
      <c r="AI10" s="658"/>
      <c r="AJ10" s="1373"/>
      <c r="AK10" s="1373"/>
      <c r="AL10" s="484"/>
      <c r="AM10" s="526"/>
      <c r="AN10" s="526"/>
      <c r="AO10" s="599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6"/>
      <c r="DE10" s="526"/>
      <c r="DF10" s="526"/>
      <c r="DG10" s="526"/>
      <c r="DH10" s="526"/>
      <c r="DI10" s="526"/>
      <c r="DJ10" s="526"/>
      <c r="DK10" s="526"/>
      <c r="DL10" s="526"/>
      <c r="DM10" s="526"/>
      <c r="DN10" s="526"/>
      <c r="DO10" s="526"/>
      <c r="DP10" s="526"/>
      <c r="DQ10" s="526"/>
      <c r="DR10" s="526"/>
      <c r="DS10" s="526"/>
      <c r="DT10" s="526"/>
      <c r="DU10" s="526"/>
      <c r="DV10" s="526"/>
      <c r="DW10" s="526"/>
      <c r="DX10" s="526"/>
      <c r="DY10" s="526"/>
      <c r="DZ10" s="526"/>
      <c r="EA10" s="526"/>
      <c r="EB10" s="526"/>
      <c r="EC10" s="526"/>
      <c r="ED10" s="526"/>
      <c r="EE10" s="526"/>
      <c r="EF10" s="526"/>
      <c r="EG10" s="526"/>
      <c r="EH10" s="526"/>
    </row>
    <row r="11" spans="1:138" s="638" customFormat="1" ht="30.6" customHeight="1" thickBot="1" x14ac:dyDescent="0.2">
      <c r="A11" s="631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4"/>
      <c r="Y11" s="632"/>
      <c r="Z11" s="633"/>
      <c r="AA11" s="659"/>
      <c r="AB11" s="634" t="s">
        <v>533</v>
      </c>
      <c r="AC11" s="660" t="s">
        <v>686</v>
      </c>
      <c r="AD11" s="634" t="s">
        <v>687</v>
      </c>
      <c r="AE11" s="661" t="s">
        <v>688</v>
      </c>
      <c r="AF11" s="634" t="s">
        <v>689</v>
      </c>
      <c r="AG11" s="661" t="s">
        <v>690</v>
      </c>
      <c r="AH11" s="634" t="s">
        <v>691</v>
      </c>
      <c r="AI11" s="662" t="s">
        <v>692</v>
      </c>
      <c r="AJ11" s="604" t="s">
        <v>693</v>
      </c>
      <c r="AK11" s="494" t="s">
        <v>694</v>
      </c>
      <c r="AL11" s="634" t="s">
        <v>695</v>
      </c>
      <c r="AM11" s="636"/>
      <c r="AN11" s="636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7"/>
      <c r="CZ11" s="637"/>
      <c r="DA11" s="637"/>
      <c r="DB11" s="637"/>
      <c r="DC11" s="637"/>
      <c r="DD11" s="637"/>
      <c r="DE11" s="637"/>
      <c r="DF11" s="637"/>
      <c r="DG11" s="637"/>
      <c r="DH11" s="637"/>
      <c r="DI11" s="637"/>
      <c r="DJ11" s="637"/>
      <c r="DK11" s="637"/>
      <c r="DL11" s="637"/>
      <c r="DM11" s="637"/>
      <c r="DN11" s="637"/>
      <c r="DO11" s="637"/>
      <c r="DP11" s="637"/>
      <c r="DQ11" s="637"/>
      <c r="DR11" s="637"/>
      <c r="DS11" s="637"/>
      <c r="DT11" s="637"/>
      <c r="DU11" s="637"/>
      <c r="DV11" s="637"/>
      <c r="DW11" s="637"/>
      <c r="DX11" s="637"/>
      <c r="DY11" s="637"/>
      <c r="DZ11" s="637"/>
      <c r="EA11" s="637"/>
      <c r="EB11" s="637"/>
      <c r="EC11" s="637"/>
      <c r="ED11" s="637"/>
      <c r="EE11" s="637"/>
      <c r="EF11" s="637"/>
      <c r="EG11" s="637"/>
      <c r="EH11" s="637"/>
    </row>
    <row r="12" spans="1:138" s="531" customFormat="1" ht="24.6" customHeight="1" x14ac:dyDescent="0.15">
      <c r="A12" s="472"/>
      <c r="B12" s="1271" t="s">
        <v>696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355"/>
      <c r="Y12" s="437">
        <v>0</v>
      </c>
      <c r="Z12" s="438">
        <v>1</v>
      </c>
      <c r="AA12" s="663">
        <v>8103551</v>
      </c>
      <c r="AB12" s="185">
        <f>SUM(AC12:AL12)</f>
        <v>50237648</v>
      </c>
      <c r="AC12" s="184">
        <v>7808536</v>
      </c>
      <c r="AD12" s="184">
        <v>22762736</v>
      </c>
      <c r="AE12" s="184">
        <v>13011363</v>
      </c>
      <c r="AF12" s="184">
        <v>1426310</v>
      </c>
      <c r="AG12" s="184">
        <v>1449899</v>
      </c>
      <c r="AH12" s="184">
        <v>6175</v>
      </c>
      <c r="AI12" s="184">
        <v>1682271</v>
      </c>
      <c r="AJ12" s="184">
        <v>132652</v>
      </c>
      <c r="AK12" s="184">
        <v>1957706</v>
      </c>
      <c r="AL12" s="664">
        <v>0</v>
      </c>
      <c r="AM12" s="526"/>
      <c r="AN12" s="526"/>
      <c r="AO12" s="599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</row>
    <row r="13" spans="1:138" s="531" customFormat="1" ht="24.6" customHeight="1" x14ac:dyDescent="0.15">
      <c r="A13" s="472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355"/>
      <c r="Y13" s="442">
        <v>0</v>
      </c>
      <c r="Z13" s="443">
        <v>2</v>
      </c>
      <c r="AA13" s="665">
        <v>6667523</v>
      </c>
      <c r="AB13" s="248">
        <f t="shared" ref="AB13:AB31" si="0">SUM(AC13:AL13)</f>
        <v>36200469</v>
      </c>
      <c r="AC13" s="250">
        <v>2942221</v>
      </c>
      <c r="AD13" s="250">
        <v>17781461</v>
      </c>
      <c r="AE13" s="250">
        <v>10167211</v>
      </c>
      <c r="AF13" s="250">
        <v>1129568</v>
      </c>
      <c r="AG13" s="250">
        <v>1141007</v>
      </c>
      <c r="AH13" s="250">
        <v>4983</v>
      </c>
      <c r="AI13" s="250">
        <v>1340418</v>
      </c>
      <c r="AJ13" s="250">
        <v>104712</v>
      </c>
      <c r="AK13" s="250">
        <v>1588888</v>
      </c>
      <c r="AL13" s="666">
        <v>0</v>
      </c>
      <c r="AM13" s="526"/>
      <c r="AN13" s="526"/>
      <c r="AO13" s="599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6"/>
      <c r="DV13" s="526"/>
      <c r="DW13" s="526"/>
      <c r="DX13" s="526"/>
      <c r="DY13" s="526"/>
      <c r="DZ13" s="526"/>
      <c r="EA13" s="526"/>
      <c r="EB13" s="526"/>
      <c r="EC13" s="526"/>
      <c r="ED13" s="526"/>
      <c r="EE13" s="526"/>
      <c r="EF13" s="526"/>
      <c r="EG13" s="526"/>
      <c r="EH13" s="526"/>
    </row>
    <row r="14" spans="1:138" s="531" customFormat="1" ht="24.6" customHeight="1" x14ac:dyDescent="0.15">
      <c r="A14" s="472"/>
      <c r="B14" s="1271" t="s">
        <v>697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355"/>
      <c r="Y14" s="442">
        <v>0</v>
      </c>
      <c r="Z14" s="443">
        <v>3</v>
      </c>
      <c r="AA14" s="665">
        <v>1756200</v>
      </c>
      <c r="AB14" s="248">
        <f t="shared" si="0"/>
        <v>16706012</v>
      </c>
      <c r="AC14" s="250">
        <v>1976272</v>
      </c>
      <c r="AD14" s="250">
        <v>3188125</v>
      </c>
      <c r="AE14" s="250">
        <v>1373616</v>
      </c>
      <c r="AF14" s="250">
        <v>177373</v>
      </c>
      <c r="AG14" s="250">
        <v>158544</v>
      </c>
      <c r="AH14" s="250">
        <v>648</v>
      </c>
      <c r="AI14" s="250">
        <v>3364863</v>
      </c>
      <c r="AJ14" s="250">
        <v>0</v>
      </c>
      <c r="AK14" s="250">
        <v>6466571</v>
      </c>
      <c r="AL14" s="666">
        <v>0</v>
      </c>
      <c r="AM14" s="526"/>
      <c r="AN14" s="526"/>
      <c r="AO14" s="599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6"/>
      <c r="DV14" s="526"/>
      <c r="DW14" s="526"/>
      <c r="DX14" s="526"/>
      <c r="DY14" s="526"/>
      <c r="DZ14" s="526"/>
      <c r="EA14" s="526"/>
      <c r="EB14" s="526"/>
      <c r="EC14" s="526"/>
      <c r="ED14" s="526"/>
      <c r="EE14" s="526"/>
      <c r="EF14" s="526"/>
      <c r="EG14" s="526"/>
      <c r="EH14" s="526"/>
    </row>
    <row r="15" spans="1:138" s="531" customFormat="1" ht="24.6" customHeight="1" x14ac:dyDescent="0.15">
      <c r="A15" s="472"/>
      <c r="B15" s="1271" t="s">
        <v>698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355"/>
      <c r="Y15" s="442">
        <v>0</v>
      </c>
      <c r="Z15" s="443">
        <v>4</v>
      </c>
      <c r="AA15" s="665">
        <v>534151</v>
      </c>
      <c r="AB15" s="248">
        <f t="shared" si="0"/>
        <v>602159</v>
      </c>
      <c r="AC15" s="250">
        <v>1815</v>
      </c>
      <c r="AD15" s="250">
        <v>316816</v>
      </c>
      <c r="AE15" s="250">
        <v>197300</v>
      </c>
      <c r="AF15" s="250">
        <v>6651</v>
      </c>
      <c r="AG15" s="250">
        <v>11978</v>
      </c>
      <c r="AH15" s="250">
        <v>85</v>
      </c>
      <c r="AI15" s="250">
        <v>67514</v>
      </c>
      <c r="AJ15" s="250">
        <v>0</v>
      </c>
      <c r="AK15" s="250">
        <v>0</v>
      </c>
      <c r="AL15" s="666">
        <v>0</v>
      </c>
      <c r="AM15" s="526"/>
      <c r="AN15" s="526"/>
      <c r="AO15" s="599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6"/>
      <c r="DM15" s="526"/>
      <c r="DN15" s="526"/>
      <c r="DO15" s="526"/>
      <c r="DP15" s="526"/>
      <c r="DQ15" s="526"/>
      <c r="DR15" s="526"/>
      <c r="DS15" s="526"/>
      <c r="DT15" s="526"/>
      <c r="DU15" s="526"/>
      <c r="DV15" s="526"/>
      <c r="DW15" s="526"/>
      <c r="DX15" s="526"/>
      <c r="DY15" s="526"/>
      <c r="DZ15" s="526"/>
      <c r="EA15" s="526"/>
      <c r="EB15" s="526"/>
      <c r="EC15" s="526"/>
      <c r="ED15" s="526"/>
      <c r="EE15" s="526"/>
      <c r="EF15" s="526"/>
      <c r="EG15" s="526"/>
      <c r="EH15" s="526"/>
    </row>
    <row r="16" spans="1:138" s="531" customFormat="1" ht="24.6" customHeight="1" x14ac:dyDescent="0.15">
      <c r="A16" s="472"/>
      <c r="B16" s="1271" t="s">
        <v>699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355"/>
      <c r="Y16" s="442">
        <v>0</v>
      </c>
      <c r="Z16" s="443">
        <v>5</v>
      </c>
      <c r="AA16" s="610">
        <v>0</v>
      </c>
      <c r="AB16" s="248">
        <f t="shared" si="0"/>
        <v>5275532</v>
      </c>
      <c r="AC16" s="250">
        <v>4765483</v>
      </c>
      <c r="AD16" s="250">
        <v>264069</v>
      </c>
      <c r="AE16" s="250">
        <v>245556</v>
      </c>
      <c r="AF16" s="250">
        <v>0</v>
      </c>
      <c r="AG16" s="250">
        <v>0</v>
      </c>
      <c r="AH16" s="250">
        <v>424</v>
      </c>
      <c r="AI16" s="610">
        <v>0</v>
      </c>
      <c r="AJ16" s="250">
        <v>0</v>
      </c>
      <c r="AK16" s="250">
        <v>0</v>
      </c>
      <c r="AL16" s="666">
        <v>0</v>
      </c>
      <c r="AM16" s="526"/>
      <c r="AN16" s="526"/>
      <c r="AO16" s="599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6"/>
      <c r="CY16" s="526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6"/>
      <c r="ED16" s="526"/>
      <c r="EE16" s="526"/>
      <c r="EF16" s="526"/>
      <c r="EG16" s="526"/>
      <c r="EH16" s="526"/>
    </row>
    <row r="17" spans="1:138" s="531" customFormat="1" ht="24.6" customHeight="1" x14ac:dyDescent="0.15">
      <c r="A17" s="472"/>
      <c r="B17" s="1271" t="s">
        <v>700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355"/>
      <c r="Y17" s="442">
        <v>0</v>
      </c>
      <c r="Z17" s="443">
        <v>6</v>
      </c>
      <c r="AA17" s="667">
        <f>SUM(AA18:AA22)</f>
        <v>174367</v>
      </c>
      <c r="AB17" s="248">
        <f t="shared" si="0"/>
        <v>829791</v>
      </c>
      <c r="AC17" s="248">
        <f t="shared" ref="AC17:AL17" si="1">SUM(AC18:AC22)</f>
        <v>412748</v>
      </c>
      <c r="AD17" s="248">
        <f t="shared" si="1"/>
        <v>69426</v>
      </c>
      <c r="AE17" s="248">
        <f t="shared" si="1"/>
        <v>37482</v>
      </c>
      <c r="AF17" s="248">
        <f t="shared" si="1"/>
        <v>8631</v>
      </c>
      <c r="AG17" s="248">
        <f t="shared" si="1"/>
        <v>1462</v>
      </c>
      <c r="AH17" s="248">
        <f t="shared" si="1"/>
        <v>8</v>
      </c>
      <c r="AI17" s="248">
        <f t="shared" si="1"/>
        <v>152590</v>
      </c>
      <c r="AJ17" s="248">
        <f t="shared" si="1"/>
        <v>3941</v>
      </c>
      <c r="AK17" s="248">
        <f t="shared" si="1"/>
        <v>143503</v>
      </c>
      <c r="AL17" s="668">
        <f t="shared" si="1"/>
        <v>0</v>
      </c>
      <c r="AM17" s="526"/>
      <c r="AN17" s="526"/>
      <c r="AO17" s="599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6"/>
      <c r="CY17" s="526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6"/>
      <c r="DL17" s="526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6"/>
      <c r="DZ17" s="526"/>
      <c r="EA17" s="526"/>
      <c r="EB17" s="526"/>
      <c r="EC17" s="526"/>
      <c r="ED17" s="526"/>
      <c r="EE17" s="526"/>
      <c r="EF17" s="526"/>
      <c r="EG17" s="526"/>
      <c r="EH17" s="526"/>
    </row>
    <row r="18" spans="1:138" s="531" customFormat="1" ht="24.6" customHeight="1" x14ac:dyDescent="0.15">
      <c r="A18" s="472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355"/>
      <c r="Y18" s="442">
        <v>0</v>
      </c>
      <c r="Z18" s="443">
        <v>7</v>
      </c>
      <c r="AA18" s="665">
        <v>6662</v>
      </c>
      <c r="AB18" s="248">
        <f t="shared" si="0"/>
        <v>3017</v>
      </c>
      <c r="AC18" s="250">
        <v>143</v>
      </c>
      <c r="AD18" s="250">
        <v>0</v>
      </c>
      <c r="AE18" s="250">
        <v>0</v>
      </c>
      <c r="AF18" s="250">
        <v>0</v>
      </c>
      <c r="AG18" s="250">
        <v>137</v>
      </c>
      <c r="AH18" s="250">
        <v>0</v>
      </c>
      <c r="AI18" s="250">
        <v>99</v>
      </c>
      <c r="AJ18" s="250">
        <v>0</v>
      </c>
      <c r="AK18" s="250">
        <v>2638</v>
      </c>
      <c r="AL18" s="666">
        <v>0</v>
      </c>
      <c r="AM18" s="526"/>
      <c r="AN18" s="526"/>
      <c r="AO18" s="599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  <c r="DT18" s="526"/>
      <c r="DU18" s="526"/>
      <c r="DV18" s="526"/>
      <c r="DW18" s="526"/>
      <c r="DX18" s="526"/>
      <c r="DY18" s="526"/>
      <c r="DZ18" s="526"/>
      <c r="EA18" s="526"/>
      <c r="EB18" s="526"/>
      <c r="EC18" s="526"/>
      <c r="ED18" s="526"/>
      <c r="EE18" s="526"/>
      <c r="EF18" s="526"/>
      <c r="EG18" s="526"/>
      <c r="EH18" s="526"/>
    </row>
    <row r="19" spans="1:138" s="531" customFormat="1" ht="24.6" customHeight="1" x14ac:dyDescent="0.15">
      <c r="A19" s="472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355"/>
      <c r="Y19" s="442">
        <v>0</v>
      </c>
      <c r="Z19" s="443">
        <v>8</v>
      </c>
      <c r="AA19" s="665">
        <v>40235</v>
      </c>
      <c r="AB19" s="248">
        <f t="shared" si="0"/>
        <v>572</v>
      </c>
      <c r="AC19" s="250">
        <v>0</v>
      </c>
      <c r="AD19" s="250">
        <v>0</v>
      </c>
      <c r="AE19" s="250">
        <v>572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666">
        <v>0</v>
      </c>
      <c r="AM19" s="526"/>
      <c r="AN19" s="526"/>
      <c r="AO19" s="599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6"/>
      <c r="DB19" s="526"/>
      <c r="DC19" s="526"/>
      <c r="DD19" s="526"/>
      <c r="DE19" s="526"/>
      <c r="DF19" s="526"/>
      <c r="DG19" s="526"/>
      <c r="DH19" s="526"/>
      <c r="DI19" s="526"/>
      <c r="DJ19" s="526"/>
      <c r="DK19" s="526"/>
      <c r="DL19" s="526"/>
      <c r="DM19" s="526"/>
      <c r="DN19" s="526"/>
      <c r="DO19" s="526"/>
      <c r="DP19" s="526"/>
      <c r="DQ19" s="526"/>
      <c r="DR19" s="526"/>
      <c r="DS19" s="526"/>
      <c r="DT19" s="526"/>
      <c r="DU19" s="526"/>
      <c r="DV19" s="526"/>
      <c r="DW19" s="526"/>
      <c r="DX19" s="526"/>
      <c r="DY19" s="526"/>
      <c r="DZ19" s="526"/>
      <c r="EA19" s="526"/>
      <c r="EB19" s="526"/>
      <c r="EC19" s="526"/>
      <c r="ED19" s="526"/>
      <c r="EE19" s="526"/>
      <c r="EF19" s="526"/>
      <c r="EG19" s="526"/>
      <c r="EH19" s="526"/>
    </row>
    <row r="20" spans="1:138" s="531" customFormat="1" ht="24.6" customHeight="1" x14ac:dyDescent="0.15">
      <c r="A20" s="472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355"/>
      <c r="Y20" s="442">
        <v>0</v>
      </c>
      <c r="Z20" s="443">
        <v>9</v>
      </c>
      <c r="AA20" s="665">
        <v>0</v>
      </c>
      <c r="AB20" s="248">
        <f t="shared" si="0"/>
        <v>1499</v>
      </c>
      <c r="AC20" s="250">
        <v>1499</v>
      </c>
      <c r="AD20" s="250">
        <v>0</v>
      </c>
      <c r="AE20" s="250">
        <v>0</v>
      </c>
      <c r="AF20" s="250">
        <v>0</v>
      </c>
      <c r="AG20" s="250">
        <v>0</v>
      </c>
      <c r="AH20" s="610">
        <v>0</v>
      </c>
      <c r="AI20" s="250">
        <v>0</v>
      </c>
      <c r="AJ20" s="250">
        <v>0</v>
      </c>
      <c r="AK20" s="250">
        <v>0</v>
      </c>
      <c r="AL20" s="613">
        <v>0</v>
      </c>
      <c r="AM20" s="526"/>
      <c r="AN20" s="526"/>
      <c r="AO20" s="599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6"/>
      <c r="CW20" s="526"/>
      <c r="CX20" s="526"/>
      <c r="CY20" s="526"/>
      <c r="CZ20" s="526"/>
      <c r="DA20" s="526"/>
      <c r="DB20" s="526"/>
      <c r="DC20" s="526"/>
      <c r="DD20" s="526"/>
      <c r="DE20" s="526"/>
      <c r="DF20" s="526"/>
      <c r="DG20" s="526"/>
      <c r="DH20" s="526"/>
      <c r="DI20" s="526"/>
      <c r="DJ20" s="526"/>
      <c r="DK20" s="526"/>
      <c r="DL20" s="526"/>
      <c r="DM20" s="526"/>
      <c r="DN20" s="526"/>
      <c r="DO20" s="526"/>
      <c r="DP20" s="526"/>
      <c r="DQ20" s="526"/>
      <c r="DR20" s="526"/>
      <c r="DS20" s="526"/>
      <c r="DT20" s="526"/>
      <c r="DU20" s="526"/>
      <c r="DV20" s="526"/>
      <c r="DW20" s="526"/>
      <c r="DX20" s="526"/>
      <c r="DY20" s="526"/>
      <c r="DZ20" s="526"/>
      <c r="EA20" s="526"/>
      <c r="EB20" s="526"/>
      <c r="EC20" s="526"/>
      <c r="ED20" s="526"/>
      <c r="EE20" s="526"/>
      <c r="EF20" s="526"/>
      <c r="EG20" s="526"/>
      <c r="EH20" s="526"/>
    </row>
    <row r="21" spans="1:138" s="531" customFormat="1" ht="24.6" customHeight="1" x14ac:dyDescent="0.15">
      <c r="A21" s="472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355"/>
      <c r="Y21" s="442">
        <v>1</v>
      </c>
      <c r="Z21" s="443">
        <v>0</v>
      </c>
      <c r="AA21" s="665">
        <v>18135</v>
      </c>
      <c r="AB21" s="248">
        <f t="shared" si="0"/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613">
        <v>0</v>
      </c>
      <c r="AM21" s="526"/>
      <c r="AN21" s="526"/>
      <c r="AO21" s="599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  <c r="EE21" s="526"/>
      <c r="EF21" s="526"/>
      <c r="EG21" s="526"/>
      <c r="EH21" s="526"/>
    </row>
    <row r="22" spans="1:138" s="531" customFormat="1" ht="24.6" customHeight="1" x14ac:dyDescent="0.15">
      <c r="A22" s="472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355"/>
      <c r="Y22" s="442">
        <v>1</v>
      </c>
      <c r="Z22" s="443">
        <v>1</v>
      </c>
      <c r="AA22" s="665">
        <v>109335</v>
      </c>
      <c r="AB22" s="248">
        <f t="shared" si="0"/>
        <v>824703</v>
      </c>
      <c r="AC22" s="250">
        <v>411106</v>
      </c>
      <c r="AD22" s="250">
        <v>69426</v>
      </c>
      <c r="AE22" s="250">
        <v>36910</v>
      </c>
      <c r="AF22" s="250">
        <v>8631</v>
      </c>
      <c r="AG22" s="250">
        <v>1325</v>
      </c>
      <c r="AH22" s="250">
        <v>8</v>
      </c>
      <c r="AI22" s="250">
        <v>152491</v>
      </c>
      <c r="AJ22" s="250">
        <v>3941</v>
      </c>
      <c r="AK22" s="250">
        <v>140865</v>
      </c>
      <c r="AL22" s="374">
        <v>0</v>
      </c>
      <c r="AM22" s="526"/>
      <c r="AN22" s="526"/>
      <c r="AO22" s="599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</row>
    <row r="23" spans="1:138" s="531" customFormat="1" ht="24.6" customHeight="1" x14ac:dyDescent="0.15">
      <c r="A23" s="472"/>
      <c r="B23" s="1271" t="s">
        <v>701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355"/>
      <c r="Y23" s="442">
        <v>1</v>
      </c>
      <c r="Z23" s="443">
        <v>2</v>
      </c>
      <c r="AA23" s="667">
        <f>SUM(AA24:AA29)</f>
        <v>1637033</v>
      </c>
      <c r="AB23" s="248">
        <f t="shared" si="0"/>
        <v>12897140</v>
      </c>
      <c r="AC23" s="669">
        <f>SUM(AC24:AC29)</f>
        <v>4514066</v>
      </c>
      <c r="AD23" s="248">
        <f t="shared" ref="AD23:AL23" si="2">SUM(AD24:AD29)</f>
        <v>4707786</v>
      </c>
      <c r="AE23" s="248">
        <f t="shared" si="2"/>
        <v>2558579</v>
      </c>
      <c r="AF23" s="248">
        <f t="shared" si="2"/>
        <v>174592</v>
      </c>
      <c r="AG23" s="248">
        <f t="shared" si="2"/>
        <v>162194</v>
      </c>
      <c r="AH23" s="248">
        <f t="shared" si="2"/>
        <v>0</v>
      </c>
      <c r="AI23" s="248">
        <f t="shared" si="2"/>
        <v>361655</v>
      </c>
      <c r="AJ23" s="248">
        <f t="shared" si="2"/>
        <v>0</v>
      </c>
      <c r="AK23" s="248">
        <f t="shared" si="2"/>
        <v>418268</v>
      </c>
      <c r="AL23" s="249">
        <f t="shared" si="2"/>
        <v>0</v>
      </c>
      <c r="AM23" s="526"/>
      <c r="AN23" s="526"/>
      <c r="AO23" s="599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</row>
    <row r="24" spans="1:138" s="531" customFormat="1" ht="24.6" customHeight="1" x14ac:dyDescent="0.15">
      <c r="A24" s="472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355"/>
      <c r="Y24" s="442">
        <v>1</v>
      </c>
      <c r="Z24" s="443">
        <v>3</v>
      </c>
      <c r="AA24" s="665">
        <v>128446</v>
      </c>
      <c r="AB24" s="248">
        <f t="shared" si="0"/>
        <v>8192410</v>
      </c>
      <c r="AC24" s="250">
        <v>4512921</v>
      </c>
      <c r="AD24" s="250">
        <v>2298209</v>
      </c>
      <c r="AE24" s="250">
        <v>1214390</v>
      </c>
      <c r="AF24" s="250">
        <v>0</v>
      </c>
      <c r="AG24" s="250">
        <v>0</v>
      </c>
      <c r="AH24" s="250">
        <v>0</v>
      </c>
      <c r="AI24" s="250">
        <v>166890</v>
      </c>
      <c r="AJ24" s="250">
        <v>0</v>
      </c>
      <c r="AK24" s="250">
        <v>0</v>
      </c>
      <c r="AL24" s="374">
        <v>0</v>
      </c>
      <c r="AM24" s="526"/>
      <c r="AN24" s="526"/>
      <c r="AO24" s="599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  <c r="EE24" s="526"/>
      <c r="EF24" s="526"/>
      <c r="EG24" s="526"/>
      <c r="EH24" s="526"/>
    </row>
    <row r="25" spans="1:138" s="531" customFormat="1" ht="24.6" customHeight="1" x14ac:dyDescent="0.15">
      <c r="A25" s="472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355"/>
      <c r="Y25" s="442">
        <v>1</v>
      </c>
      <c r="Z25" s="443">
        <v>4</v>
      </c>
      <c r="AA25" s="665">
        <v>1508587</v>
      </c>
      <c r="AB25" s="248">
        <f t="shared" si="0"/>
        <v>4704730</v>
      </c>
      <c r="AC25" s="250">
        <v>1145</v>
      </c>
      <c r="AD25" s="250">
        <v>2409577</v>
      </c>
      <c r="AE25" s="250">
        <v>1344189</v>
      </c>
      <c r="AF25" s="250">
        <v>174592</v>
      </c>
      <c r="AG25" s="250">
        <v>162194</v>
      </c>
      <c r="AH25" s="250">
        <v>0</v>
      </c>
      <c r="AI25" s="250">
        <v>194765</v>
      </c>
      <c r="AJ25" s="250">
        <v>0</v>
      </c>
      <c r="AK25" s="250">
        <v>418268</v>
      </c>
      <c r="AL25" s="374">
        <v>0</v>
      </c>
      <c r="AM25" s="526"/>
      <c r="AN25" s="526"/>
      <c r="AO25" s="599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  <c r="EE25" s="526"/>
      <c r="EF25" s="526"/>
      <c r="EG25" s="526"/>
      <c r="EH25" s="526"/>
    </row>
    <row r="26" spans="1:138" s="531" customFormat="1" ht="24.6" customHeight="1" x14ac:dyDescent="0.15">
      <c r="A26" s="472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355"/>
      <c r="Y26" s="442">
        <v>1</v>
      </c>
      <c r="Z26" s="443">
        <v>5</v>
      </c>
      <c r="AA26" s="670">
        <v>0</v>
      </c>
      <c r="AB26" s="612">
        <f t="shared" si="0"/>
        <v>0</v>
      </c>
      <c r="AC26" s="610">
        <v>0</v>
      </c>
      <c r="AD26" s="610">
        <v>0</v>
      </c>
      <c r="AE26" s="610">
        <v>0</v>
      </c>
      <c r="AF26" s="610">
        <v>0</v>
      </c>
      <c r="AG26" s="610">
        <v>0</v>
      </c>
      <c r="AH26" s="610">
        <v>0</v>
      </c>
      <c r="AI26" s="610">
        <v>0</v>
      </c>
      <c r="AJ26" s="610">
        <v>0</v>
      </c>
      <c r="AK26" s="610">
        <v>0</v>
      </c>
      <c r="AL26" s="671">
        <v>0</v>
      </c>
      <c r="AM26" s="526"/>
      <c r="AN26" s="526"/>
      <c r="AO26" s="599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  <c r="EE26" s="526"/>
      <c r="EF26" s="526"/>
      <c r="EG26" s="526"/>
      <c r="EH26" s="526"/>
    </row>
    <row r="27" spans="1:138" s="531" customFormat="1" ht="24.6" customHeight="1" x14ac:dyDescent="0.15">
      <c r="A27" s="472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355"/>
      <c r="Y27" s="442">
        <v>1</v>
      </c>
      <c r="Z27" s="443">
        <v>6</v>
      </c>
      <c r="AA27" s="665">
        <v>0</v>
      </c>
      <c r="AB27" s="248">
        <f t="shared" si="0"/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613">
        <v>0</v>
      </c>
      <c r="AM27" s="526"/>
      <c r="AN27" s="526"/>
      <c r="AO27" s="599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  <c r="EG27" s="526"/>
      <c r="EH27" s="526"/>
    </row>
    <row r="28" spans="1:138" s="531" customFormat="1" ht="24.6" customHeight="1" x14ac:dyDescent="0.15">
      <c r="A28" s="472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355"/>
      <c r="Y28" s="442">
        <v>1</v>
      </c>
      <c r="Z28" s="443">
        <v>7</v>
      </c>
      <c r="AA28" s="665">
        <v>0</v>
      </c>
      <c r="AB28" s="248">
        <f t="shared" si="0"/>
        <v>0</v>
      </c>
      <c r="AC28" s="610">
        <v>0</v>
      </c>
      <c r="AD28" s="250">
        <v>0</v>
      </c>
      <c r="AE28" s="250">
        <v>0</v>
      </c>
      <c r="AF28" s="250">
        <v>0</v>
      </c>
      <c r="AG28" s="610">
        <v>0</v>
      </c>
      <c r="AH28" s="610">
        <v>0</v>
      </c>
      <c r="AI28" s="250">
        <v>0</v>
      </c>
      <c r="AJ28" s="250">
        <v>0</v>
      </c>
      <c r="AK28" s="610">
        <v>0</v>
      </c>
      <c r="AL28" s="671">
        <v>0</v>
      </c>
      <c r="AM28" s="526"/>
      <c r="AN28" s="526"/>
      <c r="AO28" s="599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</row>
    <row r="29" spans="1:138" s="531" customFormat="1" ht="24.6" customHeight="1" x14ac:dyDescent="0.15">
      <c r="A29" s="472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355"/>
      <c r="Y29" s="442">
        <v>1</v>
      </c>
      <c r="Z29" s="443">
        <v>8</v>
      </c>
      <c r="AA29" s="667">
        <f>SUM(AA30:AA31)</f>
        <v>0</v>
      </c>
      <c r="AB29" s="248">
        <f t="shared" si="0"/>
        <v>0</v>
      </c>
      <c r="AC29" s="248">
        <f t="shared" ref="AC29:AL29" si="3">SUM(AC30:AC31)</f>
        <v>0</v>
      </c>
      <c r="AD29" s="248">
        <f t="shared" si="3"/>
        <v>0</v>
      </c>
      <c r="AE29" s="248">
        <f t="shared" si="3"/>
        <v>0</v>
      </c>
      <c r="AF29" s="248">
        <f t="shared" si="3"/>
        <v>0</v>
      </c>
      <c r="AG29" s="248">
        <f t="shared" si="3"/>
        <v>0</v>
      </c>
      <c r="AH29" s="248">
        <f t="shared" si="3"/>
        <v>0</v>
      </c>
      <c r="AI29" s="248">
        <f t="shared" si="3"/>
        <v>0</v>
      </c>
      <c r="AJ29" s="248">
        <f t="shared" si="3"/>
        <v>0</v>
      </c>
      <c r="AK29" s="248">
        <f t="shared" si="3"/>
        <v>0</v>
      </c>
      <c r="AL29" s="672">
        <f t="shared" si="3"/>
        <v>0</v>
      </c>
      <c r="AM29" s="526"/>
      <c r="AN29" s="526"/>
      <c r="AO29" s="599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</row>
    <row r="30" spans="1:138" s="531" customFormat="1" ht="24.6" customHeight="1" x14ac:dyDescent="0.15">
      <c r="A30" s="472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355"/>
      <c r="Y30" s="442">
        <v>1</v>
      </c>
      <c r="Z30" s="443">
        <v>9</v>
      </c>
      <c r="AA30" s="665">
        <v>0</v>
      </c>
      <c r="AB30" s="248">
        <f t="shared" si="0"/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613">
        <v>0</v>
      </c>
      <c r="AM30" s="526"/>
      <c r="AN30" s="526"/>
      <c r="AO30" s="599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</row>
    <row r="31" spans="1:138" s="531" customFormat="1" ht="24.6" customHeight="1" thickBot="1" x14ac:dyDescent="0.2">
      <c r="A31" s="472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355"/>
      <c r="Y31" s="445">
        <v>2</v>
      </c>
      <c r="Z31" s="446">
        <v>0</v>
      </c>
      <c r="AA31" s="673">
        <v>0</v>
      </c>
      <c r="AB31" s="190">
        <f t="shared" si="0"/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609">
        <v>0</v>
      </c>
      <c r="AM31" s="526"/>
      <c r="AN31" s="526"/>
      <c r="AO31" s="599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</row>
    <row r="32" spans="1:138" s="617" customFormat="1" ht="24.6" customHeight="1" x14ac:dyDescent="0.15">
      <c r="A32" s="510"/>
      <c r="B32" s="1271" t="s">
        <v>702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3"/>
      <c r="Y32" s="511"/>
      <c r="Z32" s="512"/>
      <c r="AA32" s="674">
        <v>0</v>
      </c>
      <c r="AB32" s="675">
        <v>0</v>
      </c>
      <c r="AC32" s="675">
        <v>0</v>
      </c>
      <c r="AD32" s="675">
        <v>0</v>
      </c>
      <c r="AE32" s="675">
        <v>0</v>
      </c>
      <c r="AF32" s="675">
        <v>0</v>
      </c>
      <c r="AG32" s="675">
        <v>0</v>
      </c>
      <c r="AH32" s="675">
        <v>0</v>
      </c>
      <c r="AI32" s="675">
        <v>0</v>
      </c>
      <c r="AJ32" s="675">
        <v>0</v>
      </c>
      <c r="AK32" s="675">
        <v>0</v>
      </c>
      <c r="AL32" s="676">
        <v>0</v>
      </c>
      <c r="AM32" s="615"/>
      <c r="AN32" s="615"/>
      <c r="AO32" s="616"/>
      <c r="AP32" s="616"/>
      <c r="AQ32" s="616"/>
      <c r="AR32" s="616"/>
      <c r="AS32" s="616"/>
      <c r="AT32" s="616"/>
      <c r="AU32" s="616"/>
      <c r="AV32" s="616"/>
      <c r="AW32" s="616"/>
      <c r="AX32" s="616"/>
      <c r="AY32" s="616"/>
      <c r="AZ32" s="616"/>
      <c r="BA32" s="616"/>
      <c r="BB32" s="616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16"/>
      <c r="BY32" s="616"/>
      <c r="BZ32" s="616"/>
      <c r="CA32" s="616"/>
      <c r="CB32" s="616"/>
      <c r="CC32" s="616"/>
      <c r="CD32" s="616"/>
      <c r="CE32" s="616"/>
      <c r="CF32" s="616"/>
      <c r="CG32" s="616"/>
      <c r="CH32" s="616"/>
      <c r="CI32" s="616"/>
      <c r="CJ32" s="616"/>
      <c r="CK32" s="616"/>
      <c r="CL32" s="616"/>
      <c r="CM32" s="616"/>
      <c r="CN32" s="616"/>
      <c r="CO32" s="616"/>
      <c r="CP32" s="616"/>
      <c r="CQ32" s="616"/>
      <c r="CR32" s="616"/>
      <c r="CS32" s="616"/>
      <c r="CT32" s="616"/>
      <c r="CU32" s="616"/>
      <c r="CV32" s="616"/>
      <c r="CW32" s="616"/>
      <c r="CX32" s="616"/>
      <c r="CY32" s="616"/>
      <c r="CZ32" s="616"/>
      <c r="DA32" s="616"/>
      <c r="DB32" s="616"/>
      <c r="DC32" s="616"/>
      <c r="DD32" s="616"/>
      <c r="DE32" s="616"/>
      <c r="DF32" s="616"/>
      <c r="DG32" s="616"/>
      <c r="DH32" s="616"/>
      <c r="DI32" s="616"/>
      <c r="DJ32" s="616"/>
      <c r="DK32" s="616"/>
      <c r="DL32" s="616"/>
      <c r="DM32" s="616"/>
      <c r="DN32" s="616"/>
      <c r="DO32" s="616"/>
      <c r="DP32" s="616"/>
      <c r="DQ32" s="616"/>
      <c r="DR32" s="616"/>
      <c r="DS32" s="616"/>
      <c r="DT32" s="616"/>
      <c r="DU32" s="616"/>
      <c r="DV32" s="616"/>
      <c r="DW32" s="616"/>
      <c r="DX32" s="616"/>
      <c r="DY32" s="616"/>
      <c r="DZ32" s="616"/>
      <c r="EA32" s="616"/>
      <c r="EB32" s="616"/>
      <c r="EC32" s="616"/>
      <c r="ED32" s="616"/>
      <c r="EE32" s="616"/>
      <c r="EF32" s="616"/>
      <c r="EG32" s="616"/>
      <c r="EH32" s="616"/>
    </row>
    <row r="33" spans="1:138" s="531" customFormat="1" ht="24.6" customHeight="1" x14ac:dyDescent="0.15">
      <c r="A33" s="472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3"/>
      <c r="Y33" s="516"/>
      <c r="Z33" s="443"/>
      <c r="AA33" s="670">
        <v>0</v>
      </c>
      <c r="AB33" s="610">
        <v>0</v>
      </c>
      <c r="AC33" s="610">
        <v>0</v>
      </c>
      <c r="AD33" s="610">
        <v>0</v>
      </c>
      <c r="AE33" s="610">
        <v>0</v>
      </c>
      <c r="AF33" s="610">
        <v>0</v>
      </c>
      <c r="AG33" s="610">
        <v>0</v>
      </c>
      <c r="AH33" s="610">
        <v>0</v>
      </c>
      <c r="AI33" s="610">
        <v>0</v>
      </c>
      <c r="AJ33" s="610">
        <v>0</v>
      </c>
      <c r="AK33" s="610">
        <v>0</v>
      </c>
      <c r="AL33" s="677">
        <v>0</v>
      </c>
      <c r="AM33" s="526"/>
      <c r="AN33" s="526"/>
      <c r="AO33" s="599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  <c r="EE33" s="526"/>
      <c r="EF33" s="526"/>
      <c r="EG33" s="526"/>
      <c r="EH33" s="526"/>
    </row>
    <row r="34" spans="1:138" s="531" customFormat="1" ht="24.6" customHeight="1" x14ac:dyDescent="0.15">
      <c r="A34" s="472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3"/>
      <c r="Y34" s="516"/>
      <c r="Z34" s="443"/>
      <c r="AA34" s="670">
        <v>0</v>
      </c>
      <c r="AB34" s="610">
        <v>0</v>
      </c>
      <c r="AC34" s="610">
        <v>0</v>
      </c>
      <c r="AD34" s="610">
        <v>0</v>
      </c>
      <c r="AE34" s="610">
        <v>0</v>
      </c>
      <c r="AF34" s="610">
        <v>0</v>
      </c>
      <c r="AG34" s="610">
        <v>0</v>
      </c>
      <c r="AH34" s="610">
        <v>0</v>
      </c>
      <c r="AI34" s="610">
        <v>0</v>
      </c>
      <c r="AJ34" s="610">
        <v>0</v>
      </c>
      <c r="AK34" s="610">
        <v>0</v>
      </c>
      <c r="AL34" s="677">
        <v>0</v>
      </c>
      <c r="AM34" s="526"/>
      <c r="AN34" s="526"/>
      <c r="AO34" s="599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  <c r="EE34" s="526"/>
      <c r="EF34" s="526"/>
      <c r="EG34" s="526"/>
      <c r="EH34" s="526"/>
    </row>
    <row r="35" spans="1:138" s="531" customFormat="1" ht="24.6" customHeight="1" x14ac:dyDescent="0.15">
      <c r="A35" s="472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3"/>
      <c r="Y35" s="516"/>
      <c r="Z35" s="443"/>
      <c r="AA35" s="670">
        <v>0</v>
      </c>
      <c r="AB35" s="610">
        <v>0</v>
      </c>
      <c r="AC35" s="610">
        <v>0</v>
      </c>
      <c r="AD35" s="610">
        <v>0</v>
      </c>
      <c r="AE35" s="610">
        <v>0</v>
      </c>
      <c r="AF35" s="610">
        <v>0</v>
      </c>
      <c r="AG35" s="610">
        <v>0</v>
      </c>
      <c r="AH35" s="610">
        <v>0</v>
      </c>
      <c r="AI35" s="610">
        <v>0</v>
      </c>
      <c r="AJ35" s="610">
        <v>0</v>
      </c>
      <c r="AK35" s="610">
        <v>0</v>
      </c>
      <c r="AL35" s="677">
        <v>0</v>
      </c>
      <c r="AM35" s="526"/>
      <c r="AN35" s="526"/>
      <c r="AO35" s="599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  <c r="EE35" s="526"/>
      <c r="EF35" s="526"/>
      <c r="EG35" s="526"/>
      <c r="EH35" s="526"/>
    </row>
    <row r="36" spans="1:138" s="531" customFormat="1" ht="24.6" customHeight="1" x14ac:dyDescent="0.15">
      <c r="A36" s="472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3"/>
      <c r="Y36" s="516"/>
      <c r="Z36" s="443"/>
      <c r="AA36" s="670">
        <v>0</v>
      </c>
      <c r="AB36" s="610">
        <v>0</v>
      </c>
      <c r="AC36" s="610">
        <v>0</v>
      </c>
      <c r="AD36" s="610">
        <v>0</v>
      </c>
      <c r="AE36" s="610">
        <v>0</v>
      </c>
      <c r="AF36" s="610">
        <v>0</v>
      </c>
      <c r="AG36" s="610">
        <v>0</v>
      </c>
      <c r="AH36" s="610">
        <v>0</v>
      </c>
      <c r="AI36" s="610">
        <v>0</v>
      </c>
      <c r="AJ36" s="610">
        <v>0</v>
      </c>
      <c r="AK36" s="610">
        <v>0</v>
      </c>
      <c r="AL36" s="677">
        <v>0</v>
      </c>
      <c r="AM36" s="526"/>
      <c r="AN36" s="526"/>
      <c r="AO36" s="599"/>
      <c r="AP36" s="526"/>
      <c r="AQ36" s="526"/>
      <c r="AR36" s="526"/>
      <c r="AS36" s="526"/>
      <c r="AT36" s="526"/>
      <c r="AU36" s="526"/>
      <c r="AV36" s="526"/>
      <c r="AW36" s="526"/>
      <c r="AX36" s="526"/>
      <c r="AY36" s="526"/>
      <c r="AZ36" s="526"/>
      <c r="BA36" s="526"/>
      <c r="BB36" s="526"/>
      <c r="BC36" s="526"/>
      <c r="BD36" s="526"/>
      <c r="BE36" s="526"/>
      <c r="BF36" s="526"/>
      <c r="BG36" s="526"/>
      <c r="BH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26"/>
      <c r="BT36" s="526"/>
      <c r="BU36" s="526"/>
      <c r="BV36" s="526"/>
      <c r="BW36" s="526"/>
      <c r="BX36" s="526"/>
      <c r="BY36" s="526"/>
      <c r="BZ36" s="526"/>
      <c r="CA36" s="526"/>
      <c r="CB36" s="526"/>
      <c r="CC36" s="526"/>
      <c r="CD36" s="526"/>
      <c r="CE36" s="526"/>
      <c r="CF36" s="526"/>
      <c r="CG36" s="526"/>
      <c r="CH36" s="526"/>
      <c r="CI36" s="526"/>
      <c r="CJ36" s="526"/>
      <c r="CK36" s="526"/>
      <c r="CL36" s="526"/>
      <c r="CM36" s="526"/>
      <c r="CN36" s="526"/>
      <c r="CO36" s="526"/>
      <c r="CP36" s="526"/>
      <c r="CQ36" s="526"/>
      <c r="CR36" s="526"/>
      <c r="CS36" s="526"/>
      <c r="CT36" s="526"/>
      <c r="CU36" s="526"/>
      <c r="CV36" s="526"/>
      <c r="CW36" s="526"/>
      <c r="CX36" s="526"/>
      <c r="CY36" s="526"/>
      <c r="CZ36" s="526"/>
      <c r="DA36" s="526"/>
      <c r="DB36" s="526"/>
      <c r="DC36" s="526"/>
      <c r="DD36" s="526"/>
      <c r="DE36" s="526"/>
      <c r="DF36" s="526"/>
      <c r="DG36" s="526"/>
      <c r="DH36" s="526"/>
      <c r="DI36" s="526"/>
      <c r="DJ36" s="526"/>
      <c r="DK36" s="526"/>
      <c r="DL36" s="526"/>
      <c r="DM36" s="526"/>
      <c r="DN36" s="526"/>
      <c r="DO36" s="526"/>
      <c r="DP36" s="526"/>
      <c r="DQ36" s="526"/>
      <c r="DR36" s="526"/>
      <c r="DS36" s="526"/>
      <c r="DT36" s="526"/>
      <c r="DU36" s="526"/>
      <c r="DV36" s="526"/>
      <c r="DW36" s="526"/>
      <c r="DX36" s="526"/>
      <c r="DY36" s="526"/>
      <c r="DZ36" s="526"/>
      <c r="EA36" s="526"/>
      <c r="EB36" s="526"/>
      <c r="EC36" s="526"/>
      <c r="ED36" s="526"/>
      <c r="EE36" s="526"/>
      <c r="EF36" s="526"/>
      <c r="EG36" s="526"/>
      <c r="EH36" s="526"/>
    </row>
    <row r="37" spans="1:138" s="531" customFormat="1" ht="24.6" customHeight="1" x14ac:dyDescent="0.15">
      <c r="A37" s="472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3"/>
      <c r="Y37" s="516"/>
      <c r="Z37" s="443"/>
      <c r="AA37" s="670">
        <v>0</v>
      </c>
      <c r="AB37" s="610">
        <v>0</v>
      </c>
      <c r="AC37" s="610">
        <v>0</v>
      </c>
      <c r="AD37" s="610">
        <v>0</v>
      </c>
      <c r="AE37" s="610">
        <v>0</v>
      </c>
      <c r="AF37" s="610">
        <v>0</v>
      </c>
      <c r="AG37" s="610">
        <v>0</v>
      </c>
      <c r="AH37" s="610">
        <v>0</v>
      </c>
      <c r="AI37" s="610">
        <v>0</v>
      </c>
      <c r="AJ37" s="610">
        <v>0</v>
      </c>
      <c r="AK37" s="610">
        <v>0</v>
      </c>
      <c r="AL37" s="677">
        <v>0</v>
      </c>
      <c r="AM37" s="526"/>
      <c r="AN37" s="526"/>
      <c r="AO37" s="599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26"/>
      <c r="CL37" s="526"/>
      <c r="CM37" s="526"/>
      <c r="CN37" s="526"/>
      <c r="CO37" s="526"/>
      <c r="CP37" s="526"/>
      <c r="CQ37" s="526"/>
      <c r="CR37" s="526"/>
      <c r="CS37" s="526"/>
      <c r="CT37" s="526"/>
      <c r="CU37" s="526"/>
      <c r="CV37" s="526"/>
      <c r="CW37" s="526"/>
      <c r="CX37" s="526"/>
      <c r="CY37" s="526"/>
      <c r="CZ37" s="526"/>
      <c r="DA37" s="526"/>
      <c r="DB37" s="526"/>
      <c r="DC37" s="526"/>
      <c r="DD37" s="526"/>
      <c r="DE37" s="526"/>
      <c r="DF37" s="526"/>
      <c r="DG37" s="526"/>
      <c r="DH37" s="526"/>
      <c r="DI37" s="526"/>
      <c r="DJ37" s="526"/>
      <c r="DK37" s="526"/>
      <c r="DL37" s="526"/>
      <c r="DM37" s="526"/>
      <c r="DN37" s="526"/>
      <c r="DO37" s="526"/>
      <c r="DP37" s="526"/>
      <c r="DQ37" s="526"/>
      <c r="DR37" s="526"/>
      <c r="DS37" s="526"/>
      <c r="DT37" s="526"/>
      <c r="DU37" s="526"/>
      <c r="DV37" s="526"/>
      <c r="DW37" s="526"/>
      <c r="DX37" s="526"/>
      <c r="DY37" s="526"/>
      <c r="DZ37" s="526"/>
      <c r="EA37" s="526"/>
      <c r="EB37" s="526"/>
      <c r="EC37" s="526"/>
      <c r="ED37" s="526"/>
      <c r="EE37" s="526"/>
      <c r="EF37" s="526"/>
      <c r="EG37" s="526"/>
      <c r="EH37" s="526"/>
    </row>
    <row r="38" spans="1:138" s="531" customFormat="1" ht="24.6" customHeight="1" x14ac:dyDescent="0.15">
      <c r="A38" s="472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3"/>
      <c r="Y38" s="516"/>
      <c r="Z38" s="443"/>
      <c r="AA38" s="670">
        <v>0</v>
      </c>
      <c r="AB38" s="610">
        <v>0</v>
      </c>
      <c r="AC38" s="610">
        <v>0</v>
      </c>
      <c r="AD38" s="610">
        <v>0</v>
      </c>
      <c r="AE38" s="610">
        <v>0</v>
      </c>
      <c r="AF38" s="610">
        <v>0</v>
      </c>
      <c r="AG38" s="610">
        <v>0</v>
      </c>
      <c r="AH38" s="610">
        <v>0</v>
      </c>
      <c r="AI38" s="610">
        <v>0</v>
      </c>
      <c r="AJ38" s="610">
        <v>0</v>
      </c>
      <c r="AK38" s="610">
        <v>0</v>
      </c>
      <c r="AL38" s="677">
        <v>0</v>
      </c>
      <c r="AM38" s="526"/>
      <c r="AN38" s="526"/>
      <c r="AO38" s="599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6"/>
      <c r="BE38" s="526"/>
      <c r="BF38" s="526"/>
      <c r="BG38" s="526"/>
      <c r="BH38" s="526"/>
      <c r="BI38" s="526"/>
      <c r="BJ38" s="526"/>
      <c r="BK38" s="526"/>
      <c r="BL38" s="526"/>
      <c r="BM38" s="526"/>
      <c r="BN38" s="526"/>
      <c r="BO38" s="526"/>
      <c r="BP38" s="526"/>
      <c r="BQ38" s="526"/>
      <c r="BR38" s="526"/>
      <c r="BS38" s="526"/>
      <c r="BT38" s="526"/>
      <c r="BU38" s="526"/>
      <c r="BV38" s="526"/>
      <c r="BW38" s="526"/>
      <c r="BX38" s="526"/>
      <c r="BY38" s="526"/>
      <c r="BZ38" s="526"/>
      <c r="CA38" s="526"/>
      <c r="CB38" s="526"/>
      <c r="CC38" s="526"/>
      <c r="CD38" s="526"/>
      <c r="CE38" s="526"/>
      <c r="CF38" s="526"/>
      <c r="CG38" s="526"/>
      <c r="CH38" s="526"/>
      <c r="CI38" s="526"/>
      <c r="CJ38" s="526"/>
      <c r="CK38" s="526"/>
      <c r="CL38" s="526"/>
      <c r="CM38" s="526"/>
      <c r="CN38" s="526"/>
      <c r="CO38" s="526"/>
      <c r="CP38" s="526"/>
      <c r="CQ38" s="526"/>
      <c r="CR38" s="526"/>
      <c r="CS38" s="526"/>
      <c r="CT38" s="526"/>
      <c r="CU38" s="526"/>
      <c r="CV38" s="526"/>
      <c r="CW38" s="526"/>
      <c r="CX38" s="526"/>
      <c r="CY38" s="526"/>
      <c r="CZ38" s="526"/>
      <c r="DA38" s="526"/>
      <c r="DB38" s="526"/>
      <c r="DC38" s="526"/>
      <c r="DD38" s="526"/>
      <c r="DE38" s="526"/>
      <c r="DF38" s="526"/>
      <c r="DG38" s="526"/>
      <c r="DH38" s="526"/>
      <c r="DI38" s="526"/>
      <c r="DJ38" s="526"/>
      <c r="DK38" s="526"/>
      <c r="DL38" s="526"/>
      <c r="DM38" s="526"/>
      <c r="DN38" s="526"/>
      <c r="DO38" s="526"/>
      <c r="DP38" s="526"/>
      <c r="DQ38" s="526"/>
      <c r="DR38" s="526"/>
      <c r="DS38" s="526"/>
      <c r="DT38" s="526"/>
      <c r="DU38" s="526"/>
      <c r="DV38" s="526"/>
      <c r="DW38" s="526"/>
      <c r="DX38" s="526"/>
      <c r="DY38" s="526"/>
      <c r="DZ38" s="526"/>
      <c r="EA38" s="526"/>
      <c r="EB38" s="526"/>
      <c r="EC38" s="526"/>
      <c r="ED38" s="526"/>
      <c r="EE38" s="526"/>
      <c r="EF38" s="526"/>
      <c r="EG38" s="526"/>
      <c r="EH38" s="526"/>
    </row>
    <row r="39" spans="1:138" s="531" customFormat="1" ht="24.6" customHeight="1" x14ac:dyDescent="0.15">
      <c r="A39" s="472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3"/>
      <c r="Y39" s="516"/>
      <c r="Z39" s="443"/>
      <c r="AA39" s="670">
        <v>0</v>
      </c>
      <c r="AB39" s="610">
        <v>0</v>
      </c>
      <c r="AC39" s="610">
        <v>0</v>
      </c>
      <c r="AD39" s="610">
        <v>0</v>
      </c>
      <c r="AE39" s="610">
        <v>0</v>
      </c>
      <c r="AF39" s="610">
        <v>0</v>
      </c>
      <c r="AG39" s="610">
        <v>0</v>
      </c>
      <c r="AH39" s="610">
        <v>0</v>
      </c>
      <c r="AI39" s="610">
        <v>0</v>
      </c>
      <c r="AJ39" s="610">
        <v>0</v>
      </c>
      <c r="AK39" s="610">
        <v>0</v>
      </c>
      <c r="AL39" s="677">
        <v>0</v>
      </c>
      <c r="AM39" s="526"/>
      <c r="AN39" s="526"/>
      <c r="AO39" s="599"/>
      <c r="AP39" s="526"/>
      <c r="AQ39" s="526"/>
      <c r="AR39" s="526"/>
      <c r="AS39" s="526"/>
      <c r="AT39" s="526"/>
      <c r="AU39" s="526"/>
      <c r="AV39" s="526"/>
      <c r="AW39" s="526"/>
      <c r="AX39" s="526"/>
      <c r="AY39" s="526"/>
      <c r="AZ39" s="526"/>
      <c r="BA39" s="526"/>
      <c r="BB39" s="526"/>
      <c r="BC39" s="526"/>
      <c r="BD39" s="526"/>
      <c r="BE39" s="526"/>
      <c r="BF39" s="526"/>
      <c r="BG39" s="526"/>
      <c r="BH39" s="526"/>
      <c r="BI39" s="526"/>
      <c r="BJ39" s="526"/>
      <c r="BK39" s="526"/>
      <c r="BL39" s="526"/>
      <c r="BM39" s="526"/>
      <c r="BN39" s="526"/>
      <c r="BO39" s="526"/>
      <c r="BP39" s="526"/>
      <c r="BQ39" s="526"/>
      <c r="BR39" s="526"/>
      <c r="BS39" s="526"/>
      <c r="BT39" s="526"/>
      <c r="BU39" s="526"/>
      <c r="BV39" s="526"/>
      <c r="BW39" s="526"/>
      <c r="BX39" s="526"/>
      <c r="BY39" s="526"/>
      <c r="BZ39" s="526"/>
      <c r="CA39" s="526"/>
      <c r="CB39" s="526"/>
      <c r="CC39" s="526"/>
      <c r="CD39" s="526"/>
      <c r="CE39" s="526"/>
      <c r="CF39" s="526"/>
      <c r="CG39" s="526"/>
      <c r="CH39" s="526"/>
      <c r="CI39" s="526"/>
      <c r="CJ39" s="526"/>
      <c r="CK39" s="526"/>
      <c r="CL39" s="526"/>
      <c r="CM39" s="526"/>
      <c r="CN39" s="526"/>
      <c r="CO39" s="526"/>
      <c r="CP39" s="526"/>
      <c r="CQ39" s="526"/>
      <c r="CR39" s="526"/>
      <c r="CS39" s="526"/>
      <c r="CT39" s="526"/>
      <c r="CU39" s="526"/>
      <c r="CV39" s="526"/>
      <c r="CW39" s="526"/>
      <c r="CX39" s="526"/>
      <c r="CY39" s="526"/>
      <c r="CZ39" s="526"/>
      <c r="DA39" s="526"/>
      <c r="DB39" s="526"/>
      <c r="DC39" s="526"/>
      <c r="DD39" s="526"/>
      <c r="DE39" s="526"/>
      <c r="DF39" s="526"/>
      <c r="DG39" s="526"/>
      <c r="DH39" s="526"/>
      <c r="DI39" s="526"/>
      <c r="DJ39" s="526"/>
      <c r="DK39" s="526"/>
      <c r="DL39" s="526"/>
      <c r="DM39" s="526"/>
      <c r="DN39" s="526"/>
      <c r="DO39" s="526"/>
      <c r="DP39" s="526"/>
      <c r="DQ39" s="526"/>
      <c r="DR39" s="526"/>
      <c r="DS39" s="526"/>
      <c r="DT39" s="526"/>
      <c r="DU39" s="526"/>
      <c r="DV39" s="526"/>
      <c r="DW39" s="526"/>
      <c r="DX39" s="526"/>
      <c r="DY39" s="526"/>
      <c r="DZ39" s="526"/>
      <c r="EA39" s="526"/>
      <c r="EB39" s="526"/>
      <c r="EC39" s="526"/>
      <c r="ED39" s="526"/>
      <c r="EE39" s="526"/>
      <c r="EF39" s="526"/>
      <c r="EG39" s="526"/>
      <c r="EH39" s="526"/>
    </row>
    <row r="40" spans="1:138" s="531" customFormat="1" ht="24.6" customHeight="1" x14ac:dyDescent="0.15">
      <c r="A40" s="472"/>
      <c r="B40" s="1271" t="s">
        <v>703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3"/>
      <c r="Y40" s="516"/>
      <c r="Z40" s="443"/>
      <c r="AA40" s="670">
        <v>0</v>
      </c>
      <c r="AB40" s="610">
        <v>0</v>
      </c>
      <c r="AC40" s="610">
        <v>0</v>
      </c>
      <c r="AD40" s="610">
        <v>0</v>
      </c>
      <c r="AE40" s="610">
        <v>0</v>
      </c>
      <c r="AF40" s="610">
        <v>0</v>
      </c>
      <c r="AG40" s="610">
        <v>0</v>
      </c>
      <c r="AH40" s="610">
        <v>0</v>
      </c>
      <c r="AI40" s="610">
        <v>0</v>
      </c>
      <c r="AJ40" s="610">
        <v>0</v>
      </c>
      <c r="AK40" s="610">
        <v>0</v>
      </c>
      <c r="AL40" s="677">
        <v>0</v>
      </c>
      <c r="AM40" s="526"/>
      <c r="AN40" s="526"/>
      <c r="AO40" s="599"/>
      <c r="AP40" s="526"/>
      <c r="AQ40" s="526"/>
      <c r="AR40" s="526"/>
      <c r="AS40" s="526"/>
      <c r="AT40" s="526"/>
      <c r="AU40" s="526"/>
      <c r="AV40" s="526"/>
      <c r="AW40" s="526"/>
      <c r="AX40" s="526"/>
      <c r="AY40" s="526"/>
      <c r="AZ40" s="526"/>
      <c r="BA40" s="526"/>
      <c r="BB40" s="526"/>
      <c r="BC40" s="526"/>
      <c r="BD40" s="526"/>
      <c r="BE40" s="526"/>
      <c r="BF40" s="526"/>
      <c r="BG40" s="526"/>
      <c r="BH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26"/>
      <c r="BT40" s="526"/>
      <c r="BU40" s="526"/>
      <c r="BV40" s="526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6"/>
      <c r="CT40" s="526"/>
      <c r="CU40" s="526"/>
      <c r="CV40" s="526"/>
      <c r="CW40" s="526"/>
      <c r="CX40" s="526"/>
      <c r="CY40" s="526"/>
      <c r="CZ40" s="526"/>
      <c r="DA40" s="526"/>
      <c r="DB40" s="526"/>
      <c r="DC40" s="526"/>
      <c r="DD40" s="526"/>
      <c r="DE40" s="526"/>
      <c r="DF40" s="526"/>
      <c r="DG40" s="526"/>
      <c r="DH40" s="526"/>
      <c r="DI40" s="526"/>
      <c r="DJ40" s="526"/>
      <c r="DK40" s="526"/>
      <c r="DL40" s="526"/>
      <c r="DM40" s="526"/>
      <c r="DN40" s="526"/>
      <c r="DO40" s="526"/>
      <c r="DP40" s="526"/>
      <c r="DQ40" s="526"/>
      <c r="DR40" s="526"/>
      <c r="DS40" s="526"/>
      <c r="DT40" s="526"/>
      <c r="DU40" s="526"/>
      <c r="DV40" s="526"/>
      <c r="DW40" s="526"/>
      <c r="DX40" s="526"/>
      <c r="DY40" s="526"/>
      <c r="DZ40" s="526"/>
      <c r="EA40" s="526"/>
      <c r="EB40" s="526"/>
      <c r="EC40" s="526"/>
      <c r="ED40" s="526"/>
      <c r="EE40" s="526"/>
      <c r="EF40" s="526"/>
      <c r="EG40" s="526"/>
      <c r="EH40" s="526"/>
    </row>
    <row r="41" spans="1:138" s="531" customFormat="1" ht="24.6" customHeight="1" x14ac:dyDescent="0.15">
      <c r="A41" s="472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3"/>
      <c r="Y41" s="516"/>
      <c r="Z41" s="443"/>
      <c r="AA41" s="670">
        <v>0</v>
      </c>
      <c r="AB41" s="610">
        <v>0</v>
      </c>
      <c r="AC41" s="610">
        <v>0</v>
      </c>
      <c r="AD41" s="610">
        <v>0</v>
      </c>
      <c r="AE41" s="610">
        <v>0</v>
      </c>
      <c r="AF41" s="610">
        <v>0</v>
      </c>
      <c r="AG41" s="610">
        <v>0</v>
      </c>
      <c r="AH41" s="610">
        <v>0</v>
      </c>
      <c r="AI41" s="610">
        <v>0</v>
      </c>
      <c r="AJ41" s="610">
        <v>0</v>
      </c>
      <c r="AK41" s="610">
        <v>0</v>
      </c>
      <c r="AL41" s="677">
        <v>0</v>
      </c>
      <c r="AM41" s="526"/>
      <c r="AN41" s="526"/>
      <c r="AO41" s="599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6"/>
      <c r="BM41" s="526"/>
      <c r="BN41" s="526"/>
      <c r="BO41" s="526"/>
      <c r="BP41" s="526"/>
      <c r="BQ41" s="526"/>
      <c r="BR41" s="526"/>
      <c r="BS41" s="526"/>
      <c r="BT41" s="526"/>
      <c r="BU41" s="526"/>
      <c r="BV41" s="526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6"/>
      <c r="CT41" s="526"/>
      <c r="CU41" s="526"/>
      <c r="CV41" s="526"/>
      <c r="CW41" s="526"/>
      <c r="CX41" s="526"/>
      <c r="CY41" s="526"/>
      <c r="CZ41" s="526"/>
      <c r="DA41" s="526"/>
      <c r="DB41" s="526"/>
      <c r="DC41" s="526"/>
      <c r="DD41" s="526"/>
      <c r="DE41" s="526"/>
      <c r="DF41" s="526"/>
      <c r="DG41" s="526"/>
      <c r="DH41" s="526"/>
      <c r="DI41" s="526"/>
      <c r="DJ41" s="526"/>
      <c r="DK41" s="526"/>
      <c r="DL41" s="526"/>
      <c r="DM41" s="526"/>
      <c r="DN41" s="526"/>
      <c r="DO41" s="526"/>
      <c r="DP41" s="526"/>
      <c r="DQ41" s="526"/>
      <c r="DR41" s="526"/>
      <c r="DS41" s="526"/>
      <c r="DT41" s="526"/>
      <c r="DU41" s="526"/>
      <c r="DV41" s="526"/>
      <c r="DW41" s="526"/>
      <c r="DX41" s="526"/>
      <c r="DY41" s="526"/>
      <c r="DZ41" s="526"/>
      <c r="EA41" s="526"/>
      <c r="EB41" s="526"/>
      <c r="EC41" s="526"/>
      <c r="ED41" s="526"/>
      <c r="EE41" s="526"/>
      <c r="EF41" s="526"/>
      <c r="EG41" s="526"/>
      <c r="EH41" s="526"/>
    </row>
    <row r="42" spans="1:138" s="531" customFormat="1" ht="24.6" customHeight="1" x14ac:dyDescent="0.15">
      <c r="A42" s="472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3"/>
      <c r="Y42" s="516"/>
      <c r="Z42" s="443"/>
      <c r="AA42" s="670">
        <v>0</v>
      </c>
      <c r="AB42" s="610">
        <v>0</v>
      </c>
      <c r="AC42" s="610">
        <v>0</v>
      </c>
      <c r="AD42" s="610">
        <v>0</v>
      </c>
      <c r="AE42" s="610">
        <v>0</v>
      </c>
      <c r="AF42" s="610">
        <v>0</v>
      </c>
      <c r="AG42" s="610">
        <v>0</v>
      </c>
      <c r="AH42" s="610">
        <v>0</v>
      </c>
      <c r="AI42" s="610">
        <v>0</v>
      </c>
      <c r="AJ42" s="610">
        <v>0</v>
      </c>
      <c r="AK42" s="610">
        <v>0</v>
      </c>
      <c r="AL42" s="677">
        <v>0</v>
      </c>
      <c r="AM42" s="526"/>
      <c r="AN42" s="526"/>
      <c r="AO42" s="599"/>
      <c r="AP42" s="526"/>
      <c r="AQ42" s="526"/>
      <c r="AR42" s="526"/>
      <c r="AS42" s="526"/>
      <c r="AT42" s="526"/>
      <c r="AU42" s="526"/>
      <c r="AV42" s="526"/>
      <c r="AW42" s="526"/>
      <c r="AX42" s="526"/>
      <c r="AY42" s="526"/>
      <c r="AZ42" s="526"/>
      <c r="BA42" s="526"/>
      <c r="BB42" s="526"/>
      <c r="BC42" s="526"/>
      <c r="BD42" s="526"/>
      <c r="BE42" s="526"/>
      <c r="BF42" s="526"/>
      <c r="BG42" s="526"/>
      <c r="BH42" s="526"/>
      <c r="BI42" s="526"/>
      <c r="BJ42" s="526"/>
      <c r="BK42" s="526"/>
      <c r="BL42" s="526"/>
      <c r="BM42" s="526"/>
      <c r="BN42" s="526"/>
      <c r="BO42" s="526"/>
      <c r="BP42" s="526"/>
      <c r="BQ42" s="526"/>
      <c r="BR42" s="526"/>
      <c r="BS42" s="526"/>
      <c r="BT42" s="526"/>
      <c r="BU42" s="526"/>
      <c r="BV42" s="526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6"/>
      <c r="CT42" s="526"/>
      <c r="CU42" s="526"/>
      <c r="CV42" s="526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6"/>
      <c r="DL42" s="526"/>
      <c r="DM42" s="526"/>
      <c r="DN42" s="526"/>
      <c r="DO42" s="526"/>
      <c r="DP42" s="526"/>
      <c r="DQ42" s="526"/>
      <c r="DR42" s="526"/>
      <c r="DS42" s="526"/>
      <c r="DT42" s="526"/>
      <c r="DU42" s="526"/>
      <c r="DV42" s="526"/>
      <c r="DW42" s="526"/>
      <c r="DX42" s="526"/>
      <c r="DY42" s="526"/>
      <c r="DZ42" s="526"/>
      <c r="EA42" s="526"/>
      <c r="EB42" s="526"/>
      <c r="EC42" s="526"/>
      <c r="ED42" s="526"/>
      <c r="EE42" s="526"/>
      <c r="EF42" s="526"/>
      <c r="EG42" s="526"/>
      <c r="EH42" s="526"/>
    </row>
    <row r="43" spans="1:138" s="531" customFormat="1" ht="24.6" customHeight="1" thickBot="1" x14ac:dyDescent="0.2">
      <c r="A43" s="472"/>
      <c r="B43" s="1271" t="s">
        <v>704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3"/>
      <c r="Y43" s="517"/>
      <c r="Z43" s="518"/>
      <c r="AA43" s="678">
        <v>0</v>
      </c>
      <c r="AB43" s="608">
        <v>0</v>
      </c>
      <c r="AC43" s="608">
        <v>0</v>
      </c>
      <c r="AD43" s="608">
        <v>0</v>
      </c>
      <c r="AE43" s="608">
        <v>0</v>
      </c>
      <c r="AF43" s="608">
        <v>0</v>
      </c>
      <c r="AG43" s="608">
        <v>0</v>
      </c>
      <c r="AH43" s="608">
        <v>0</v>
      </c>
      <c r="AI43" s="608">
        <v>0</v>
      </c>
      <c r="AJ43" s="608">
        <v>0</v>
      </c>
      <c r="AK43" s="608">
        <v>0</v>
      </c>
      <c r="AL43" s="679">
        <v>0</v>
      </c>
      <c r="AM43" s="526"/>
      <c r="AN43" s="526"/>
      <c r="AO43" s="599"/>
      <c r="AP43" s="526"/>
      <c r="AQ43" s="526"/>
      <c r="AR43" s="526"/>
      <c r="AS43" s="526"/>
      <c r="AT43" s="526"/>
      <c r="AU43" s="526"/>
      <c r="AV43" s="526"/>
      <c r="AW43" s="526"/>
      <c r="AX43" s="526"/>
      <c r="AY43" s="526"/>
      <c r="AZ43" s="526"/>
      <c r="BA43" s="526"/>
      <c r="BB43" s="526"/>
      <c r="BC43" s="526"/>
      <c r="BD43" s="526"/>
      <c r="BE43" s="526"/>
      <c r="BF43" s="526"/>
      <c r="BG43" s="526"/>
      <c r="BH43" s="526"/>
      <c r="BI43" s="526"/>
      <c r="BJ43" s="526"/>
      <c r="BK43" s="526"/>
      <c r="BL43" s="526"/>
      <c r="BM43" s="526"/>
      <c r="BN43" s="526"/>
      <c r="BO43" s="526"/>
      <c r="BP43" s="526"/>
      <c r="BQ43" s="526"/>
      <c r="BR43" s="526"/>
      <c r="BS43" s="526"/>
      <c r="BT43" s="526"/>
      <c r="BU43" s="526"/>
      <c r="BV43" s="526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6"/>
      <c r="CT43" s="526"/>
      <c r="CU43" s="526"/>
      <c r="CV43" s="526"/>
      <c r="CW43" s="526"/>
      <c r="CX43" s="526"/>
      <c r="CY43" s="526"/>
      <c r="CZ43" s="526"/>
      <c r="DA43" s="526"/>
      <c r="DB43" s="526"/>
      <c r="DC43" s="526"/>
      <c r="DD43" s="526"/>
      <c r="DE43" s="526"/>
      <c r="DF43" s="526"/>
      <c r="DG43" s="526"/>
      <c r="DH43" s="526"/>
      <c r="DI43" s="526"/>
      <c r="DJ43" s="526"/>
      <c r="DK43" s="526"/>
      <c r="DL43" s="526"/>
      <c r="DM43" s="526"/>
      <c r="DN43" s="526"/>
      <c r="DO43" s="526"/>
      <c r="DP43" s="526"/>
      <c r="DQ43" s="526"/>
      <c r="DR43" s="526"/>
      <c r="DS43" s="526"/>
      <c r="DT43" s="526"/>
      <c r="DU43" s="526"/>
      <c r="DV43" s="526"/>
      <c r="DW43" s="526"/>
      <c r="DX43" s="526"/>
      <c r="DY43" s="526"/>
      <c r="DZ43" s="526"/>
      <c r="EA43" s="526"/>
      <c r="EB43" s="526"/>
      <c r="EC43" s="526"/>
      <c r="ED43" s="526"/>
      <c r="EE43" s="526"/>
      <c r="EF43" s="526"/>
      <c r="EG43" s="526"/>
      <c r="EH43" s="526"/>
    </row>
    <row r="44" spans="1:138" s="531" customFormat="1" ht="24.6" customHeight="1" x14ac:dyDescent="0.15">
      <c r="A44" s="472"/>
      <c r="B44" s="1271" t="s">
        <v>705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355"/>
      <c r="Y44" s="437">
        <v>2</v>
      </c>
      <c r="Z44" s="438">
        <v>1</v>
      </c>
      <c r="AA44" s="663">
        <v>0</v>
      </c>
      <c r="AB44" s="185">
        <f t="shared" ref="AB44:AB47" si="4">SUM(AC44:AL44)</f>
        <v>13092</v>
      </c>
      <c r="AC44" s="184">
        <v>13092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84">
        <v>0</v>
      </c>
      <c r="AL44" s="664">
        <v>0</v>
      </c>
      <c r="AM44" s="526"/>
      <c r="AN44" s="526"/>
      <c r="AO44" s="599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6"/>
      <c r="BE44" s="526"/>
      <c r="BF44" s="526"/>
      <c r="BG44" s="526"/>
      <c r="BH44" s="526"/>
      <c r="BI44" s="526"/>
      <c r="BJ44" s="526"/>
      <c r="BK44" s="526"/>
      <c r="BL44" s="526"/>
      <c r="BM44" s="526"/>
      <c r="BN44" s="526"/>
      <c r="BO44" s="526"/>
      <c r="BP44" s="526"/>
      <c r="BQ44" s="526"/>
      <c r="BR44" s="526"/>
      <c r="BS44" s="526"/>
      <c r="BT44" s="526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6"/>
      <c r="CI44" s="526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6"/>
      <c r="EB44" s="526"/>
      <c r="EC44" s="526"/>
      <c r="ED44" s="526"/>
      <c r="EE44" s="526"/>
      <c r="EF44" s="526"/>
      <c r="EG44" s="526"/>
      <c r="EH44" s="526"/>
    </row>
    <row r="45" spans="1:138" s="531" customFormat="1" ht="24.6" customHeight="1" x14ac:dyDescent="0.15">
      <c r="A45" s="472"/>
      <c r="B45" s="1271" t="s">
        <v>706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355"/>
      <c r="Y45" s="442">
        <v>2</v>
      </c>
      <c r="Z45" s="443">
        <v>2</v>
      </c>
      <c r="AA45" s="665">
        <v>0</v>
      </c>
      <c r="AB45" s="248">
        <f t="shared" si="4"/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666">
        <v>0</v>
      </c>
      <c r="AM45" s="526"/>
      <c r="AN45" s="526"/>
      <c r="AO45" s="599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6"/>
      <c r="ED45" s="526"/>
      <c r="EE45" s="526"/>
      <c r="EF45" s="526"/>
      <c r="EG45" s="526"/>
      <c r="EH45" s="526"/>
    </row>
    <row r="46" spans="1:138" s="531" customFormat="1" ht="24.6" customHeight="1" x14ac:dyDescent="0.15">
      <c r="A46" s="472"/>
      <c r="B46" s="1271" t="s">
        <v>707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355"/>
      <c r="Y46" s="442">
        <v>2</v>
      </c>
      <c r="Z46" s="443">
        <v>3</v>
      </c>
      <c r="AA46" s="665">
        <v>0</v>
      </c>
      <c r="AB46" s="248">
        <f t="shared" si="4"/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666">
        <v>0</v>
      </c>
      <c r="AM46" s="526"/>
      <c r="AN46" s="526"/>
      <c r="AO46" s="599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/>
      <c r="BX46" s="526"/>
      <c r="BY46" s="526"/>
      <c r="BZ46" s="526"/>
      <c r="CA46" s="526"/>
      <c r="CB46" s="526"/>
      <c r="CC46" s="526"/>
      <c r="CD46" s="526"/>
      <c r="CE46" s="526"/>
      <c r="CF46" s="526"/>
      <c r="CG46" s="526"/>
      <c r="CH46" s="526"/>
      <c r="CI46" s="526"/>
      <c r="CJ46" s="526"/>
      <c r="CK46" s="526"/>
      <c r="CL46" s="526"/>
      <c r="CM46" s="526"/>
      <c r="CN46" s="526"/>
      <c r="CO46" s="526"/>
      <c r="CP46" s="526"/>
      <c r="CQ46" s="526"/>
      <c r="CR46" s="526"/>
      <c r="CS46" s="526"/>
      <c r="CT46" s="526"/>
      <c r="CU46" s="526"/>
      <c r="CV46" s="526"/>
      <c r="CW46" s="526"/>
      <c r="CX46" s="526"/>
      <c r="CY46" s="526"/>
      <c r="CZ46" s="526"/>
      <c r="DA46" s="526"/>
      <c r="DB46" s="526"/>
      <c r="DC46" s="526"/>
      <c r="DD46" s="526"/>
      <c r="DE46" s="526"/>
      <c r="DF46" s="526"/>
      <c r="DG46" s="526"/>
      <c r="DH46" s="526"/>
      <c r="DI46" s="526"/>
      <c r="DJ46" s="526"/>
      <c r="DK46" s="526"/>
      <c r="DL46" s="526"/>
      <c r="DM46" s="526"/>
      <c r="DN46" s="526"/>
      <c r="DO46" s="526"/>
      <c r="DP46" s="526"/>
      <c r="DQ46" s="526"/>
      <c r="DR46" s="526"/>
      <c r="DS46" s="526"/>
      <c r="DT46" s="526"/>
      <c r="DU46" s="526"/>
      <c r="DV46" s="526"/>
      <c r="DW46" s="526"/>
      <c r="DX46" s="526"/>
      <c r="DY46" s="526"/>
      <c r="DZ46" s="526"/>
      <c r="EA46" s="526"/>
      <c r="EB46" s="526"/>
      <c r="EC46" s="526"/>
      <c r="ED46" s="526"/>
      <c r="EE46" s="526"/>
      <c r="EF46" s="526"/>
      <c r="EG46" s="526"/>
      <c r="EH46" s="526"/>
    </row>
    <row r="47" spans="1:138" s="541" customFormat="1" ht="24.6" customHeight="1" thickBot="1" x14ac:dyDescent="0.2">
      <c r="A47" s="472"/>
      <c r="B47" s="1271" t="s">
        <v>708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355"/>
      <c r="Y47" s="445">
        <v>2</v>
      </c>
      <c r="Z47" s="446">
        <v>4</v>
      </c>
      <c r="AA47" s="673">
        <v>0</v>
      </c>
      <c r="AB47" s="190">
        <f t="shared" si="4"/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680">
        <v>0</v>
      </c>
      <c r="AM47" s="526"/>
      <c r="AN47" s="526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599"/>
      <c r="CB47" s="599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599"/>
      <c r="CN47" s="599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599"/>
      <c r="DB47" s="599"/>
      <c r="DC47" s="599"/>
      <c r="DD47" s="599"/>
      <c r="DE47" s="599"/>
      <c r="DF47" s="599"/>
      <c r="DG47" s="599"/>
      <c r="DH47" s="599"/>
      <c r="DI47" s="599"/>
      <c r="DJ47" s="599"/>
      <c r="DK47" s="599"/>
      <c r="DL47" s="599"/>
      <c r="DM47" s="599"/>
      <c r="DN47" s="599"/>
      <c r="DO47" s="599"/>
      <c r="DP47" s="599"/>
      <c r="DQ47" s="599"/>
      <c r="DR47" s="599"/>
      <c r="DS47" s="599"/>
      <c r="DT47" s="599"/>
      <c r="DU47" s="599"/>
      <c r="DV47" s="599"/>
      <c r="DW47" s="599"/>
      <c r="DX47" s="599"/>
      <c r="DY47" s="599"/>
      <c r="DZ47" s="599"/>
      <c r="EA47" s="599"/>
      <c r="EB47" s="599"/>
      <c r="EC47" s="599"/>
      <c r="ED47" s="599"/>
      <c r="EE47" s="599"/>
      <c r="EF47" s="599"/>
      <c r="EG47" s="599"/>
      <c r="EH47" s="599"/>
    </row>
    <row r="48" spans="1:138" s="541" customFormat="1" ht="24.6" customHeight="1" thickBot="1" x14ac:dyDescent="0.2">
      <c r="A48" s="472"/>
      <c r="B48" s="1271" t="s">
        <v>709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3"/>
      <c r="Y48" s="522"/>
      <c r="Z48" s="523"/>
      <c r="AA48" s="681">
        <v>0</v>
      </c>
      <c r="AB48" s="682">
        <v>0</v>
      </c>
      <c r="AC48" s="682">
        <v>0</v>
      </c>
      <c r="AD48" s="682">
        <v>0</v>
      </c>
      <c r="AE48" s="682">
        <v>0</v>
      </c>
      <c r="AF48" s="682">
        <v>0</v>
      </c>
      <c r="AG48" s="682">
        <v>0</v>
      </c>
      <c r="AH48" s="682">
        <v>0</v>
      </c>
      <c r="AI48" s="682">
        <v>0</v>
      </c>
      <c r="AJ48" s="682">
        <v>0</v>
      </c>
      <c r="AK48" s="682">
        <v>0</v>
      </c>
      <c r="AL48" s="683">
        <v>0</v>
      </c>
      <c r="AM48" s="526"/>
      <c r="AN48" s="526"/>
      <c r="AO48" s="599"/>
      <c r="AP48" s="599"/>
      <c r="AQ48" s="599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599"/>
      <c r="BC48" s="599"/>
      <c r="BD48" s="599"/>
      <c r="BE48" s="599"/>
      <c r="BF48" s="599"/>
      <c r="BG48" s="599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599"/>
      <c r="CB48" s="599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599"/>
      <c r="DB48" s="599"/>
      <c r="DC48" s="599"/>
      <c r="DD48" s="599"/>
      <c r="DE48" s="599"/>
      <c r="DF48" s="599"/>
      <c r="DG48" s="599"/>
      <c r="DH48" s="599"/>
      <c r="DI48" s="599"/>
      <c r="DJ48" s="599"/>
      <c r="DK48" s="599"/>
      <c r="DL48" s="599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599"/>
      <c r="DZ48" s="599"/>
      <c r="EA48" s="599"/>
      <c r="EB48" s="599"/>
      <c r="EC48" s="599"/>
      <c r="ED48" s="599"/>
      <c r="EE48" s="599"/>
      <c r="EF48" s="599"/>
      <c r="EG48" s="599"/>
      <c r="EH48" s="599"/>
    </row>
    <row r="49" spans="1:138" s="541" customFormat="1" ht="24.6" customHeight="1" thickBot="1" x14ac:dyDescent="0.2">
      <c r="A49" s="472"/>
      <c r="B49" s="1271" t="s">
        <v>710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355"/>
      <c r="Y49" s="292">
        <v>2</v>
      </c>
      <c r="Z49" s="293">
        <v>5</v>
      </c>
      <c r="AA49" s="684">
        <f>AA12+AA14+AA15+AA16+AA17+AA23+AA32+AA40+AA43+AA44+AA45+AA46+AA47+AA48</f>
        <v>12205302</v>
      </c>
      <c r="AB49" s="460">
        <f t="shared" ref="AB49:AB60" si="5">SUM(AC49:AL49)</f>
        <v>86561374</v>
      </c>
      <c r="AC49" s="460">
        <f t="shared" ref="AC49:AL49" si="6">AC12+AC14+AC15+AC16+AC17+AC23+AC32+AC40+AC43+AC44+AC45+AC46+AC47+AC48</f>
        <v>19492012</v>
      </c>
      <c r="AD49" s="460">
        <f t="shared" si="6"/>
        <v>31308958</v>
      </c>
      <c r="AE49" s="460">
        <f t="shared" si="6"/>
        <v>17423896</v>
      </c>
      <c r="AF49" s="460">
        <f t="shared" si="6"/>
        <v>1793557</v>
      </c>
      <c r="AG49" s="460">
        <f t="shared" si="6"/>
        <v>1784077</v>
      </c>
      <c r="AH49" s="460">
        <f t="shared" si="6"/>
        <v>7340</v>
      </c>
      <c r="AI49" s="460">
        <f t="shared" si="6"/>
        <v>5628893</v>
      </c>
      <c r="AJ49" s="460">
        <f t="shared" si="6"/>
        <v>136593</v>
      </c>
      <c r="AK49" s="460">
        <f t="shared" si="6"/>
        <v>8986048</v>
      </c>
      <c r="AL49" s="685">
        <f t="shared" si="6"/>
        <v>0</v>
      </c>
      <c r="AM49" s="526"/>
      <c r="AN49" s="526"/>
      <c r="AO49" s="599"/>
      <c r="AP49" s="599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  <c r="BE49" s="599"/>
      <c r="BF49" s="599"/>
      <c r="BG49" s="599"/>
      <c r="BH49" s="599"/>
      <c r="BI49" s="599"/>
      <c r="BJ49" s="599"/>
      <c r="BK49" s="599"/>
      <c r="BL49" s="599"/>
      <c r="BM49" s="599"/>
      <c r="BN49" s="599"/>
      <c r="BO49" s="599"/>
      <c r="BP49" s="599"/>
      <c r="BQ49" s="599"/>
      <c r="BR49" s="599"/>
      <c r="BS49" s="599"/>
      <c r="BT49" s="599"/>
      <c r="BU49" s="599"/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  <c r="CK49" s="599"/>
      <c r="CL49" s="599"/>
      <c r="CM49" s="599"/>
      <c r="CN49" s="599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599"/>
      <c r="DB49" s="599"/>
      <c r="DC49" s="599"/>
      <c r="DD49" s="599"/>
      <c r="DE49" s="599"/>
      <c r="DF49" s="599"/>
      <c r="DG49" s="599"/>
      <c r="DH49" s="599"/>
      <c r="DI49" s="599"/>
      <c r="DJ49" s="599"/>
      <c r="DK49" s="599"/>
      <c r="DL49" s="599"/>
      <c r="DM49" s="599"/>
      <c r="DN49" s="599"/>
      <c r="DO49" s="599"/>
      <c r="DP49" s="599"/>
      <c r="DQ49" s="599"/>
      <c r="DR49" s="599"/>
      <c r="DS49" s="599"/>
      <c r="DT49" s="599"/>
      <c r="DU49" s="599"/>
      <c r="DV49" s="599"/>
      <c r="DW49" s="599"/>
      <c r="DX49" s="599"/>
      <c r="DY49" s="599"/>
      <c r="DZ49" s="599"/>
      <c r="EA49" s="599"/>
      <c r="EB49" s="599"/>
      <c r="EC49" s="599"/>
      <c r="ED49" s="599"/>
      <c r="EE49" s="599"/>
      <c r="EF49" s="599"/>
      <c r="EG49" s="599"/>
      <c r="EH49" s="599"/>
    </row>
    <row r="50" spans="1:138" s="541" customFormat="1" ht="24.6" customHeight="1" x14ac:dyDescent="0.15">
      <c r="A50" s="472"/>
      <c r="B50" s="1271" t="s">
        <v>711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355"/>
      <c r="Y50" s="437">
        <v>2</v>
      </c>
      <c r="Z50" s="438">
        <v>6</v>
      </c>
      <c r="AA50" s="663">
        <v>49671</v>
      </c>
      <c r="AB50" s="185">
        <f t="shared" si="5"/>
        <v>16013348</v>
      </c>
      <c r="AC50" s="184">
        <v>4410404</v>
      </c>
      <c r="AD50" s="184">
        <v>7071261</v>
      </c>
      <c r="AE50" s="184">
        <v>3961188</v>
      </c>
      <c r="AF50" s="184">
        <v>10053</v>
      </c>
      <c r="AG50" s="184">
        <v>169963</v>
      </c>
      <c r="AH50" s="184">
        <v>0</v>
      </c>
      <c r="AI50" s="184">
        <v>169726</v>
      </c>
      <c r="AJ50" s="184">
        <v>0</v>
      </c>
      <c r="AK50" s="184">
        <v>220753</v>
      </c>
      <c r="AL50" s="664">
        <v>0</v>
      </c>
      <c r="AM50" s="526"/>
      <c r="AN50" s="526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599"/>
      <c r="BG50" s="599"/>
      <c r="BH50" s="599"/>
      <c r="BI50" s="599"/>
      <c r="BJ50" s="599"/>
      <c r="BK50" s="599"/>
      <c r="BL50" s="599"/>
      <c r="BM50" s="599"/>
      <c r="BN50" s="599"/>
      <c r="BO50" s="599"/>
      <c r="BP50" s="599"/>
      <c r="BQ50" s="599"/>
      <c r="BR50" s="599"/>
      <c r="BS50" s="599"/>
      <c r="BT50" s="599"/>
      <c r="BU50" s="599"/>
      <c r="BV50" s="599"/>
      <c r="BW50" s="599"/>
      <c r="BX50" s="599"/>
      <c r="BY50" s="599"/>
      <c r="BZ50" s="599"/>
      <c r="CA50" s="599"/>
      <c r="CB50" s="599"/>
      <c r="CC50" s="599"/>
      <c r="CD50" s="599"/>
      <c r="CE50" s="599"/>
      <c r="CF50" s="599"/>
      <c r="CG50" s="599"/>
      <c r="CH50" s="599"/>
      <c r="CI50" s="599"/>
      <c r="CJ50" s="599"/>
      <c r="CK50" s="599"/>
      <c r="CL50" s="599"/>
      <c r="CM50" s="599"/>
      <c r="CN50" s="599"/>
      <c r="CO50" s="599"/>
      <c r="CP50" s="599"/>
      <c r="CQ50" s="599"/>
      <c r="CR50" s="599"/>
      <c r="CS50" s="599"/>
      <c r="CT50" s="599"/>
      <c r="CU50" s="599"/>
      <c r="CV50" s="599"/>
      <c r="CW50" s="599"/>
      <c r="CX50" s="599"/>
      <c r="CY50" s="599"/>
      <c r="CZ50" s="599"/>
      <c r="DA50" s="599"/>
      <c r="DB50" s="599"/>
      <c r="DC50" s="599"/>
      <c r="DD50" s="599"/>
      <c r="DE50" s="599"/>
      <c r="DF50" s="599"/>
      <c r="DG50" s="599"/>
      <c r="DH50" s="599"/>
      <c r="DI50" s="599"/>
      <c r="DJ50" s="599"/>
      <c r="DK50" s="599"/>
      <c r="DL50" s="599"/>
      <c r="DM50" s="599"/>
      <c r="DN50" s="599"/>
      <c r="DO50" s="599"/>
      <c r="DP50" s="599"/>
      <c r="DQ50" s="599"/>
      <c r="DR50" s="599"/>
      <c r="DS50" s="599"/>
      <c r="DT50" s="599"/>
      <c r="DU50" s="599"/>
      <c r="DV50" s="599"/>
      <c r="DW50" s="599"/>
      <c r="DX50" s="599"/>
      <c r="DY50" s="599"/>
      <c r="DZ50" s="599"/>
      <c r="EA50" s="599"/>
      <c r="EB50" s="599"/>
      <c r="EC50" s="599"/>
      <c r="ED50" s="599"/>
      <c r="EE50" s="599"/>
      <c r="EF50" s="599"/>
      <c r="EG50" s="599"/>
      <c r="EH50" s="599"/>
    </row>
    <row r="51" spans="1:138" s="541" customFormat="1" ht="24.6" customHeight="1" x14ac:dyDescent="0.15">
      <c r="A51" s="472"/>
      <c r="B51" s="1271" t="s">
        <v>712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355"/>
      <c r="Y51" s="442">
        <v>2</v>
      </c>
      <c r="Z51" s="443">
        <v>7</v>
      </c>
      <c r="AA51" s="665">
        <v>8440</v>
      </c>
      <c r="AB51" s="248">
        <f t="shared" si="5"/>
        <v>1428613</v>
      </c>
      <c r="AC51" s="250">
        <v>1365115</v>
      </c>
      <c r="AD51" s="250">
        <v>0</v>
      </c>
      <c r="AE51" s="250">
        <v>82</v>
      </c>
      <c r="AF51" s="250">
        <v>523</v>
      </c>
      <c r="AG51" s="250">
        <v>0</v>
      </c>
      <c r="AH51" s="250">
        <v>0</v>
      </c>
      <c r="AI51" s="250">
        <v>62893</v>
      </c>
      <c r="AJ51" s="250">
        <v>0</v>
      </c>
      <c r="AK51" s="250">
        <v>0</v>
      </c>
      <c r="AL51" s="666">
        <v>0</v>
      </c>
      <c r="AM51" s="526"/>
      <c r="AN51" s="526"/>
      <c r="AO51" s="599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599"/>
      <c r="BG51" s="599"/>
      <c r="BH51" s="599"/>
      <c r="BI51" s="599"/>
      <c r="BJ51" s="599"/>
      <c r="BK51" s="599"/>
      <c r="BL51" s="599"/>
      <c r="BM51" s="599"/>
      <c r="BN51" s="599"/>
      <c r="BO51" s="599"/>
      <c r="BP51" s="599"/>
      <c r="BQ51" s="599"/>
      <c r="BR51" s="599"/>
      <c r="BS51" s="599"/>
      <c r="BT51" s="599"/>
      <c r="BU51" s="599"/>
      <c r="BV51" s="599"/>
      <c r="BW51" s="599"/>
      <c r="BX51" s="599"/>
      <c r="BY51" s="599"/>
      <c r="BZ51" s="599"/>
      <c r="CA51" s="599"/>
      <c r="CB51" s="599"/>
      <c r="CC51" s="599"/>
      <c r="CD51" s="599"/>
      <c r="CE51" s="599"/>
      <c r="CF51" s="599"/>
      <c r="CG51" s="599"/>
      <c r="CH51" s="599"/>
      <c r="CI51" s="599"/>
      <c r="CJ51" s="599"/>
      <c r="CK51" s="599"/>
      <c r="CL51" s="599"/>
      <c r="CM51" s="599"/>
      <c r="CN51" s="599"/>
      <c r="CO51" s="599"/>
      <c r="CP51" s="599"/>
      <c r="CQ51" s="599"/>
      <c r="CR51" s="599"/>
      <c r="CS51" s="599"/>
      <c r="CT51" s="599"/>
      <c r="CU51" s="599"/>
      <c r="CV51" s="599"/>
      <c r="CW51" s="599"/>
      <c r="CX51" s="599"/>
      <c r="CY51" s="599"/>
      <c r="CZ51" s="599"/>
      <c r="DA51" s="599"/>
      <c r="DB51" s="599"/>
      <c r="DC51" s="599"/>
      <c r="DD51" s="599"/>
      <c r="DE51" s="599"/>
      <c r="DF51" s="599"/>
      <c r="DG51" s="599"/>
      <c r="DH51" s="599"/>
      <c r="DI51" s="599"/>
      <c r="DJ51" s="599"/>
      <c r="DK51" s="599"/>
      <c r="DL51" s="599"/>
      <c r="DM51" s="599"/>
      <c r="DN51" s="599"/>
      <c r="DO51" s="599"/>
      <c r="DP51" s="599"/>
      <c r="DQ51" s="599"/>
      <c r="DR51" s="599"/>
      <c r="DS51" s="599"/>
      <c r="DT51" s="599"/>
      <c r="DU51" s="599"/>
      <c r="DV51" s="599"/>
      <c r="DW51" s="599"/>
      <c r="DX51" s="599"/>
      <c r="DY51" s="599"/>
      <c r="DZ51" s="599"/>
      <c r="EA51" s="599"/>
      <c r="EB51" s="599"/>
      <c r="EC51" s="599"/>
      <c r="ED51" s="599"/>
      <c r="EE51" s="599"/>
      <c r="EF51" s="599"/>
      <c r="EG51" s="599"/>
      <c r="EH51" s="599"/>
    </row>
    <row r="52" spans="1:138" s="541" customFormat="1" ht="24.6" customHeight="1" x14ac:dyDescent="0.15">
      <c r="A52" s="472"/>
      <c r="B52" s="1271" t="s">
        <v>713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355"/>
      <c r="Y52" s="442">
        <v>2</v>
      </c>
      <c r="Z52" s="443">
        <v>8</v>
      </c>
      <c r="AA52" s="665">
        <v>13757</v>
      </c>
      <c r="AB52" s="248">
        <f t="shared" si="5"/>
        <v>244608</v>
      </c>
      <c r="AC52" s="250">
        <v>0</v>
      </c>
      <c r="AD52" s="250">
        <v>0</v>
      </c>
      <c r="AE52" s="250">
        <v>1336</v>
      </c>
      <c r="AF52" s="250">
        <v>232667</v>
      </c>
      <c r="AG52" s="250">
        <v>0</v>
      </c>
      <c r="AH52" s="250">
        <v>6514</v>
      </c>
      <c r="AI52" s="250">
        <v>4091</v>
      </c>
      <c r="AJ52" s="250">
        <v>0</v>
      </c>
      <c r="AK52" s="250">
        <v>0</v>
      </c>
      <c r="AL52" s="666">
        <v>0</v>
      </c>
      <c r="AM52" s="526"/>
      <c r="AN52" s="526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599"/>
      <c r="BC52" s="599"/>
      <c r="BD52" s="599"/>
      <c r="BE52" s="599"/>
      <c r="BF52" s="599"/>
      <c r="BG52" s="599"/>
      <c r="BH52" s="599"/>
      <c r="BI52" s="599"/>
      <c r="BJ52" s="599"/>
      <c r="BK52" s="599"/>
      <c r="BL52" s="599"/>
      <c r="BM52" s="599"/>
      <c r="BN52" s="599"/>
      <c r="BO52" s="599"/>
      <c r="BP52" s="599"/>
      <c r="BQ52" s="599"/>
      <c r="BR52" s="599"/>
      <c r="BS52" s="599"/>
      <c r="BT52" s="599"/>
      <c r="BU52" s="599"/>
      <c r="BV52" s="599"/>
      <c r="BW52" s="599"/>
      <c r="BX52" s="599"/>
      <c r="BY52" s="599"/>
      <c r="BZ52" s="599"/>
      <c r="CA52" s="599"/>
      <c r="CB52" s="599"/>
      <c r="CC52" s="599"/>
      <c r="CD52" s="599"/>
      <c r="CE52" s="599"/>
      <c r="CF52" s="599"/>
      <c r="CG52" s="599"/>
      <c r="CH52" s="599"/>
      <c r="CI52" s="599"/>
      <c r="CJ52" s="599"/>
      <c r="CK52" s="599"/>
      <c r="CL52" s="599"/>
      <c r="CM52" s="599"/>
      <c r="CN52" s="599"/>
      <c r="CO52" s="599"/>
      <c r="CP52" s="599"/>
      <c r="CQ52" s="599"/>
      <c r="CR52" s="599"/>
      <c r="CS52" s="599"/>
      <c r="CT52" s="599"/>
      <c r="CU52" s="599"/>
      <c r="CV52" s="599"/>
      <c r="CW52" s="599"/>
      <c r="CX52" s="599"/>
      <c r="CY52" s="599"/>
      <c r="CZ52" s="599"/>
      <c r="DA52" s="599"/>
      <c r="DB52" s="599"/>
      <c r="DC52" s="599"/>
      <c r="DD52" s="599"/>
      <c r="DE52" s="599"/>
      <c r="DF52" s="599"/>
      <c r="DG52" s="599"/>
      <c r="DH52" s="599"/>
      <c r="DI52" s="599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599"/>
      <c r="DW52" s="599"/>
      <c r="DX52" s="599"/>
      <c r="DY52" s="599"/>
      <c r="DZ52" s="599"/>
      <c r="EA52" s="599"/>
      <c r="EB52" s="599"/>
      <c r="EC52" s="599"/>
      <c r="ED52" s="599"/>
      <c r="EE52" s="599"/>
      <c r="EF52" s="599"/>
      <c r="EG52" s="599"/>
      <c r="EH52" s="599"/>
    </row>
    <row r="53" spans="1:138" s="541" customFormat="1" ht="24.6" customHeight="1" x14ac:dyDescent="0.15">
      <c r="A53" s="472"/>
      <c r="B53" s="1271" t="s">
        <v>714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355"/>
      <c r="Y53" s="442">
        <v>2</v>
      </c>
      <c r="Z53" s="443">
        <v>9</v>
      </c>
      <c r="AA53" s="665">
        <v>0</v>
      </c>
      <c r="AB53" s="248">
        <f t="shared" si="5"/>
        <v>17246</v>
      </c>
      <c r="AC53" s="250">
        <v>11504</v>
      </c>
      <c r="AD53" s="250">
        <v>0</v>
      </c>
      <c r="AE53" s="250">
        <v>0</v>
      </c>
      <c r="AF53" s="250">
        <v>0</v>
      </c>
      <c r="AG53" s="250">
        <v>0</v>
      </c>
      <c r="AH53" s="250">
        <v>0</v>
      </c>
      <c r="AI53" s="250">
        <v>5742</v>
      </c>
      <c r="AJ53" s="250">
        <v>0</v>
      </c>
      <c r="AK53" s="250">
        <v>0</v>
      </c>
      <c r="AL53" s="666">
        <v>0</v>
      </c>
      <c r="AM53" s="526"/>
      <c r="AN53" s="526"/>
      <c r="AO53" s="599"/>
      <c r="AP53" s="599"/>
      <c r="AQ53" s="599"/>
      <c r="AR53" s="599"/>
      <c r="AS53" s="599"/>
      <c r="AT53" s="599"/>
      <c r="AU53" s="599"/>
      <c r="AV53" s="599"/>
      <c r="AW53" s="599"/>
      <c r="AX53" s="599"/>
      <c r="AY53" s="599"/>
      <c r="AZ53" s="599"/>
      <c r="BA53" s="599"/>
      <c r="BB53" s="599"/>
      <c r="BC53" s="599"/>
      <c r="BD53" s="599"/>
      <c r="BE53" s="599"/>
      <c r="BF53" s="599"/>
      <c r="BG53" s="599"/>
      <c r="BH53" s="599"/>
      <c r="BI53" s="599"/>
      <c r="BJ53" s="599"/>
      <c r="BK53" s="599"/>
      <c r="BL53" s="599"/>
      <c r="BM53" s="599"/>
      <c r="BN53" s="599"/>
      <c r="BO53" s="599"/>
      <c r="BP53" s="599"/>
      <c r="BQ53" s="599"/>
      <c r="BR53" s="599"/>
      <c r="BS53" s="599"/>
      <c r="BT53" s="599"/>
      <c r="BU53" s="599"/>
      <c r="BV53" s="599"/>
      <c r="BW53" s="599"/>
      <c r="BX53" s="599"/>
      <c r="BY53" s="599"/>
      <c r="BZ53" s="599"/>
      <c r="CA53" s="599"/>
      <c r="CB53" s="599"/>
      <c r="CC53" s="599"/>
      <c r="CD53" s="599"/>
      <c r="CE53" s="599"/>
      <c r="CF53" s="599"/>
      <c r="CG53" s="599"/>
      <c r="CH53" s="599"/>
      <c r="CI53" s="599"/>
      <c r="CJ53" s="599"/>
      <c r="CK53" s="599"/>
      <c r="CL53" s="599"/>
      <c r="CM53" s="599"/>
      <c r="CN53" s="599"/>
      <c r="CO53" s="599"/>
      <c r="CP53" s="599"/>
      <c r="CQ53" s="599"/>
      <c r="CR53" s="599"/>
      <c r="CS53" s="599"/>
      <c r="CT53" s="599"/>
      <c r="CU53" s="599"/>
      <c r="CV53" s="599"/>
      <c r="CW53" s="599"/>
      <c r="CX53" s="599"/>
      <c r="CY53" s="599"/>
      <c r="CZ53" s="599"/>
      <c r="DA53" s="599"/>
      <c r="DB53" s="599"/>
      <c r="DC53" s="599"/>
      <c r="DD53" s="599"/>
      <c r="DE53" s="599"/>
      <c r="DF53" s="599"/>
      <c r="DG53" s="599"/>
      <c r="DH53" s="599"/>
      <c r="DI53" s="599"/>
      <c r="DJ53" s="599"/>
      <c r="DK53" s="599"/>
      <c r="DL53" s="599"/>
      <c r="DM53" s="599"/>
      <c r="DN53" s="599"/>
      <c r="DO53" s="599"/>
      <c r="DP53" s="599"/>
      <c r="DQ53" s="599"/>
      <c r="DR53" s="599"/>
      <c r="DS53" s="599"/>
      <c r="DT53" s="599"/>
      <c r="DU53" s="599"/>
      <c r="DV53" s="599"/>
      <c r="DW53" s="599"/>
      <c r="DX53" s="599"/>
      <c r="DY53" s="599"/>
      <c r="DZ53" s="599"/>
      <c r="EA53" s="599"/>
      <c r="EB53" s="599"/>
      <c r="EC53" s="599"/>
      <c r="ED53" s="599"/>
      <c r="EE53" s="599"/>
      <c r="EF53" s="599"/>
      <c r="EG53" s="599"/>
      <c r="EH53" s="599"/>
    </row>
    <row r="54" spans="1:138" s="541" customFormat="1" ht="24.6" customHeight="1" x14ac:dyDescent="0.15">
      <c r="A54" s="472"/>
      <c r="B54" s="1271" t="s">
        <v>715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355"/>
      <c r="Y54" s="442">
        <v>3</v>
      </c>
      <c r="Z54" s="443">
        <v>0</v>
      </c>
      <c r="AA54" s="665">
        <v>0</v>
      </c>
      <c r="AB54" s="248">
        <f t="shared" si="5"/>
        <v>4627</v>
      </c>
      <c r="AC54" s="250">
        <v>2</v>
      </c>
      <c r="AD54" s="250">
        <v>0</v>
      </c>
      <c r="AE54" s="250">
        <v>0</v>
      </c>
      <c r="AF54" s="250">
        <v>0</v>
      </c>
      <c r="AG54" s="250">
        <v>4625</v>
      </c>
      <c r="AH54" s="250">
        <v>0</v>
      </c>
      <c r="AI54" s="250">
        <v>0</v>
      </c>
      <c r="AJ54" s="250">
        <v>0</v>
      </c>
      <c r="AK54" s="250">
        <v>0</v>
      </c>
      <c r="AL54" s="666">
        <v>0</v>
      </c>
      <c r="AM54" s="526"/>
      <c r="AN54" s="526"/>
      <c r="AO54" s="599"/>
      <c r="AP54" s="599"/>
      <c r="AQ54" s="599"/>
      <c r="AR54" s="599"/>
      <c r="AS54" s="599"/>
      <c r="AT54" s="599"/>
      <c r="AU54" s="599"/>
      <c r="AV54" s="599"/>
      <c r="AW54" s="599"/>
      <c r="AX54" s="599"/>
      <c r="AY54" s="599"/>
      <c r="AZ54" s="599"/>
      <c r="BA54" s="599"/>
      <c r="BB54" s="599"/>
      <c r="BC54" s="599"/>
      <c r="BD54" s="599"/>
      <c r="BE54" s="599"/>
      <c r="BF54" s="599"/>
      <c r="BG54" s="599"/>
      <c r="BH54" s="599"/>
      <c r="BI54" s="599"/>
      <c r="BJ54" s="599"/>
      <c r="BK54" s="599"/>
      <c r="BL54" s="599"/>
      <c r="BM54" s="599"/>
      <c r="BN54" s="599"/>
      <c r="BO54" s="599"/>
      <c r="BP54" s="599"/>
      <c r="BQ54" s="599"/>
      <c r="BR54" s="599"/>
      <c r="BS54" s="599"/>
      <c r="BT54" s="599"/>
      <c r="BU54" s="599"/>
      <c r="BV54" s="599"/>
      <c r="BW54" s="599"/>
      <c r="BX54" s="599"/>
      <c r="BY54" s="599"/>
      <c r="BZ54" s="599"/>
      <c r="CA54" s="599"/>
      <c r="CB54" s="599"/>
      <c r="CC54" s="599"/>
      <c r="CD54" s="599"/>
      <c r="CE54" s="599"/>
      <c r="CF54" s="599"/>
      <c r="CG54" s="599"/>
      <c r="CH54" s="599"/>
      <c r="CI54" s="599"/>
      <c r="CJ54" s="599"/>
      <c r="CK54" s="599"/>
      <c r="CL54" s="599"/>
      <c r="CM54" s="599"/>
      <c r="CN54" s="599"/>
      <c r="CO54" s="599"/>
      <c r="CP54" s="599"/>
      <c r="CQ54" s="599"/>
      <c r="CR54" s="599"/>
      <c r="CS54" s="599"/>
      <c r="CT54" s="599"/>
      <c r="CU54" s="599"/>
      <c r="CV54" s="599"/>
      <c r="CW54" s="599"/>
      <c r="CX54" s="599"/>
      <c r="CY54" s="599"/>
      <c r="CZ54" s="599"/>
      <c r="DA54" s="599"/>
      <c r="DB54" s="599"/>
      <c r="DC54" s="599"/>
      <c r="DD54" s="599"/>
      <c r="DE54" s="599"/>
      <c r="DF54" s="599"/>
      <c r="DG54" s="599"/>
      <c r="DH54" s="599"/>
      <c r="DI54" s="599"/>
      <c r="DJ54" s="599"/>
      <c r="DK54" s="599"/>
      <c r="DL54" s="599"/>
      <c r="DM54" s="599"/>
      <c r="DN54" s="599"/>
      <c r="DO54" s="599"/>
      <c r="DP54" s="599"/>
      <c r="DQ54" s="599"/>
      <c r="DR54" s="599"/>
      <c r="DS54" s="599"/>
      <c r="DT54" s="599"/>
      <c r="DU54" s="599"/>
      <c r="DV54" s="599"/>
      <c r="DW54" s="599"/>
      <c r="DX54" s="599"/>
      <c r="DY54" s="599"/>
      <c r="DZ54" s="599"/>
      <c r="EA54" s="599"/>
      <c r="EB54" s="599"/>
      <c r="EC54" s="599"/>
      <c r="ED54" s="599"/>
      <c r="EE54" s="599"/>
      <c r="EF54" s="599"/>
      <c r="EG54" s="599"/>
      <c r="EH54" s="599"/>
    </row>
    <row r="55" spans="1:138" s="531" customFormat="1" ht="24.6" customHeight="1" x14ac:dyDescent="0.15">
      <c r="A55" s="472"/>
      <c r="B55" s="1271" t="s">
        <v>716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355"/>
      <c r="Y55" s="442">
        <v>3</v>
      </c>
      <c r="Z55" s="443">
        <v>1</v>
      </c>
      <c r="AA55" s="665">
        <v>0</v>
      </c>
      <c r="AB55" s="248">
        <f t="shared" si="5"/>
        <v>10903</v>
      </c>
      <c r="AC55" s="250">
        <v>9659</v>
      </c>
      <c r="AD55" s="250">
        <v>337</v>
      </c>
      <c r="AE55" s="250">
        <v>0</v>
      </c>
      <c r="AF55" s="250">
        <v>0</v>
      </c>
      <c r="AG55" s="250">
        <v>200</v>
      </c>
      <c r="AH55" s="250">
        <v>0</v>
      </c>
      <c r="AI55" s="250">
        <v>707</v>
      </c>
      <c r="AJ55" s="250">
        <v>0</v>
      </c>
      <c r="AK55" s="250">
        <v>0</v>
      </c>
      <c r="AL55" s="666">
        <v>0</v>
      </c>
      <c r="AM55" s="526"/>
      <c r="AN55" s="526"/>
      <c r="AO55" s="599"/>
      <c r="AP55" s="526"/>
      <c r="AQ55" s="526"/>
      <c r="AR55" s="526"/>
      <c r="AS55" s="526"/>
      <c r="AT55" s="526"/>
      <c r="AU55" s="526"/>
      <c r="AV55" s="526"/>
      <c r="AW55" s="526"/>
      <c r="AX55" s="526"/>
      <c r="AY55" s="526"/>
      <c r="AZ55" s="526"/>
      <c r="BA55" s="526"/>
      <c r="BB55" s="526"/>
      <c r="BC55" s="526"/>
      <c r="BD55" s="526"/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6"/>
      <c r="BZ55" s="526"/>
      <c r="CA55" s="526"/>
      <c r="CB55" s="526"/>
      <c r="CC55" s="526"/>
      <c r="CD55" s="526"/>
      <c r="CE55" s="526"/>
      <c r="CF55" s="526"/>
      <c r="CG55" s="526"/>
      <c r="CH55" s="526"/>
      <c r="CI55" s="526"/>
      <c r="CJ55" s="526"/>
      <c r="CK55" s="526"/>
      <c r="CL55" s="526"/>
      <c r="CM55" s="526"/>
      <c r="CN55" s="526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26"/>
      <c r="DB55" s="526"/>
      <c r="DC55" s="526"/>
      <c r="DD55" s="526"/>
      <c r="DE55" s="526"/>
      <c r="DF55" s="526"/>
      <c r="DG55" s="526"/>
      <c r="DH55" s="526"/>
      <c r="DI55" s="526"/>
      <c r="DJ55" s="526"/>
      <c r="DK55" s="526"/>
      <c r="DL55" s="526"/>
      <c r="DM55" s="526"/>
      <c r="DN55" s="526"/>
      <c r="DO55" s="526"/>
      <c r="DP55" s="526"/>
      <c r="DQ55" s="526"/>
      <c r="DR55" s="526"/>
      <c r="DS55" s="526"/>
      <c r="DT55" s="526"/>
      <c r="DU55" s="526"/>
      <c r="DV55" s="526"/>
      <c r="DW55" s="526"/>
      <c r="DX55" s="526"/>
      <c r="DY55" s="526"/>
      <c r="DZ55" s="526"/>
      <c r="EA55" s="526"/>
      <c r="EB55" s="526"/>
      <c r="EC55" s="526"/>
      <c r="ED55" s="526"/>
      <c r="EE55" s="526"/>
      <c r="EF55" s="526"/>
      <c r="EG55" s="526"/>
      <c r="EH55" s="526"/>
    </row>
    <row r="56" spans="1:138" s="531" customFormat="1" ht="24.6" customHeight="1" x14ac:dyDescent="0.15">
      <c r="A56" s="472"/>
      <c r="B56" s="1271" t="s">
        <v>717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355"/>
      <c r="Y56" s="442">
        <v>3</v>
      </c>
      <c r="Z56" s="443">
        <v>2</v>
      </c>
      <c r="AA56" s="665">
        <v>444594</v>
      </c>
      <c r="AB56" s="248">
        <f t="shared" si="5"/>
        <v>3724066</v>
      </c>
      <c r="AC56" s="250">
        <v>4103</v>
      </c>
      <c r="AD56" s="250">
        <v>24105</v>
      </c>
      <c r="AE56" s="250">
        <v>15100</v>
      </c>
      <c r="AF56" s="250">
        <v>5534</v>
      </c>
      <c r="AG56" s="250">
        <v>1871</v>
      </c>
      <c r="AH56" s="250">
        <v>309</v>
      </c>
      <c r="AI56" s="250">
        <v>37918</v>
      </c>
      <c r="AJ56" s="250">
        <v>0</v>
      </c>
      <c r="AK56" s="250">
        <v>3635126</v>
      </c>
      <c r="AL56" s="666">
        <v>0</v>
      </c>
      <c r="AM56" s="526"/>
      <c r="AN56" s="526"/>
      <c r="AO56" s="599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526"/>
      <c r="BX56" s="526"/>
      <c r="BY56" s="526"/>
      <c r="BZ56" s="526"/>
      <c r="CA56" s="526"/>
      <c r="CB56" s="526"/>
      <c r="CC56" s="526"/>
      <c r="CD56" s="526"/>
      <c r="CE56" s="526"/>
      <c r="CF56" s="526"/>
      <c r="CG56" s="526"/>
      <c r="CH56" s="526"/>
      <c r="CI56" s="526"/>
      <c r="CJ56" s="526"/>
      <c r="CK56" s="526"/>
      <c r="CL56" s="526"/>
      <c r="CM56" s="526"/>
      <c r="CN56" s="526"/>
      <c r="CO56" s="526"/>
      <c r="CP56" s="526"/>
      <c r="CQ56" s="526"/>
      <c r="CR56" s="526"/>
      <c r="CS56" s="526"/>
      <c r="CT56" s="526"/>
      <c r="CU56" s="526"/>
      <c r="CV56" s="526"/>
      <c r="CW56" s="526"/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6"/>
      <c r="DV56" s="526"/>
      <c r="DW56" s="526"/>
      <c r="DX56" s="526"/>
      <c r="DY56" s="526"/>
      <c r="DZ56" s="526"/>
      <c r="EA56" s="526"/>
      <c r="EB56" s="526"/>
      <c r="EC56" s="526"/>
      <c r="ED56" s="526"/>
      <c r="EE56" s="526"/>
      <c r="EF56" s="526"/>
      <c r="EG56" s="526"/>
      <c r="EH56" s="526"/>
    </row>
    <row r="57" spans="1:138" s="531" customFormat="1" ht="24.6" customHeight="1" x14ac:dyDescent="0.15">
      <c r="A57" s="472"/>
      <c r="B57" s="1271" t="s">
        <v>718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355"/>
      <c r="Y57" s="442">
        <v>3</v>
      </c>
      <c r="Z57" s="443">
        <v>3</v>
      </c>
      <c r="AA57" s="665">
        <v>6615</v>
      </c>
      <c r="AB57" s="248">
        <f t="shared" si="5"/>
        <v>72258</v>
      </c>
      <c r="AC57" s="250">
        <v>6438</v>
      </c>
      <c r="AD57" s="250">
        <v>35932</v>
      </c>
      <c r="AE57" s="250">
        <v>28265</v>
      </c>
      <c r="AF57" s="250">
        <v>523</v>
      </c>
      <c r="AG57" s="250">
        <v>0</v>
      </c>
      <c r="AH57" s="250">
        <v>0</v>
      </c>
      <c r="AI57" s="250">
        <v>1100</v>
      </c>
      <c r="AJ57" s="250">
        <v>0</v>
      </c>
      <c r="AK57" s="250">
        <v>0</v>
      </c>
      <c r="AL57" s="666">
        <v>0</v>
      </c>
      <c r="AM57" s="526"/>
      <c r="AN57" s="526"/>
      <c r="AO57" s="599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  <c r="BP57" s="526"/>
      <c r="BQ57" s="526"/>
      <c r="BR57" s="526"/>
      <c r="BS57" s="526"/>
      <c r="BT57" s="526"/>
      <c r="BU57" s="526"/>
      <c r="BV57" s="526"/>
      <c r="BW57" s="526"/>
      <c r="BX57" s="526"/>
      <c r="BY57" s="526"/>
      <c r="BZ57" s="526"/>
      <c r="CA57" s="526"/>
      <c r="CB57" s="526"/>
      <c r="CC57" s="526"/>
      <c r="CD57" s="526"/>
      <c r="CE57" s="526"/>
      <c r="CF57" s="526"/>
      <c r="CG57" s="526"/>
      <c r="CH57" s="526"/>
      <c r="CI57" s="526"/>
      <c r="CJ57" s="526"/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6"/>
      <c r="DB57" s="526"/>
      <c r="DC57" s="526"/>
      <c r="DD57" s="526"/>
      <c r="DE57" s="526"/>
      <c r="DF57" s="526"/>
      <c r="DG57" s="526"/>
      <c r="DH57" s="526"/>
      <c r="DI57" s="526"/>
      <c r="DJ57" s="526"/>
      <c r="DK57" s="526"/>
      <c r="DL57" s="526"/>
      <c r="DM57" s="526"/>
      <c r="DN57" s="526"/>
      <c r="DO57" s="526"/>
      <c r="DP57" s="526"/>
      <c r="DQ57" s="526"/>
      <c r="DR57" s="526"/>
      <c r="DS57" s="526"/>
      <c r="DT57" s="526"/>
      <c r="DU57" s="526"/>
      <c r="DV57" s="526"/>
      <c r="DW57" s="526"/>
      <c r="DX57" s="526"/>
      <c r="DY57" s="526"/>
      <c r="DZ57" s="526"/>
      <c r="EA57" s="526"/>
      <c r="EB57" s="526"/>
      <c r="EC57" s="526"/>
      <c r="ED57" s="526"/>
      <c r="EE57" s="526"/>
      <c r="EF57" s="526"/>
      <c r="EG57" s="526"/>
      <c r="EH57" s="526"/>
    </row>
    <row r="58" spans="1:138" s="531" customFormat="1" ht="24.6" customHeight="1" x14ac:dyDescent="0.15">
      <c r="A58" s="472"/>
      <c r="B58" s="1271" t="s">
        <v>719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355"/>
      <c r="Y58" s="442">
        <v>3</v>
      </c>
      <c r="Z58" s="443">
        <v>4</v>
      </c>
      <c r="AA58" s="665">
        <v>1448000</v>
      </c>
      <c r="AB58" s="248">
        <f t="shared" si="5"/>
        <v>6801000</v>
      </c>
      <c r="AC58" s="250">
        <v>283000</v>
      </c>
      <c r="AD58" s="250">
        <v>3702000</v>
      </c>
      <c r="AE58" s="250">
        <v>1989000</v>
      </c>
      <c r="AF58" s="250">
        <v>156000</v>
      </c>
      <c r="AG58" s="250">
        <v>156000</v>
      </c>
      <c r="AH58" s="250">
        <v>0</v>
      </c>
      <c r="AI58" s="250">
        <v>308000</v>
      </c>
      <c r="AJ58" s="250">
        <v>0</v>
      </c>
      <c r="AK58" s="250">
        <v>207000</v>
      </c>
      <c r="AL58" s="666">
        <v>0</v>
      </c>
      <c r="AM58" s="526"/>
      <c r="AN58" s="526"/>
      <c r="AO58" s="599"/>
      <c r="AP58" s="526"/>
      <c r="AQ58" s="526"/>
      <c r="AR58" s="526"/>
      <c r="AS58" s="526"/>
      <c r="AT58" s="526"/>
      <c r="AU58" s="526"/>
      <c r="AV58" s="526"/>
      <c r="AW58" s="526"/>
      <c r="AX58" s="526"/>
      <c r="AY58" s="526"/>
      <c r="AZ58" s="526"/>
      <c r="BA58" s="526"/>
      <c r="BB58" s="526"/>
      <c r="BC58" s="526"/>
      <c r="BD58" s="526"/>
      <c r="BE58" s="526"/>
      <c r="BF58" s="526"/>
      <c r="BG58" s="526"/>
      <c r="BH58" s="526"/>
      <c r="BI58" s="526"/>
      <c r="BJ58" s="526"/>
      <c r="BK58" s="526"/>
      <c r="BL58" s="526"/>
      <c r="BM58" s="526"/>
      <c r="BN58" s="526"/>
      <c r="BO58" s="526"/>
      <c r="BP58" s="526"/>
      <c r="BQ58" s="526"/>
      <c r="BR58" s="526"/>
      <c r="BS58" s="526"/>
      <c r="BT58" s="526"/>
      <c r="BU58" s="526"/>
      <c r="BV58" s="526"/>
      <c r="BW58" s="526"/>
      <c r="BX58" s="526"/>
      <c r="BY58" s="526"/>
      <c r="BZ58" s="526"/>
      <c r="CA58" s="526"/>
      <c r="CB58" s="526"/>
      <c r="CC58" s="526"/>
      <c r="CD58" s="526"/>
      <c r="CE58" s="526"/>
      <c r="CF58" s="526"/>
      <c r="CG58" s="526"/>
      <c r="CH58" s="526"/>
      <c r="CI58" s="526"/>
      <c r="CJ58" s="526"/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6"/>
      <c r="DB58" s="526"/>
      <c r="DC58" s="526"/>
      <c r="DD58" s="526"/>
      <c r="DE58" s="526"/>
      <c r="DF58" s="526"/>
      <c r="DG58" s="526"/>
      <c r="DH58" s="526"/>
      <c r="DI58" s="526"/>
      <c r="DJ58" s="526"/>
      <c r="DK58" s="526"/>
      <c r="DL58" s="526"/>
      <c r="DM58" s="526"/>
      <c r="DN58" s="526"/>
      <c r="DO58" s="526"/>
      <c r="DP58" s="526"/>
      <c r="DQ58" s="526"/>
      <c r="DR58" s="526"/>
      <c r="DS58" s="526"/>
      <c r="DT58" s="526"/>
      <c r="DU58" s="526"/>
      <c r="DV58" s="526"/>
      <c r="DW58" s="526"/>
      <c r="DX58" s="526"/>
      <c r="DY58" s="526"/>
      <c r="DZ58" s="526"/>
      <c r="EA58" s="526"/>
      <c r="EB58" s="526"/>
      <c r="EC58" s="526"/>
      <c r="ED58" s="526"/>
      <c r="EE58" s="526"/>
      <c r="EF58" s="526"/>
      <c r="EG58" s="526"/>
      <c r="EH58" s="526"/>
    </row>
    <row r="59" spans="1:138" s="531" customFormat="1" ht="24.6" customHeight="1" x14ac:dyDescent="0.15">
      <c r="A59" s="472"/>
      <c r="B59" s="1271" t="s">
        <v>720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355"/>
      <c r="Y59" s="442">
        <v>3</v>
      </c>
      <c r="Z59" s="443">
        <v>5</v>
      </c>
      <c r="AA59" s="667">
        <f>AA49-SUM(AA50:AA58)</f>
        <v>10234225</v>
      </c>
      <c r="AB59" s="248">
        <f t="shared" si="5"/>
        <v>58244705</v>
      </c>
      <c r="AC59" s="248">
        <f t="shared" ref="AC59:AL59" si="7">AC49-SUM(AC50:AC58)</f>
        <v>13401787</v>
      </c>
      <c r="AD59" s="248">
        <f t="shared" si="7"/>
        <v>20475323</v>
      </c>
      <c r="AE59" s="248">
        <f t="shared" si="7"/>
        <v>11428925</v>
      </c>
      <c r="AF59" s="248">
        <f t="shared" si="7"/>
        <v>1388257</v>
      </c>
      <c r="AG59" s="248">
        <f t="shared" si="7"/>
        <v>1451418</v>
      </c>
      <c r="AH59" s="248">
        <f t="shared" si="7"/>
        <v>517</v>
      </c>
      <c r="AI59" s="248">
        <f t="shared" si="7"/>
        <v>5038716</v>
      </c>
      <c r="AJ59" s="248">
        <f t="shared" si="7"/>
        <v>136593</v>
      </c>
      <c r="AK59" s="248">
        <f t="shared" si="7"/>
        <v>4923169</v>
      </c>
      <c r="AL59" s="668">
        <f t="shared" si="7"/>
        <v>0</v>
      </c>
      <c r="AM59" s="526"/>
      <c r="AN59" s="526"/>
      <c r="AO59" s="599"/>
      <c r="AP59" s="526"/>
      <c r="AQ59" s="526"/>
      <c r="AR59" s="526"/>
      <c r="AS59" s="526"/>
      <c r="AT59" s="526"/>
      <c r="AU59" s="526"/>
      <c r="AV59" s="526"/>
      <c r="AW59" s="526"/>
      <c r="AX59" s="526"/>
      <c r="AY59" s="526"/>
      <c r="AZ59" s="526"/>
      <c r="BA59" s="526"/>
      <c r="BB59" s="526"/>
      <c r="BC59" s="526"/>
      <c r="BD59" s="526"/>
      <c r="BE59" s="526"/>
      <c r="BF59" s="526"/>
      <c r="BG59" s="526"/>
      <c r="BH59" s="526"/>
      <c r="BI59" s="526"/>
      <c r="BJ59" s="526"/>
      <c r="BK59" s="526"/>
      <c r="BL59" s="526"/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6"/>
      <c r="BZ59" s="526"/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6"/>
      <c r="CN59" s="526"/>
      <c r="CO59" s="526"/>
      <c r="CP59" s="526"/>
      <c r="CQ59" s="526"/>
      <c r="CR59" s="526"/>
      <c r="CS59" s="526"/>
      <c r="CT59" s="526"/>
      <c r="CU59" s="526"/>
      <c r="CV59" s="526"/>
      <c r="CW59" s="526"/>
      <c r="CX59" s="526"/>
      <c r="CY59" s="526"/>
      <c r="CZ59" s="526"/>
      <c r="DA59" s="526"/>
      <c r="DB59" s="526"/>
      <c r="DC59" s="526"/>
      <c r="DD59" s="526"/>
      <c r="DE59" s="526"/>
      <c r="DF59" s="526"/>
      <c r="DG59" s="526"/>
      <c r="DH59" s="526"/>
      <c r="DI59" s="526"/>
      <c r="DJ59" s="526"/>
      <c r="DK59" s="526"/>
      <c r="DL59" s="526"/>
      <c r="DM59" s="526"/>
      <c r="DN59" s="526"/>
      <c r="DO59" s="526"/>
      <c r="DP59" s="526"/>
      <c r="DQ59" s="526"/>
      <c r="DR59" s="526"/>
      <c r="DS59" s="526"/>
      <c r="DT59" s="526"/>
      <c r="DU59" s="526"/>
      <c r="DV59" s="526"/>
      <c r="DW59" s="526"/>
      <c r="DX59" s="526"/>
      <c r="DY59" s="526"/>
      <c r="DZ59" s="526"/>
      <c r="EA59" s="526"/>
      <c r="EB59" s="526"/>
      <c r="EC59" s="526"/>
      <c r="ED59" s="526"/>
      <c r="EE59" s="526"/>
      <c r="EF59" s="526"/>
      <c r="EG59" s="526"/>
      <c r="EH59" s="526"/>
    </row>
    <row r="60" spans="1:138" s="646" customFormat="1" ht="24.6" customHeight="1" thickBot="1" x14ac:dyDescent="0.2">
      <c r="A60" s="510"/>
      <c r="B60" s="1271" t="s">
        <v>721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355"/>
      <c r="Y60" s="445">
        <v>3</v>
      </c>
      <c r="Z60" s="446">
        <v>6</v>
      </c>
      <c r="AA60" s="673">
        <v>149989</v>
      </c>
      <c r="AB60" s="190">
        <f t="shared" si="5"/>
        <v>3208196</v>
      </c>
      <c r="AC60" s="189">
        <v>2466357</v>
      </c>
      <c r="AD60" s="189">
        <v>290580</v>
      </c>
      <c r="AE60" s="189">
        <v>144378</v>
      </c>
      <c r="AF60" s="189">
        <v>18069</v>
      </c>
      <c r="AG60" s="189">
        <v>6194</v>
      </c>
      <c r="AH60" s="189">
        <v>0</v>
      </c>
      <c r="AI60" s="189">
        <v>28350</v>
      </c>
      <c r="AJ60" s="189">
        <v>0</v>
      </c>
      <c r="AK60" s="189">
        <v>254268</v>
      </c>
      <c r="AL60" s="680">
        <v>0</v>
      </c>
      <c r="AM60" s="615"/>
      <c r="AN60" s="615"/>
      <c r="AO60" s="616"/>
      <c r="AP60" s="615"/>
      <c r="AQ60" s="615"/>
      <c r="AR60" s="615"/>
      <c r="AS60" s="615"/>
      <c r="AT60" s="615"/>
      <c r="AU60" s="615"/>
      <c r="AV60" s="615"/>
      <c r="AW60" s="615"/>
      <c r="AX60" s="615"/>
      <c r="AY60" s="615"/>
      <c r="AZ60" s="615"/>
      <c r="BA60" s="615"/>
      <c r="BB60" s="615"/>
      <c r="BC60" s="615"/>
      <c r="BD60" s="615"/>
      <c r="BE60" s="615"/>
      <c r="BF60" s="615"/>
      <c r="BG60" s="615"/>
      <c r="BH60" s="615"/>
      <c r="BI60" s="615"/>
      <c r="BJ60" s="615"/>
      <c r="BK60" s="615"/>
      <c r="BL60" s="615"/>
      <c r="BM60" s="615"/>
      <c r="BN60" s="615"/>
      <c r="BO60" s="615"/>
      <c r="BP60" s="615"/>
      <c r="BQ60" s="615"/>
      <c r="BR60" s="615"/>
      <c r="BS60" s="615"/>
      <c r="BT60" s="615"/>
      <c r="BU60" s="615"/>
      <c r="BV60" s="615"/>
      <c r="BW60" s="615"/>
      <c r="BX60" s="615"/>
      <c r="BY60" s="615"/>
      <c r="BZ60" s="615"/>
      <c r="CA60" s="615"/>
      <c r="CB60" s="615"/>
      <c r="CC60" s="615"/>
      <c r="CD60" s="615"/>
      <c r="CE60" s="615"/>
      <c r="CF60" s="615"/>
      <c r="CG60" s="615"/>
      <c r="CH60" s="615"/>
      <c r="CI60" s="615"/>
      <c r="CJ60" s="615"/>
      <c r="CK60" s="615"/>
      <c r="CL60" s="615"/>
      <c r="CM60" s="615"/>
      <c r="CN60" s="615"/>
      <c r="CO60" s="615"/>
      <c r="CP60" s="615"/>
      <c r="CQ60" s="615"/>
      <c r="CR60" s="615"/>
      <c r="CS60" s="615"/>
      <c r="CT60" s="615"/>
      <c r="CU60" s="615"/>
      <c r="CV60" s="615"/>
      <c r="CW60" s="615"/>
      <c r="CX60" s="615"/>
      <c r="CY60" s="615"/>
      <c r="CZ60" s="615"/>
      <c r="DA60" s="615"/>
      <c r="DB60" s="615"/>
      <c r="DC60" s="615"/>
      <c r="DD60" s="615"/>
      <c r="DE60" s="615"/>
      <c r="DF60" s="615"/>
      <c r="DG60" s="615"/>
      <c r="DH60" s="615"/>
      <c r="DI60" s="615"/>
      <c r="DJ60" s="615"/>
      <c r="DK60" s="615"/>
      <c r="DL60" s="615"/>
      <c r="DM60" s="615"/>
      <c r="DN60" s="615"/>
      <c r="DO60" s="615"/>
      <c r="DP60" s="615"/>
      <c r="DQ60" s="615"/>
      <c r="DR60" s="615"/>
      <c r="DS60" s="615"/>
      <c r="DT60" s="615"/>
      <c r="DU60" s="615"/>
      <c r="DV60" s="615"/>
      <c r="DW60" s="615"/>
      <c r="DX60" s="615"/>
      <c r="DY60" s="615"/>
      <c r="DZ60" s="615"/>
      <c r="EA60" s="615"/>
      <c r="EB60" s="615"/>
      <c r="EC60" s="615"/>
      <c r="ED60" s="615"/>
      <c r="EE60" s="615"/>
      <c r="EF60" s="615"/>
      <c r="EG60" s="615"/>
      <c r="EH60" s="615"/>
    </row>
    <row r="61" spans="1:138" ht="14.25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</row>
    <row r="62" spans="1:138" ht="14.25" hidden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  <c r="EH62" s="271"/>
    </row>
    <row r="63" spans="1:138" ht="14.25" hidden="1" customHeight="1" x14ac:dyDescent="0.1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</row>
    <row r="64" spans="1:138" ht="14.25" hidden="1" customHeight="1" x14ac:dyDescent="0.1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  <c r="EH64" s="271"/>
    </row>
    <row r="65" spans="1:138" ht="14.25" hidden="1" customHeight="1" x14ac:dyDescent="0.1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</row>
    <row r="66" spans="1:138" ht="14.25" hidden="1" customHeight="1" x14ac:dyDescent="0.15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</row>
    <row r="67" spans="1:138" ht="14.25" hidden="1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</row>
    <row r="68" spans="1:138" ht="14.25" hidden="1" customHeight="1" x14ac:dyDescent="0.15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</row>
    <row r="69" spans="1:138" ht="14.25" hidden="1" customHeight="1" x14ac:dyDescent="0.1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</row>
    <row r="70" spans="1:138" ht="14.25" hidden="1" customHeight="1" x14ac:dyDescent="0.1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E8:AI9"/>
    <mergeCell ref="AJ9:AK10"/>
    <mergeCell ref="Y10:Z10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5EFBDD4E-02F2-48C4-943F-3E080C178E00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E2DB-B97D-400C-9FB3-32F0EBA32967}">
  <sheetPr codeName="Sheet13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692" customWidth="1"/>
    <col min="2" max="24" width="1.75" style="692" customWidth="1"/>
    <col min="25" max="26" width="2" style="692" customWidth="1"/>
    <col min="27" max="59" width="13.25" style="692" customWidth="1"/>
    <col min="60" max="60" width="2.625" style="692" customWidth="1"/>
    <col min="61" max="61" width="13.25" style="692" hidden="1"/>
    <col min="62" max="262" width="9" style="692" hidden="1"/>
    <col min="263" max="263" width="1.625" style="692" hidden="1"/>
    <col min="264" max="286" width="1.75" style="692" hidden="1"/>
    <col min="287" max="288" width="2" style="692" hidden="1"/>
    <col min="289" max="310" width="13.25" style="692" hidden="1"/>
    <col min="311" max="312" width="3.375" style="692" hidden="1"/>
    <col min="313" max="518" width="9" style="692" hidden="1"/>
    <col min="519" max="519" width="1.625" style="692" hidden="1"/>
    <col min="520" max="542" width="1.75" style="692" hidden="1"/>
    <col min="543" max="544" width="2" style="692" hidden="1"/>
    <col min="545" max="566" width="13.25" style="692" hidden="1"/>
    <col min="567" max="568" width="3.375" style="692" hidden="1"/>
    <col min="569" max="774" width="9" style="692" hidden="1"/>
    <col min="775" max="775" width="1.625" style="692" hidden="1"/>
    <col min="776" max="798" width="1.75" style="692" hidden="1"/>
    <col min="799" max="800" width="2" style="692" hidden="1"/>
    <col min="801" max="822" width="13.25" style="692" hidden="1"/>
    <col min="823" max="824" width="3.375" style="692" hidden="1"/>
    <col min="825" max="1030" width="9" style="692" hidden="1"/>
    <col min="1031" max="1031" width="1.625" style="692" hidden="1"/>
    <col min="1032" max="1054" width="1.75" style="692" hidden="1"/>
    <col min="1055" max="1056" width="2" style="692" hidden="1"/>
    <col min="1057" max="1078" width="13.25" style="692" hidden="1"/>
    <col min="1079" max="1080" width="3.375" style="692" hidden="1"/>
    <col min="1081" max="1286" width="9" style="692" hidden="1"/>
    <col min="1287" max="1287" width="1.625" style="692" hidden="1"/>
    <col min="1288" max="1310" width="1.75" style="692" hidden="1"/>
    <col min="1311" max="1312" width="2" style="692" hidden="1"/>
    <col min="1313" max="1334" width="13.25" style="692" hidden="1"/>
    <col min="1335" max="1336" width="3.375" style="692" hidden="1"/>
    <col min="1337" max="1542" width="9" style="692" hidden="1"/>
    <col min="1543" max="1543" width="1.625" style="692" hidden="1"/>
    <col min="1544" max="1566" width="1.75" style="692" hidden="1"/>
    <col min="1567" max="1568" width="2" style="692" hidden="1"/>
    <col min="1569" max="1590" width="13.25" style="692" hidden="1"/>
    <col min="1591" max="1592" width="3.375" style="692" hidden="1"/>
    <col min="1593" max="1798" width="9" style="692" hidden="1"/>
    <col min="1799" max="1799" width="1.625" style="692" hidden="1"/>
    <col min="1800" max="1822" width="1.75" style="692" hidden="1"/>
    <col min="1823" max="1824" width="2" style="692" hidden="1"/>
    <col min="1825" max="1846" width="13.25" style="692" hidden="1"/>
    <col min="1847" max="1848" width="3.375" style="692" hidden="1"/>
    <col min="1849" max="2054" width="9" style="692" hidden="1"/>
    <col min="2055" max="2055" width="1.625" style="692" hidden="1"/>
    <col min="2056" max="2078" width="1.75" style="692" hidden="1"/>
    <col min="2079" max="2080" width="2" style="692" hidden="1"/>
    <col min="2081" max="2102" width="13.25" style="692" hidden="1"/>
    <col min="2103" max="2104" width="3.375" style="692" hidden="1"/>
    <col min="2105" max="2310" width="9" style="692" hidden="1"/>
    <col min="2311" max="2311" width="1.625" style="692" hidden="1"/>
    <col min="2312" max="2334" width="1.75" style="692" hidden="1"/>
    <col min="2335" max="2336" width="2" style="692" hidden="1"/>
    <col min="2337" max="2358" width="13.25" style="692" hidden="1"/>
    <col min="2359" max="2360" width="3.375" style="692" hidden="1"/>
    <col min="2361" max="2566" width="9" style="692" hidden="1"/>
    <col min="2567" max="2567" width="1.625" style="692" hidden="1"/>
    <col min="2568" max="2590" width="1.75" style="692" hidden="1"/>
    <col min="2591" max="2592" width="2" style="692" hidden="1"/>
    <col min="2593" max="2614" width="13.25" style="692" hidden="1"/>
    <col min="2615" max="2616" width="3.375" style="692" hidden="1"/>
    <col min="2617" max="2822" width="9" style="692" hidden="1"/>
    <col min="2823" max="2823" width="1.625" style="692" hidden="1"/>
    <col min="2824" max="2846" width="1.75" style="692" hidden="1"/>
    <col min="2847" max="2848" width="2" style="692" hidden="1"/>
    <col min="2849" max="2870" width="13.25" style="692" hidden="1"/>
    <col min="2871" max="2872" width="3.375" style="692" hidden="1"/>
    <col min="2873" max="3078" width="9" style="692" hidden="1"/>
    <col min="3079" max="3079" width="1.625" style="692" hidden="1"/>
    <col min="3080" max="3102" width="1.75" style="692" hidden="1"/>
    <col min="3103" max="3104" width="2" style="692" hidden="1"/>
    <col min="3105" max="3126" width="13.25" style="692" hidden="1"/>
    <col min="3127" max="3128" width="3.375" style="692" hidden="1"/>
    <col min="3129" max="3334" width="9" style="692" hidden="1"/>
    <col min="3335" max="3335" width="1.625" style="692" hidden="1"/>
    <col min="3336" max="3358" width="1.75" style="692" hidden="1"/>
    <col min="3359" max="3360" width="2" style="692" hidden="1"/>
    <col min="3361" max="3382" width="13.25" style="692" hidden="1"/>
    <col min="3383" max="3384" width="3.375" style="692" hidden="1"/>
    <col min="3385" max="3590" width="9" style="692" hidden="1"/>
    <col min="3591" max="3591" width="1.625" style="692" hidden="1"/>
    <col min="3592" max="3614" width="1.75" style="692" hidden="1"/>
    <col min="3615" max="3616" width="2" style="692" hidden="1"/>
    <col min="3617" max="3638" width="13.25" style="692" hidden="1"/>
    <col min="3639" max="3640" width="3.375" style="692" hidden="1"/>
    <col min="3641" max="3846" width="9" style="692" hidden="1"/>
    <col min="3847" max="3847" width="1.625" style="692" hidden="1"/>
    <col min="3848" max="3870" width="1.75" style="692" hidden="1"/>
    <col min="3871" max="3872" width="2" style="692" hidden="1"/>
    <col min="3873" max="3894" width="13.25" style="692" hidden="1"/>
    <col min="3895" max="3896" width="3.375" style="692" hidden="1"/>
    <col min="3897" max="4102" width="9" style="692" hidden="1"/>
    <col min="4103" max="4103" width="1.625" style="692" hidden="1"/>
    <col min="4104" max="4126" width="1.75" style="692" hidden="1"/>
    <col min="4127" max="4128" width="2" style="692" hidden="1"/>
    <col min="4129" max="4150" width="13.25" style="692" hidden="1"/>
    <col min="4151" max="4152" width="3.375" style="692" hidden="1"/>
    <col min="4153" max="4358" width="9" style="692" hidden="1"/>
    <col min="4359" max="4359" width="1.625" style="692" hidden="1"/>
    <col min="4360" max="4382" width="1.75" style="692" hidden="1"/>
    <col min="4383" max="4384" width="2" style="692" hidden="1"/>
    <col min="4385" max="4406" width="13.25" style="692" hidden="1"/>
    <col min="4407" max="4408" width="3.375" style="692" hidden="1"/>
    <col min="4409" max="4614" width="9" style="692" hidden="1"/>
    <col min="4615" max="4615" width="1.625" style="692" hidden="1"/>
    <col min="4616" max="4638" width="1.75" style="692" hidden="1"/>
    <col min="4639" max="4640" width="2" style="692" hidden="1"/>
    <col min="4641" max="4662" width="13.25" style="692" hidden="1"/>
    <col min="4663" max="4664" width="3.375" style="692" hidden="1"/>
    <col min="4665" max="4870" width="9" style="692" hidden="1"/>
    <col min="4871" max="4871" width="1.625" style="692" hidden="1"/>
    <col min="4872" max="4894" width="1.75" style="692" hidden="1"/>
    <col min="4895" max="4896" width="2" style="692" hidden="1"/>
    <col min="4897" max="4918" width="13.25" style="692" hidden="1"/>
    <col min="4919" max="4920" width="3.375" style="692" hidden="1"/>
    <col min="4921" max="5126" width="9" style="692" hidden="1"/>
    <col min="5127" max="5127" width="1.625" style="692" hidden="1"/>
    <col min="5128" max="5150" width="1.75" style="692" hidden="1"/>
    <col min="5151" max="5152" width="2" style="692" hidden="1"/>
    <col min="5153" max="5174" width="13.25" style="692" hidden="1"/>
    <col min="5175" max="5176" width="3.375" style="692" hidden="1"/>
    <col min="5177" max="5382" width="9" style="692" hidden="1"/>
    <col min="5383" max="5383" width="1.625" style="692" hidden="1"/>
    <col min="5384" max="5406" width="1.75" style="692" hidden="1"/>
    <col min="5407" max="5408" width="2" style="692" hidden="1"/>
    <col min="5409" max="5430" width="13.25" style="692" hidden="1"/>
    <col min="5431" max="5432" width="3.375" style="692" hidden="1"/>
    <col min="5433" max="5638" width="9" style="692" hidden="1"/>
    <col min="5639" max="5639" width="1.625" style="692" hidden="1"/>
    <col min="5640" max="5662" width="1.75" style="692" hidden="1"/>
    <col min="5663" max="5664" width="2" style="692" hidden="1"/>
    <col min="5665" max="5686" width="13.25" style="692" hidden="1"/>
    <col min="5687" max="5688" width="3.375" style="692" hidden="1"/>
    <col min="5689" max="5894" width="9" style="692" hidden="1"/>
    <col min="5895" max="5895" width="1.625" style="692" hidden="1"/>
    <col min="5896" max="5918" width="1.75" style="692" hidden="1"/>
    <col min="5919" max="5920" width="2" style="692" hidden="1"/>
    <col min="5921" max="5942" width="13.25" style="692" hidden="1"/>
    <col min="5943" max="5944" width="3.375" style="692" hidden="1"/>
    <col min="5945" max="6150" width="9" style="692" hidden="1"/>
    <col min="6151" max="6151" width="1.625" style="692" hidden="1"/>
    <col min="6152" max="6174" width="1.75" style="692" hidden="1"/>
    <col min="6175" max="6176" width="2" style="692" hidden="1"/>
    <col min="6177" max="6198" width="13.25" style="692" hidden="1"/>
    <col min="6199" max="6200" width="3.375" style="692" hidden="1"/>
    <col min="6201" max="6406" width="9" style="692" hidden="1"/>
    <col min="6407" max="6407" width="1.625" style="692" hidden="1"/>
    <col min="6408" max="6430" width="1.75" style="692" hidden="1"/>
    <col min="6431" max="6432" width="2" style="692" hidden="1"/>
    <col min="6433" max="6454" width="13.25" style="692" hidden="1"/>
    <col min="6455" max="6456" width="3.375" style="692" hidden="1"/>
    <col min="6457" max="6662" width="9" style="692" hidden="1"/>
    <col min="6663" max="6663" width="1.625" style="692" hidden="1"/>
    <col min="6664" max="6686" width="1.75" style="692" hidden="1"/>
    <col min="6687" max="6688" width="2" style="692" hidden="1"/>
    <col min="6689" max="6710" width="13.25" style="692" hidden="1"/>
    <col min="6711" max="6712" width="3.375" style="692" hidden="1"/>
    <col min="6713" max="6918" width="9" style="692" hidden="1"/>
    <col min="6919" max="6919" width="1.625" style="692" hidden="1"/>
    <col min="6920" max="6942" width="1.75" style="692" hidden="1"/>
    <col min="6943" max="6944" width="2" style="692" hidden="1"/>
    <col min="6945" max="6966" width="13.25" style="692" hidden="1"/>
    <col min="6967" max="6968" width="3.375" style="692" hidden="1"/>
    <col min="6969" max="7174" width="9" style="692" hidden="1"/>
    <col min="7175" max="7175" width="1.625" style="692" hidden="1"/>
    <col min="7176" max="7198" width="1.75" style="692" hidden="1"/>
    <col min="7199" max="7200" width="2" style="692" hidden="1"/>
    <col min="7201" max="7222" width="13.25" style="692" hidden="1"/>
    <col min="7223" max="7224" width="3.375" style="692" hidden="1"/>
    <col min="7225" max="7430" width="9" style="692" hidden="1"/>
    <col min="7431" max="7431" width="1.625" style="692" hidden="1"/>
    <col min="7432" max="7454" width="1.75" style="692" hidden="1"/>
    <col min="7455" max="7456" width="2" style="692" hidden="1"/>
    <col min="7457" max="7478" width="13.25" style="692" hidden="1"/>
    <col min="7479" max="7480" width="3.375" style="692" hidden="1"/>
    <col min="7481" max="7686" width="9" style="692" hidden="1"/>
    <col min="7687" max="7687" width="1.625" style="692" hidden="1"/>
    <col min="7688" max="7710" width="1.75" style="692" hidden="1"/>
    <col min="7711" max="7712" width="2" style="692" hidden="1"/>
    <col min="7713" max="7734" width="13.25" style="692" hidden="1"/>
    <col min="7735" max="7736" width="3.375" style="692" hidden="1"/>
    <col min="7737" max="7942" width="9" style="692" hidden="1"/>
    <col min="7943" max="7943" width="1.625" style="692" hidden="1"/>
    <col min="7944" max="7966" width="1.75" style="692" hidden="1"/>
    <col min="7967" max="7968" width="2" style="692" hidden="1"/>
    <col min="7969" max="7990" width="13.25" style="692" hidden="1"/>
    <col min="7991" max="7992" width="3.375" style="692" hidden="1"/>
    <col min="7993" max="8198" width="9" style="692" hidden="1"/>
    <col min="8199" max="8199" width="1.625" style="692" hidden="1"/>
    <col min="8200" max="8222" width="1.75" style="692" hidden="1"/>
    <col min="8223" max="8224" width="2" style="692" hidden="1"/>
    <col min="8225" max="8246" width="13.25" style="692" hidden="1"/>
    <col min="8247" max="8248" width="3.375" style="692" hidden="1"/>
    <col min="8249" max="8454" width="9" style="692" hidden="1"/>
    <col min="8455" max="8455" width="1.625" style="692" hidden="1"/>
    <col min="8456" max="8478" width="1.75" style="692" hidden="1"/>
    <col min="8479" max="8480" width="2" style="692" hidden="1"/>
    <col min="8481" max="8502" width="13.25" style="692" hidden="1"/>
    <col min="8503" max="8504" width="3.375" style="692" hidden="1"/>
    <col min="8505" max="8710" width="9" style="692" hidden="1"/>
    <col min="8711" max="8711" width="1.625" style="692" hidden="1"/>
    <col min="8712" max="8734" width="1.75" style="692" hidden="1"/>
    <col min="8735" max="8736" width="2" style="692" hidden="1"/>
    <col min="8737" max="8758" width="13.25" style="692" hidden="1"/>
    <col min="8759" max="8760" width="3.375" style="692" hidden="1"/>
    <col min="8761" max="8966" width="9" style="692" hidden="1"/>
    <col min="8967" max="8967" width="1.625" style="692" hidden="1"/>
    <col min="8968" max="8990" width="1.75" style="692" hidden="1"/>
    <col min="8991" max="8992" width="2" style="692" hidden="1"/>
    <col min="8993" max="9014" width="13.25" style="692" hidden="1"/>
    <col min="9015" max="9016" width="3.375" style="692" hidden="1"/>
    <col min="9017" max="9222" width="9" style="692" hidden="1"/>
    <col min="9223" max="9223" width="1.625" style="692" hidden="1"/>
    <col min="9224" max="9246" width="1.75" style="692" hidden="1"/>
    <col min="9247" max="9248" width="2" style="692" hidden="1"/>
    <col min="9249" max="9270" width="13.25" style="692" hidden="1"/>
    <col min="9271" max="9272" width="3.375" style="692" hidden="1"/>
    <col min="9273" max="9478" width="9" style="692" hidden="1"/>
    <col min="9479" max="9479" width="1.625" style="692" hidden="1"/>
    <col min="9480" max="9502" width="1.75" style="692" hidden="1"/>
    <col min="9503" max="9504" width="2" style="692" hidden="1"/>
    <col min="9505" max="9526" width="13.25" style="692" hidden="1"/>
    <col min="9527" max="9528" width="3.375" style="692" hidden="1"/>
    <col min="9529" max="9734" width="9" style="692" hidden="1"/>
    <col min="9735" max="9735" width="1.625" style="692" hidden="1"/>
    <col min="9736" max="9758" width="1.75" style="692" hidden="1"/>
    <col min="9759" max="9760" width="2" style="692" hidden="1"/>
    <col min="9761" max="9782" width="13.25" style="692" hidden="1"/>
    <col min="9783" max="9784" width="3.375" style="692" hidden="1"/>
    <col min="9785" max="9990" width="9" style="692" hidden="1"/>
    <col min="9991" max="9991" width="1.625" style="692" hidden="1"/>
    <col min="9992" max="10014" width="1.75" style="692" hidden="1"/>
    <col min="10015" max="10016" width="2" style="692" hidden="1"/>
    <col min="10017" max="10038" width="13.25" style="692" hidden="1"/>
    <col min="10039" max="10040" width="3.375" style="692" hidden="1"/>
    <col min="10041" max="10246" width="9" style="692" hidden="1"/>
    <col min="10247" max="10247" width="1.625" style="692" hidden="1"/>
    <col min="10248" max="10270" width="1.75" style="692" hidden="1"/>
    <col min="10271" max="10272" width="2" style="692" hidden="1"/>
    <col min="10273" max="10294" width="13.25" style="692" hidden="1"/>
    <col min="10295" max="10296" width="3.375" style="692" hidden="1"/>
    <col min="10297" max="10502" width="9" style="692" hidden="1"/>
    <col min="10503" max="10503" width="1.625" style="692" hidden="1"/>
    <col min="10504" max="10526" width="1.75" style="692" hidden="1"/>
    <col min="10527" max="10528" width="2" style="692" hidden="1"/>
    <col min="10529" max="10550" width="13.25" style="692" hidden="1"/>
    <col min="10551" max="10552" width="3.375" style="692" hidden="1"/>
    <col min="10553" max="10758" width="9" style="692" hidden="1"/>
    <col min="10759" max="10759" width="1.625" style="692" hidden="1"/>
    <col min="10760" max="10782" width="1.75" style="692" hidden="1"/>
    <col min="10783" max="10784" width="2" style="692" hidden="1"/>
    <col min="10785" max="10806" width="13.25" style="692" hidden="1"/>
    <col min="10807" max="10808" width="3.375" style="692" hidden="1"/>
    <col min="10809" max="11014" width="9" style="692" hidden="1"/>
    <col min="11015" max="11015" width="1.625" style="692" hidden="1"/>
    <col min="11016" max="11038" width="1.75" style="692" hidden="1"/>
    <col min="11039" max="11040" width="2" style="692" hidden="1"/>
    <col min="11041" max="11062" width="13.25" style="692" hidden="1"/>
    <col min="11063" max="11064" width="3.375" style="692" hidden="1"/>
    <col min="11065" max="11270" width="9" style="692" hidden="1"/>
    <col min="11271" max="11271" width="1.625" style="692" hidden="1"/>
    <col min="11272" max="11294" width="1.75" style="692" hidden="1"/>
    <col min="11295" max="11296" width="2" style="692" hidden="1"/>
    <col min="11297" max="11318" width="13.25" style="692" hidden="1"/>
    <col min="11319" max="11320" width="3.375" style="692" hidden="1"/>
    <col min="11321" max="11526" width="9" style="692" hidden="1"/>
    <col min="11527" max="11527" width="1.625" style="692" hidden="1"/>
    <col min="11528" max="11550" width="1.75" style="692" hidden="1"/>
    <col min="11551" max="11552" width="2" style="692" hidden="1"/>
    <col min="11553" max="11574" width="13.25" style="692" hidden="1"/>
    <col min="11575" max="11576" width="3.375" style="692" hidden="1"/>
    <col min="11577" max="11782" width="9" style="692" hidden="1"/>
    <col min="11783" max="11783" width="1.625" style="692" hidden="1"/>
    <col min="11784" max="11806" width="1.75" style="692" hidden="1"/>
    <col min="11807" max="11808" width="2" style="692" hidden="1"/>
    <col min="11809" max="11830" width="13.25" style="692" hidden="1"/>
    <col min="11831" max="11832" width="3.375" style="692" hidden="1"/>
    <col min="11833" max="12038" width="9" style="692" hidden="1"/>
    <col min="12039" max="12039" width="1.625" style="692" hidden="1"/>
    <col min="12040" max="12062" width="1.75" style="692" hidden="1"/>
    <col min="12063" max="12064" width="2" style="692" hidden="1"/>
    <col min="12065" max="12086" width="13.25" style="692" hidden="1"/>
    <col min="12087" max="12088" width="3.375" style="692" hidden="1"/>
    <col min="12089" max="12294" width="9" style="692" hidden="1"/>
    <col min="12295" max="12295" width="1.625" style="692" hidden="1"/>
    <col min="12296" max="12318" width="1.75" style="692" hidden="1"/>
    <col min="12319" max="12320" width="2" style="692" hidden="1"/>
    <col min="12321" max="12342" width="13.25" style="692" hidden="1"/>
    <col min="12343" max="12344" width="3.375" style="692" hidden="1"/>
    <col min="12345" max="12550" width="9" style="692" hidden="1"/>
    <col min="12551" max="12551" width="1.625" style="692" hidden="1"/>
    <col min="12552" max="12574" width="1.75" style="692" hidden="1"/>
    <col min="12575" max="12576" width="2" style="692" hidden="1"/>
    <col min="12577" max="12598" width="13.25" style="692" hidden="1"/>
    <col min="12599" max="12600" width="3.375" style="692" hidden="1"/>
    <col min="12601" max="12806" width="9" style="692" hidden="1"/>
    <col min="12807" max="12807" width="1.625" style="692" hidden="1"/>
    <col min="12808" max="12830" width="1.75" style="692" hidden="1"/>
    <col min="12831" max="12832" width="2" style="692" hidden="1"/>
    <col min="12833" max="12854" width="13.25" style="692" hidden="1"/>
    <col min="12855" max="12856" width="3.375" style="692" hidden="1"/>
    <col min="12857" max="13062" width="9" style="692" hidden="1"/>
    <col min="13063" max="13063" width="1.625" style="692" hidden="1"/>
    <col min="13064" max="13086" width="1.75" style="692" hidden="1"/>
    <col min="13087" max="13088" width="2" style="692" hidden="1"/>
    <col min="13089" max="13110" width="13.25" style="692" hidden="1"/>
    <col min="13111" max="13112" width="3.375" style="692" hidden="1"/>
    <col min="13113" max="13318" width="9" style="692" hidden="1"/>
    <col min="13319" max="13319" width="1.625" style="692" hidden="1"/>
    <col min="13320" max="13342" width="1.75" style="692" hidden="1"/>
    <col min="13343" max="13344" width="2" style="692" hidden="1"/>
    <col min="13345" max="13366" width="13.25" style="692" hidden="1"/>
    <col min="13367" max="13368" width="3.375" style="692" hidden="1"/>
    <col min="13369" max="13574" width="9" style="692" hidden="1"/>
    <col min="13575" max="13575" width="1.625" style="692" hidden="1"/>
    <col min="13576" max="13598" width="1.75" style="692" hidden="1"/>
    <col min="13599" max="13600" width="2" style="692" hidden="1"/>
    <col min="13601" max="13622" width="13.25" style="692" hidden="1"/>
    <col min="13623" max="13624" width="3.375" style="692" hidden="1"/>
    <col min="13625" max="13830" width="9" style="692" hidden="1"/>
    <col min="13831" max="13831" width="1.625" style="692" hidden="1"/>
    <col min="13832" max="13854" width="1.75" style="692" hidden="1"/>
    <col min="13855" max="13856" width="2" style="692" hidden="1"/>
    <col min="13857" max="13878" width="13.25" style="692" hidden="1"/>
    <col min="13879" max="13880" width="3.375" style="692" hidden="1"/>
    <col min="13881" max="14086" width="9" style="692" hidden="1"/>
    <col min="14087" max="14087" width="1.625" style="692" hidden="1"/>
    <col min="14088" max="14110" width="1.75" style="692" hidden="1"/>
    <col min="14111" max="14112" width="2" style="692" hidden="1"/>
    <col min="14113" max="14134" width="13.25" style="692" hidden="1"/>
    <col min="14135" max="14136" width="3.375" style="692" hidden="1"/>
    <col min="14137" max="14342" width="9" style="692" hidden="1"/>
    <col min="14343" max="14343" width="1.625" style="692" hidden="1"/>
    <col min="14344" max="14366" width="1.75" style="692" hidden="1"/>
    <col min="14367" max="14368" width="2" style="692" hidden="1"/>
    <col min="14369" max="14390" width="13.25" style="692" hidden="1"/>
    <col min="14391" max="14392" width="3.375" style="692" hidden="1"/>
    <col min="14393" max="14598" width="9" style="692" hidden="1"/>
    <col min="14599" max="14599" width="1.625" style="692" hidden="1"/>
    <col min="14600" max="14622" width="1.75" style="692" hidden="1"/>
    <col min="14623" max="14624" width="2" style="692" hidden="1"/>
    <col min="14625" max="14646" width="13.25" style="692" hidden="1"/>
    <col min="14647" max="14648" width="3.375" style="692" hidden="1"/>
    <col min="14649" max="14854" width="9" style="692" hidden="1"/>
    <col min="14855" max="14855" width="1.625" style="692" hidden="1"/>
    <col min="14856" max="14878" width="1.75" style="692" hidden="1"/>
    <col min="14879" max="14880" width="2" style="692" hidden="1"/>
    <col min="14881" max="14902" width="13.25" style="692" hidden="1"/>
    <col min="14903" max="14904" width="3.375" style="692" hidden="1"/>
    <col min="14905" max="15110" width="9" style="692" hidden="1"/>
    <col min="15111" max="15111" width="1.625" style="692" hidden="1"/>
    <col min="15112" max="15134" width="1.75" style="692" hidden="1"/>
    <col min="15135" max="15136" width="2" style="692" hidden="1"/>
    <col min="15137" max="15158" width="13.25" style="692" hidden="1"/>
    <col min="15159" max="15160" width="3.375" style="692" hidden="1"/>
    <col min="15161" max="15366" width="9" style="692" hidden="1"/>
    <col min="15367" max="15367" width="1.625" style="692" hidden="1"/>
    <col min="15368" max="15390" width="1.75" style="692" hidden="1"/>
    <col min="15391" max="15392" width="2" style="692" hidden="1"/>
    <col min="15393" max="15414" width="13.25" style="692" hidden="1"/>
    <col min="15415" max="15416" width="3.375" style="692" hidden="1"/>
    <col min="15417" max="15622" width="9" style="692" hidden="1"/>
    <col min="15623" max="15623" width="1.625" style="692" hidden="1"/>
    <col min="15624" max="15646" width="1.75" style="692" hidden="1"/>
    <col min="15647" max="15648" width="2" style="692" hidden="1"/>
    <col min="15649" max="15670" width="13.25" style="692" hidden="1"/>
    <col min="15671" max="15672" width="3.375" style="692" hidden="1"/>
    <col min="15673" max="15878" width="9" style="692" hidden="1"/>
    <col min="15879" max="15879" width="1.625" style="692" hidden="1"/>
    <col min="15880" max="15902" width="1.75" style="692" hidden="1"/>
    <col min="15903" max="15904" width="2" style="692" hidden="1"/>
    <col min="15905" max="15926" width="13.25" style="692" hidden="1"/>
    <col min="15927" max="15928" width="3.375" style="692" hidden="1"/>
    <col min="15929" max="16134" width="9" style="692" hidden="1"/>
    <col min="16135" max="16135" width="1.625" style="692" hidden="1"/>
    <col min="16136" max="16158" width="1.75" style="692" hidden="1"/>
    <col min="16159" max="16160" width="2" style="692" hidden="1"/>
    <col min="16161" max="16182" width="13.25" style="692" hidden="1"/>
    <col min="16183" max="16184" width="3.375" style="692" hidden="1"/>
    <col min="16185" max="16384" width="9" style="692" hidden="1"/>
  </cols>
  <sheetData>
    <row r="1" spans="1:154" ht="9.9499999999999993" customHeight="1" x14ac:dyDescent="0.15">
      <c r="A1" s="686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7"/>
      <c r="N1" s="686"/>
      <c r="O1" s="686"/>
      <c r="P1" s="686"/>
      <c r="Q1" s="688"/>
      <c r="R1" s="686"/>
      <c r="S1" s="688"/>
      <c r="T1" s="686"/>
      <c r="U1" s="686"/>
      <c r="V1" s="686"/>
      <c r="W1" s="686"/>
      <c r="X1" s="689"/>
      <c r="Y1" s="690"/>
      <c r="Z1" s="686"/>
      <c r="AA1" s="686"/>
      <c r="AB1" s="686"/>
      <c r="AC1" s="686"/>
      <c r="AD1" s="686"/>
      <c r="AE1" s="686"/>
      <c r="AF1" s="686"/>
      <c r="AG1" s="690"/>
      <c r="AH1" s="690"/>
      <c r="AI1" s="690"/>
      <c r="AJ1" s="686"/>
      <c r="AK1" s="686"/>
      <c r="AL1" s="686"/>
      <c r="AM1" s="686"/>
      <c r="AN1" s="691"/>
      <c r="AO1" s="691"/>
      <c r="AP1" s="691"/>
      <c r="AQ1" s="691"/>
      <c r="AR1" s="691"/>
      <c r="AS1" s="691"/>
      <c r="AT1" s="691"/>
      <c r="AU1" s="691"/>
      <c r="AV1" s="691"/>
      <c r="AW1" s="686"/>
      <c r="AX1" s="686"/>
      <c r="AY1" s="686"/>
      <c r="AZ1" s="686"/>
      <c r="BA1" s="686"/>
      <c r="BB1" s="686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691"/>
      <c r="CL1" s="691"/>
      <c r="CM1" s="691"/>
      <c r="CN1" s="691"/>
      <c r="CO1" s="691"/>
      <c r="CP1" s="691"/>
      <c r="CQ1" s="691"/>
      <c r="CR1" s="691"/>
      <c r="CS1" s="691"/>
      <c r="CT1" s="691"/>
      <c r="CU1" s="691"/>
      <c r="CV1" s="691"/>
      <c r="CW1" s="691"/>
      <c r="CX1" s="691"/>
      <c r="CY1" s="691"/>
      <c r="CZ1" s="691"/>
      <c r="DA1" s="691"/>
      <c r="DB1" s="691"/>
      <c r="DC1" s="691"/>
      <c r="DD1" s="691"/>
      <c r="DE1" s="691"/>
      <c r="DF1" s="691"/>
      <c r="DG1" s="691"/>
      <c r="DH1" s="691"/>
      <c r="DI1" s="691"/>
      <c r="DJ1" s="691"/>
      <c r="DK1" s="691"/>
      <c r="DL1" s="691"/>
      <c r="DM1" s="691"/>
      <c r="DN1" s="691"/>
      <c r="DO1" s="691"/>
      <c r="DP1" s="691"/>
      <c r="DQ1" s="691"/>
      <c r="DR1" s="691"/>
      <c r="DS1" s="691"/>
      <c r="DT1" s="691"/>
      <c r="DU1" s="691"/>
      <c r="DV1" s="691"/>
      <c r="DW1" s="691"/>
      <c r="DX1" s="691"/>
      <c r="DY1" s="691"/>
      <c r="DZ1" s="691"/>
      <c r="EA1" s="691"/>
      <c r="EB1" s="691"/>
      <c r="EC1" s="691"/>
      <c r="ED1" s="691"/>
      <c r="EE1" s="691"/>
      <c r="EF1" s="691"/>
      <c r="EG1" s="691"/>
      <c r="EH1" s="691"/>
      <c r="EI1" s="691"/>
      <c r="EJ1" s="691"/>
      <c r="EK1" s="691"/>
      <c r="EL1" s="691"/>
      <c r="EM1" s="691"/>
      <c r="EN1" s="691"/>
      <c r="EO1" s="691"/>
      <c r="EP1" s="691"/>
      <c r="EQ1" s="691"/>
      <c r="ER1" s="691"/>
      <c r="ES1" s="691"/>
      <c r="ET1" s="691"/>
      <c r="EU1" s="691"/>
      <c r="EV1" s="691"/>
      <c r="EW1" s="691"/>
      <c r="EX1" s="691"/>
    </row>
    <row r="2" spans="1:154" ht="15" customHeight="1" x14ac:dyDescent="0.15">
      <c r="A2" s="693" t="s">
        <v>722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7"/>
      <c r="N2" s="686"/>
      <c r="O2" s="686"/>
      <c r="P2" s="686"/>
      <c r="Q2" s="688"/>
      <c r="R2" s="686"/>
      <c r="S2" s="688"/>
      <c r="T2" s="686"/>
      <c r="U2" s="686"/>
      <c r="V2" s="686"/>
      <c r="W2" s="686"/>
      <c r="X2" s="689"/>
      <c r="Y2" s="690"/>
      <c r="Z2" s="686"/>
      <c r="AA2" s="686"/>
      <c r="AB2" s="686"/>
      <c r="AC2" s="686"/>
      <c r="AD2" s="686"/>
      <c r="AE2" s="686"/>
      <c r="AF2" s="686"/>
      <c r="AG2" s="690"/>
      <c r="AH2" s="690"/>
      <c r="AI2" s="691"/>
      <c r="AJ2" s="694"/>
      <c r="AK2" s="690"/>
      <c r="AL2" s="686"/>
      <c r="AM2" s="686"/>
      <c r="AN2" s="691"/>
      <c r="AO2" s="691"/>
      <c r="AP2" s="691"/>
      <c r="AQ2" s="691"/>
      <c r="AR2" s="691"/>
      <c r="AS2" s="691"/>
      <c r="AT2" s="691"/>
      <c r="AU2" s="690"/>
      <c r="AV2" s="686"/>
      <c r="AW2" s="686"/>
      <c r="AX2" s="686"/>
      <c r="AY2" s="686"/>
      <c r="AZ2" s="686"/>
      <c r="BA2" s="686"/>
      <c r="BB2" s="686"/>
      <c r="BC2" s="691"/>
      <c r="BD2" s="691"/>
      <c r="BE2" s="691"/>
      <c r="BF2" s="691"/>
      <c r="BG2" s="691"/>
      <c r="BH2" s="691"/>
      <c r="BI2" s="691"/>
      <c r="BJ2" s="691"/>
      <c r="BK2" s="691"/>
      <c r="BL2" s="691"/>
      <c r="BM2" s="691"/>
      <c r="BN2" s="691"/>
      <c r="BO2" s="691"/>
      <c r="BP2" s="691"/>
      <c r="BQ2" s="691"/>
      <c r="BR2" s="691"/>
      <c r="BS2" s="691"/>
      <c r="BT2" s="691"/>
      <c r="BU2" s="691"/>
      <c r="BV2" s="691"/>
      <c r="BW2" s="691"/>
      <c r="BX2" s="691"/>
      <c r="BY2" s="691"/>
      <c r="BZ2" s="691"/>
      <c r="CA2" s="691"/>
      <c r="CB2" s="691"/>
      <c r="CC2" s="691"/>
      <c r="CD2" s="691"/>
      <c r="CE2" s="691"/>
      <c r="CF2" s="691"/>
      <c r="CG2" s="691"/>
      <c r="CH2" s="691"/>
      <c r="CI2" s="691"/>
      <c r="CJ2" s="691"/>
      <c r="CK2" s="691"/>
      <c r="CL2" s="691"/>
      <c r="CM2" s="691"/>
      <c r="CN2" s="691"/>
      <c r="CO2" s="691"/>
      <c r="CP2" s="691"/>
      <c r="CQ2" s="691"/>
      <c r="CR2" s="691"/>
      <c r="CS2" s="691"/>
      <c r="CT2" s="691"/>
      <c r="CU2" s="691"/>
      <c r="CV2" s="691"/>
      <c r="CW2" s="691"/>
      <c r="CX2" s="691"/>
      <c r="CY2" s="691"/>
      <c r="CZ2" s="691"/>
      <c r="DA2" s="691"/>
      <c r="DB2" s="691"/>
      <c r="DC2" s="691"/>
      <c r="DD2" s="691"/>
      <c r="DE2" s="691"/>
      <c r="DF2" s="691"/>
      <c r="DG2" s="691"/>
      <c r="DH2" s="691"/>
      <c r="DI2" s="691"/>
      <c r="DJ2" s="691"/>
      <c r="DK2" s="691"/>
      <c r="DL2" s="691"/>
      <c r="DM2" s="691"/>
      <c r="DN2" s="691"/>
      <c r="DO2" s="691"/>
      <c r="DP2" s="691"/>
      <c r="DQ2" s="691"/>
      <c r="DR2" s="691"/>
      <c r="DS2" s="691"/>
      <c r="DT2" s="691"/>
      <c r="DU2" s="691"/>
      <c r="DV2" s="691"/>
      <c r="DW2" s="691"/>
      <c r="DX2" s="691"/>
      <c r="DY2" s="691"/>
      <c r="DZ2" s="691"/>
      <c r="EA2" s="691"/>
      <c r="EB2" s="691"/>
      <c r="EC2" s="691"/>
      <c r="ED2" s="691"/>
      <c r="EE2" s="691"/>
      <c r="EF2" s="691"/>
      <c r="EG2" s="691"/>
      <c r="EH2" s="691"/>
      <c r="EI2" s="691"/>
      <c r="EJ2" s="691"/>
      <c r="EK2" s="691"/>
      <c r="EL2" s="691"/>
      <c r="EM2" s="691"/>
      <c r="EN2" s="691"/>
      <c r="EO2" s="691"/>
      <c r="EP2" s="691"/>
      <c r="EQ2" s="691"/>
      <c r="ER2" s="691"/>
      <c r="ES2" s="691"/>
      <c r="ET2" s="691"/>
      <c r="EU2" s="691"/>
      <c r="EV2" s="691"/>
      <c r="EW2" s="691"/>
      <c r="EX2" s="691"/>
    </row>
    <row r="3" spans="1:154" ht="18" customHeight="1" x14ac:dyDescent="0.15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6"/>
      <c r="N3" s="695"/>
      <c r="O3" s="697"/>
      <c r="P3" s="695"/>
      <c r="Q3" s="698"/>
      <c r="R3" s="695"/>
      <c r="S3" s="698"/>
      <c r="T3" s="695"/>
      <c r="U3" s="695"/>
      <c r="V3" s="695"/>
      <c r="W3" s="695"/>
      <c r="X3" s="231"/>
      <c r="Y3" s="699"/>
      <c r="Z3" s="695"/>
      <c r="AA3" s="695"/>
      <c r="AB3" s="695"/>
      <c r="AC3" s="695"/>
      <c r="AD3" s="695"/>
      <c r="AE3" s="695"/>
      <c r="AF3" s="695"/>
      <c r="AG3" s="699"/>
      <c r="AH3" s="691"/>
      <c r="AI3" s="691"/>
      <c r="AJ3" s="694"/>
      <c r="AK3" s="77"/>
      <c r="AL3" s="695"/>
      <c r="AM3" s="695"/>
      <c r="AN3" s="691"/>
      <c r="AO3" s="691"/>
      <c r="AP3" s="691"/>
      <c r="AQ3" s="691"/>
      <c r="AR3" s="691"/>
      <c r="AS3" s="691"/>
      <c r="AT3" s="691"/>
      <c r="AU3" s="122" t="s">
        <v>109</v>
      </c>
      <c r="AV3" s="557" t="s">
        <v>723</v>
      </c>
      <c r="AW3" s="691"/>
      <c r="AX3" s="695"/>
      <c r="AY3" s="691"/>
      <c r="AZ3" s="691"/>
      <c r="BA3" s="691"/>
      <c r="BB3" s="691"/>
      <c r="BC3" s="691"/>
      <c r="BD3" s="691"/>
      <c r="BE3" s="691"/>
      <c r="BF3" s="122" t="s">
        <v>109</v>
      </c>
      <c r="BG3" s="557" t="s">
        <v>723</v>
      </c>
      <c r="BH3" s="691"/>
      <c r="BI3" s="691"/>
      <c r="BJ3" s="691"/>
      <c r="BK3" s="691"/>
      <c r="BL3" s="691"/>
      <c r="BM3" s="691"/>
      <c r="BN3" s="691"/>
      <c r="BO3" s="691"/>
      <c r="BP3" s="691"/>
      <c r="BQ3" s="691"/>
      <c r="BR3" s="691"/>
      <c r="BS3" s="691"/>
      <c r="BT3" s="691"/>
      <c r="BU3" s="691"/>
      <c r="BV3" s="691"/>
      <c r="BW3" s="691"/>
      <c r="BX3" s="691"/>
      <c r="BY3" s="691"/>
      <c r="BZ3" s="691"/>
      <c r="CA3" s="691"/>
      <c r="CB3" s="691"/>
      <c r="CC3" s="691"/>
      <c r="CD3" s="691"/>
      <c r="CE3" s="691"/>
      <c r="CF3" s="691"/>
      <c r="CG3" s="691"/>
      <c r="CH3" s="691"/>
      <c r="CI3" s="691"/>
      <c r="CJ3" s="691"/>
      <c r="CK3" s="691"/>
      <c r="CL3" s="691"/>
      <c r="CM3" s="691"/>
      <c r="CN3" s="691"/>
      <c r="CO3" s="691"/>
      <c r="CP3" s="691"/>
      <c r="CQ3" s="691"/>
      <c r="CR3" s="691"/>
      <c r="CS3" s="691"/>
      <c r="CT3" s="691"/>
      <c r="CU3" s="691"/>
      <c r="CV3" s="691"/>
      <c r="CW3" s="691"/>
      <c r="CX3" s="691"/>
      <c r="CY3" s="691"/>
      <c r="CZ3" s="691"/>
      <c r="DA3" s="691"/>
      <c r="DB3" s="691"/>
      <c r="DC3" s="691"/>
      <c r="DD3" s="691"/>
      <c r="DE3" s="691"/>
      <c r="DF3" s="691"/>
      <c r="DG3" s="691"/>
      <c r="DH3" s="691"/>
      <c r="DI3" s="691"/>
      <c r="DJ3" s="691"/>
      <c r="DK3" s="691"/>
      <c r="DL3" s="691"/>
      <c r="DM3" s="691"/>
      <c r="DN3" s="691"/>
      <c r="DO3" s="691"/>
      <c r="DP3" s="691"/>
      <c r="DQ3" s="691"/>
      <c r="DR3" s="691"/>
      <c r="DS3" s="691"/>
      <c r="DT3" s="691"/>
      <c r="DU3" s="691"/>
      <c r="DV3" s="691"/>
      <c r="DW3" s="691"/>
      <c r="DX3" s="691"/>
      <c r="DY3" s="691"/>
      <c r="DZ3" s="691"/>
      <c r="EA3" s="691"/>
      <c r="EB3" s="691"/>
      <c r="EC3" s="691"/>
      <c r="ED3" s="691"/>
      <c r="EE3" s="691"/>
      <c r="EF3" s="691"/>
      <c r="EG3" s="691"/>
      <c r="EH3" s="691"/>
      <c r="EI3" s="691"/>
      <c r="EJ3" s="691"/>
      <c r="EK3" s="691"/>
      <c r="EL3" s="691"/>
      <c r="EM3" s="691"/>
      <c r="EN3" s="691"/>
      <c r="EO3" s="691"/>
      <c r="EP3" s="691"/>
      <c r="EQ3" s="691"/>
      <c r="ER3" s="691"/>
      <c r="ES3" s="691"/>
      <c r="ET3" s="691"/>
      <c r="EU3" s="691"/>
      <c r="EV3" s="691"/>
      <c r="EW3" s="691"/>
      <c r="EX3" s="691"/>
    </row>
    <row r="4" spans="1:154" ht="21.6" customHeight="1" x14ac:dyDescent="0.2">
      <c r="A4" s="686"/>
      <c r="B4" s="265" t="s">
        <v>112</v>
      </c>
      <c r="C4" s="686"/>
      <c r="D4" s="686"/>
      <c r="E4" s="686"/>
      <c r="F4" s="686"/>
      <c r="G4" s="686"/>
      <c r="H4" s="686"/>
      <c r="I4" s="686"/>
      <c r="J4" s="16" t="s">
        <v>7</v>
      </c>
      <c r="K4" s="700"/>
      <c r="L4" s="700"/>
      <c r="M4" s="687"/>
      <c r="N4" s="686"/>
      <c r="O4" s="686"/>
      <c r="P4" s="686"/>
      <c r="Q4" s="688"/>
      <c r="R4" s="686"/>
      <c r="S4" s="688"/>
      <c r="T4" s="686"/>
      <c r="U4" s="686"/>
      <c r="V4" s="686"/>
      <c r="W4" s="686"/>
      <c r="X4" s="690"/>
      <c r="Y4" s="686"/>
      <c r="Z4" s="686"/>
      <c r="AA4" s="701"/>
      <c r="AB4" s="702" t="s">
        <v>724</v>
      </c>
      <c r="AC4" s="703"/>
      <c r="AD4" s="704"/>
      <c r="AE4" s="705"/>
      <c r="AF4" s="686"/>
      <c r="AG4" s="691"/>
      <c r="AH4" s="691"/>
      <c r="AI4" s="120"/>
      <c r="AJ4" s="690"/>
      <c r="AK4" s="690"/>
      <c r="AL4" s="686"/>
      <c r="AM4" s="686"/>
      <c r="AN4" s="691"/>
      <c r="AO4" s="691"/>
      <c r="AP4" s="691"/>
      <c r="AQ4" s="691"/>
      <c r="AR4" s="691"/>
      <c r="AS4" s="706" t="s">
        <v>4</v>
      </c>
      <c r="AT4" s="133" t="s">
        <v>5</v>
      </c>
      <c r="AU4" s="650"/>
      <c r="AV4" s="691"/>
      <c r="AW4" s="691"/>
      <c r="AX4" s="702" t="s">
        <v>724</v>
      </c>
      <c r="AY4" s="691"/>
      <c r="AZ4" s="691"/>
      <c r="BA4" s="691"/>
      <c r="BB4" s="691"/>
      <c r="BC4" s="691"/>
      <c r="BD4" s="706" t="s">
        <v>4</v>
      </c>
      <c r="BE4" s="133" t="s">
        <v>5</v>
      </c>
      <c r="BF4" s="650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691"/>
      <c r="CR4" s="691"/>
      <c r="CS4" s="691"/>
      <c r="CT4" s="691"/>
      <c r="CU4" s="691"/>
      <c r="CV4" s="691"/>
      <c r="CW4" s="691"/>
      <c r="CX4" s="691"/>
      <c r="CY4" s="691"/>
      <c r="CZ4" s="691"/>
      <c r="DA4" s="691"/>
      <c r="DB4" s="691"/>
      <c r="DC4" s="691"/>
      <c r="DD4" s="691"/>
      <c r="DE4" s="691"/>
      <c r="DF4" s="691"/>
      <c r="DG4" s="691"/>
      <c r="DH4" s="691"/>
      <c r="DI4" s="691"/>
      <c r="DJ4" s="691"/>
      <c r="DK4" s="691"/>
      <c r="DL4" s="691"/>
      <c r="DM4" s="691"/>
      <c r="DN4" s="691"/>
      <c r="DO4" s="691"/>
      <c r="DP4" s="691"/>
      <c r="DQ4" s="691"/>
      <c r="DR4" s="691"/>
      <c r="DS4" s="691"/>
      <c r="DT4" s="691"/>
      <c r="DU4" s="691"/>
      <c r="DV4" s="691"/>
      <c r="DW4" s="691"/>
      <c r="DX4" s="691"/>
      <c r="DY4" s="691"/>
      <c r="DZ4" s="691"/>
      <c r="EA4" s="691"/>
      <c r="EB4" s="691"/>
      <c r="EC4" s="691"/>
      <c r="ED4" s="691"/>
      <c r="EE4" s="691"/>
      <c r="EF4" s="691"/>
      <c r="EG4" s="691"/>
      <c r="EH4" s="691"/>
      <c r="EI4" s="691"/>
      <c r="EJ4" s="691"/>
      <c r="EK4" s="691"/>
      <c r="EL4" s="691"/>
      <c r="EM4" s="691"/>
      <c r="EN4" s="691"/>
      <c r="EO4" s="691"/>
      <c r="EP4" s="691"/>
      <c r="EQ4" s="691"/>
      <c r="ER4" s="691"/>
      <c r="ES4" s="691"/>
      <c r="ET4" s="691"/>
      <c r="EU4" s="691"/>
      <c r="EV4" s="691"/>
      <c r="EW4" s="691"/>
      <c r="EX4" s="691"/>
    </row>
    <row r="5" spans="1:154" ht="23.1" customHeight="1" x14ac:dyDescent="0.15">
      <c r="A5" s="686"/>
      <c r="B5" s="265" t="s">
        <v>114</v>
      </c>
      <c r="C5" s="686"/>
      <c r="D5" s="686"/>
      <c r="E5" s="686"/>
      <c r="F5" s="703"/>
      <c r="G5" s="141"/>
      <c r="H5" s="703"/>
      <c r="I5" s="141"/>
      <c r="J5" s="707" t="s">
        <v>725</v>
      </c>
      <c r="K5" s="141"/>
      <c r="L5" s="703"/>
      <c r="M5" s="708"/>
      <c r="N5" s="703"/>
      <c r="O5" s="709"/>
      <c r="P5" s="141"/>
      <c r="Q5" s="568"/>
      <c r="R5" s="703"/>
      <c r="S5" s="688"/>
      <c r="T5" s="690"/>
      <c r="U5" s="690"/>
      <c r="V5" s="690"/>
      <c r="W5" s="690"/>
      <c r="X5" s="689"/>
      <c r="Y5" s="703"/>
      <c r="Z5" s="703"/>
      <c r="AA5" s="686"/>
      <c r="AB5" s="686"/>
      <c r="AC5" s="686"/>
      <c r="AD5" s="686"/>
      <c r="AE5" s="686"/>
      <c r="AF5" s="686"/>
      <c r="AG5" s="691"/>
      <c r="AH5" s="691"/>
      <c r="AI5" s="120"/>
      <c r="AJ5" s="690"/>
      <c r="AK5" s="690"/>
      <c r="AL5" s="686"/>
      <c r="AM5" s="686"/>
      <c r="AN5" s="691"/>
      <c r="AO5" s="691"/>
      <c r="AP5" s="691"/>
      <c r="AQ5" s="691"/>
      <c r="AR5" s="691"/>
      <c r="AS5" s="710" t="s">
        <v>113</v>
      </c>
      <c r="AT5" s="139" t="s">
        <v>9</v>
      </c>
      <c r="AU5" s="140"/>
      <c r="AV5" s="694"/>
      <c r="AW5" s="691"/>
      <c r="AX5" s="686"/>
      <c r="AY5" s="691"/>
      <c r="AZ5" s="691"/>
      <c r="BA5" s="691"/>
      <c r="BB5" s="691"/>
      <c r="BC5" s="691"/>
      <c r="BD5" s="710" t="s">
        <v>113</v>
      </c>
      <c r="BE5" s="139" t="s">
        <v>9</v>
      </c>
      <c r="BF5" s="140"/>
      <c r="BG5" s="694"/>
      <c r="BH5" s="694"/>
      <c r="BI5" s="694"/>
      <c r="BJ5" s="694"/>
      <c r="BK5" s="694"/>
      <c r="BL5" s="691"/>
      <c r="BM5" s="691"/>
      <c r="BN5" s="691"/>
      <c r="BO5" s="691"/>
      <c r="BP5" s="691"/>
      <c r="BQ5" s="691"/>
      <c r="BR5" s="691"/>
      <c r="BS5" s="691"/>
      <c r="BT5" s="691"/>
      <c r="BU5" s="691"/>
      <c r="BV5" s="691"/>
      <c r="BW5" s="691"/>
      <c r="BX5" s="691"/>
      <c r="BY5" s="691"/>
      <c r="BZ5" s="691"/>
      <c r="CA5" s="691"/>
      <c r="CB5" s="691"/>
      <c r="CC5" s="691"/>
      <c r="CD5" s="691"/>
      <c r="CE5" s="691"/>
      <c r="CF5" s="691"/>
      <c r="CG5" s="691"/>
      <c r="CH5" s="691"/>
      <c r="CI5" s="691"/>
      <c r="CJ5" s="691"/>
      <c r="CK5" s="691"/>
      <c r="CL5" s="691"/>
      <c r="CM5" s="691"/>
      <c r="CN5" s="691"/>
      <c r="CO5" s="691"/>
      <c r="CP5" s="691"/>
      <c r="CQ5" s="691"/>
      <c r="CR5" s="691"/>
      <c r="CS5" s="691"/>
      <c r="CT5" s="691"/>
      <c r="CU5" s="691"/>
      <c r="CV5" s="691"/>
      <c r="CW5" s="691"/>
      <c r="CX5" s="691"/>
      <c r="CY5" s="691"/>
      <c r="CZ5" s="691"/>
      <c r="DA5" s="691"/>
      <c r="DB5" s="691"/>
      <c r="DC5" s="691"/>
      <c r="DD5" s="691"/>
      <c r="DE5" s="691"/>
      <c r="DF5" s="691"/>
      <c r="DG5" s="691"/>
      <c r="DH5" s="691"/>
      <c r="DI5" s="691"/>
      <c r="DJ5" s="691"/>
      <c r="DK5" s="691"/>
      <c r="DL5" s="691"/>
      <c r="DM5" s="691"/>
      <c r="DN5" s="691"/>
      <c r="DO5" s="691"/>
      <c r="DP5" s="691"/>
      <c r="DQ5" s="691"/>
      <c r="DR5" s="691"/>
      <c r="DS5" s="691"/>
      <c r="DT5" s="691"/>
      <c r="DU5" s="691"/>
      <c r="DV5" s="691"/>
      <c r="DW5" s="691"/>
      <c r="DX5" s="691"/>
      <c r="DY5" s="691"/>
      <c r="DZ5" s="691"/>
      <c r="EA5" s="691"/>
      <c r="EB5" s="691"/>
      <c r="EC5" s="691"/>
      <c r="ED5" s="691"/>
      <c r="EE5" s="691"/>
      <c r="EF5" s="691"/>
      <c r="EG5" s="691"/>
      <c r="EH5" s="691"/>
      <c r="EI5" s="691"/>
      <c r="EJ5" s="691"/>
      <c r="EK5" s="691"/>
      <c r="EL5" s="691"/>
      <c r="EM5" s="691"/>
      <c r="EN5" s="691"/>
      <c r="EO5" s="691"/>
      <c r="EP5" s="691"/>
      <c r="EQ5" s="691"/>
      <c r="ER5" s="691"/>
      <c r="ES5" s="691"/>
      <c r="ET5" s="691"/>
      <c r="EU5" s="691"/>
      <c r="EV5" s="691"/>
      <c r="EW5" s="691"/>
      <c r="EX5" s="691"/>
    </row>
    <row r="6" spans="1:154" ht="19.350000000000001" customHeight="1" x14ac:dyDescent="0.15">
      <c r="A6" s="686"/>
      <c r="B6" s="265"/>
      <c r="C6" s="686"/>
      <c r="D6" s="686"/>
      <c r="E6" s="686"/>
      <c r="F6" s="703"/>
      <c r="G6" s="141"/>
      <c r="H6" s="703"/>
      <c r="I6" s="141"/>
      <c r="J6" s="141"/>
      <c r="K6" s="141"/>
      <c r="L6" s="703"/>
      <c r="M6" s="708"/>
      <c r="N6" s="703"/>
      <c r="O6" s="709"/>
      <c r="P6" s="141"/>
      <c r="Q6" s="568"/>
      <c r="R6" s="703"/>
      <c r="S6" s="688"/>
      <c r="T6" s="690"/>
      <c r="U6" s="690"/>
      <c r="V6" s="690"/>
      <c r="W6" s="690"/>
      <c r="X6" s="689"/>
      <c r="Y6" s="703"/>
      <c r="Z6" s="703"/>
      <c r="AA6" s="686"/>
      <c r="AB6" s="686"/>
      <c r="AC6" s="686"/>
      <c r="AD6" s="686"/>
      <c r="AE6" s="686"/>
      <c r="AF6" s="686"/>
      <c r="AG6" s="141"/>
      <c r="AH6" s="120"/>
      <c r="AI6" s="120"/>
      <c r="AJ6" s="691"/>
      <c r="AK6" s="695"/>
      <c r="AL6" s="686"/>
      <c r="AM6" s="686"/>
      <c r="AN6" s="691"/>
      <c r="AO6" s="691"/>
      <c r="AP6" s="691"/>
      <c r="AQ6" s="691"/>
      <c r="AR6" s="691"/>
      <c r="AS6" s="691"/>
      <c r="AT6" s="691"/>
      <c r="AU6" s="691"/>
      <c r="AV6" s="695" t="s">
        <v>667</v>
      </c>
      <c r="AW6" s="686"/>
      <c r="AX6" s="686"/>
      <c r="AY6" s="686"/>
      <c r="AZ6" s="686"/>
      <c r="BA6" s="686"/>
      <c r="BB6" s="695" t="s">
        <v>667</v>
      </c>
      <c r="BC6" s="694"/>
      <c r="BD6" s="694"/>
      <c r="BE6" s="694"/>
      <c r="BF6" s="694"/>
      <c r="BG6" s="694"/>
      <c r="BH6" s="694"/>
      <c r="BI6" s="694"/>
      <c r="BJ6" s="694"/>
      <c r="BK6" s="694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691"/>
      <c r="CS6" s="691"/>
      <c r="CT6" s="691"/>
      <c r="CU6" s="691"/>
      <c r="CV6" s="691"/>
      <c r="CW6" s="691"/>
      <c r="CX6" s="691"/>
      <c r="CY6" s="691"/>
      <c r="CZ6" s="691"/>
      <c r="DA6" s="691"/>
      <c r="DB6" s="691"/>
      <c r="DC6" s="691"/>
      <c r="DD6" s="691"/>
      <c r="DE6" s="691"/>
      <c r="DF6" s="691"/>
      <c r="DG6" s="691"/>
      <c r="DH6" s="691"/>
      <c r="DI6" s="691"/>
      <c r="DJ6" s="691"/>
      <c r="DK6" s="691"/>
      <c r="DL6" s="691"/>
      <c r="DM6" s="691"/>
      <c r="DN6" s="691"/>
      <c r="DO6" s="691"/>
      <c r="DP6" s="691"/>
      <c r="DQ6" s="691"/>
      <c r="DR6" s="691"/>
      <c r="DS6" s="691"/>
      <c r="DT6" s="691"/>
      <c r="DU6" s="691"/>
      <c r="DV6" s="691"/>
      <c r="DW6" s="691"/>
      <c r="DX6" s="691"/>
      <c r="DY6" s="691"/>
      <c r="DZ6" s="691"/>
      <c r="EA6" s="691"/>
      <c r="EB6" s="691"/>
      <c r="EC6" s="691"/>
      <c r="ED6" s="691"/>
      <c r="EE6" s="691"/>
      <c r="EF6" s="691"/>
      <c r="EG6" s="691"/>
      <c r="EH6" s="691"/>
      <c r="EI6" s="691"/>
      <c r="EJ6" s="691"/>
      <c r="EK6" s="691"/>
      <c r="EL6" s="691"/>
      <c r="EM6" s="691"/>
      <c r="EN6" s="691"/>
      <c r="EO6" s="691"/>
      <c r="EP6" s="691"/>
      <c r="EQ6" s="691"/>
      <c r="ER6" s="691"/>
      <c r="ES6" s="691"/>
      <c r="ET6" s="691"/>
      <c r="EU6" s="691"/>
      <c r="EV6" s="691"/>
      <c r="EW6" s="691"/>
      <c r="EX6" s="691"/>
    </row>
    <row r="7" spans="1:154" ht="15.95" customHeight="1" x14ac:dyDescent="0.15">
      <c r="A7" s="711"/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3"/>
      <c r="N7" s="712"/>
      <c r="O7" s="712"/>
      <c r="P7" s="712"/>
      <c r="Q7" s="714"/>
      <c r="R7" s="712"/>
      <c r="S7" s="714"/>
      <c r="T7" s="712"/>
      <c r="U7" s="712"/>
      <c r="V7" s="712"/>
      <c r="W7" s="712"/>
      <c r="X7" s="715"/>
      <c r="Y7" s="711"/>
      <c r="Z7" s="711"/>
      <c r="AA7" s="716" t="s">
        <v>42</v>
      </c>
      <c r="AB7" s="716" t="s">
        <v>13</v>
      </c>
      <c r="AC7" s="716" t="s">
        <v>15</v>
      </c>
      <c r="AD7" s="716" t="s">
        <v>16</v>
      </c>
      <c r="AE7" s="716" t="s">
        <v>117</v>
      </c>
      <c r="AF7" s="716" t="s">
        <v>26</v>
      </c>
      <c r="AG7" s="716" t="s">
        <v>28</v>
      </c>
      <c r="AH7" s="717" t="s">
        <v>30</v>
      </c>
      <c r="AI7" s="716" t="s">
        <v>32</v>
      </c>
      <c r="AJ7" s="716" t="s">
        <v>34</v>
      </c>
      <c r="AK7" s="716" t="s">
        <v>726</v>
      </c>
      <c r="AL7" s="716" t="s">
        <v>727</v>
      </c>
      <c r="AM7" s="716" t="s">
        <v>728</v>
      </c>
      <c r="AN7" s="716" t="s">
        <v>729</v>
      </c>
      <c r="AO7" s="716" t="s">
        <v>730</v>
      </c>
      <c r="AP7" s="716" t="s">
        <v>731</v>
      </c>
      <c r="AQ7" s="716" t="s">
        <v>732</v>
      </c>
      <c r="AR7" s="716" t="s">
        <v>733</v>
      </c>
      <c r="AS7" s="716" t="s">
        <v>734</v>
      </c>
      <c r="AT7" s="716" t="s">
        <v>735</v>
      </c>
      <c r="AU7" s="716" t="s">
        <v>736</v>
      </c>
      <c r="AV7" s="716" t="s">
        <v>737</v>
      </c>
      <c r="AW7" s="716" t="s">
        <v>738</v>
      </c>
      <c r="AX7" s="716" t="s">
        <v>739</v>
      </c>
      <c r="AY7" s="716" t="s">
        <v>740</v>
      </c>
      <c r="AZ7" s="717" t="s">
        <v>741</v>
      </c>
      <c r="BA7" s="716" t="s">
        <v>742</v>
      </c>
      <c r="BB7" s="716" t="s">
        <v>743</v>
      </c>
      <c r="BC7" s="694"/>
      <c r="BD7" s="694"/>
      <c r="BE7" s="694"/>
      <c r="BF7" s="694"/>
      <c r="BG7" s="694"/>
      <c r="BH7" s="694"/>
      <c r="BI7" s="694"/>
      <c r="BJ7" s="694"/>
      <c r="BK7" s="694"/>
      <c r="BL7" s="691"/>
      <c r="BM7" s="691"/>
      <c r="BN7" s="691"/>
      <c r="BO7" s="691"/>
      <c r="BP7" s="691"/>
      <c r="BQ7" s="691"/>
      <c r="BR7" s="691"/>
      <c r="BS7" s="691"/>
      <c r="BT7" s="691"/>
      <c r="BU7" s="691"/>
      <c r="BV7" s="691"/>
      <c r="BW7" s="691"/>
      <c r="BX7" s="691"/>
      <c r="BY7" s="691"/>
      <c r="BZ7" s="691"/>
      <c r="CA7" s="691"/>
      <c r="CB7" s="691"/>
      <c r="CC7" s="691"/>
      <c r="CD7" s="691"/>
      <c r="CE7" s="691"/>
      <c r="CF7" s="691"/>
      <c r="CG7" s="691"/>
      <c r="CH7" s="691"/>
      <c r="CI7" s="691"/>
      <c r="CJ7" s="691"/>
      <c r="CK7" s="691"/>
      <c r="CL7" s="691"/>
      <c r="CM7" s="691"/>
      <c r="CN7" s="691"/>
      <c r="CO7" s="691"/>
      <c r="CP7" s="691"/>
      <c r="CQ7" s="691"/>
      <c r="CR7" s="691"/>
      <c r="CS7" s="691"/>
      <c r="CT7" s="691"/>
      <c r="CU7" s="691"/>
      <c r="CV7" s="691"/>
      <c r="CW7" s="691"/>
      <c r="CX7" s="691"/>
      <c r="CY7" s="691"/>
      <c r="CZ7" s="691"/>
      <c r="DA7" s="691"/>
      <c r="DB7" s="691"/>
      <c r="DC7" s="691"/>
      <c r="DD7" s="691"/>
      <c r="DE7" s="691"/>
      <c r="DF7" s="691"/>
      <c r="DG7" s="691"/>
      <c r="DH7" s="691"/>
      <c r="DI7" s="691"/>
      <c r="DJ7" s="691"/>
      <c r="DK7" s="691"/>
      <c r="DL7" s="691"/>
      <c r="DM7" s="691"/>
      <c r="DN7" s="691"/>
      <c r="DO7" s="691"/>
      <c r="DP7" s="691"/>
      <c r="DQ7" s="691"/>
      <c r="DR7" s="691"/>
      <c r="DS7" s="691"/>
      <c r="DT7" s="691"/>
      <c r="DU7" s="691"/>
      <c r="DV7" s="691"/>
      <c r="DW7" s="691"/>
      <c r="DX7" s="691"/>
      <c r="DY7" s="691"/>
      <c r="DZ7" s="691"/>
      <c r="EA7" s="691"/>
      <c r="EB7" s="691"/>
      <c r="EC7" s="691"/>
      <c r="ED7" s="691"/>
      <c r="EE7" s="691"/>
      <c r="EF7" s="691"/>
      <c r="EG7" s="691"/>
      <c r="EH7" s="691"/>
      <c r="EI7" s="691"/>
      <c r="EJ7" s="691"/>
      <c r="EK7" s="691"/>
      <c r="EL7" s="691"/>
      <c r="EM7" s="691"/>
      <c r="EN7" s="691"/>
      <c r="EO7" s="691"/>
      <c r="EP7" s="691"/>
      <c r="EQ7" s="691"/>
      <c r="ER7" s="691"/>
      <c r="ES7" s="691"/>
      <c r="ET7" s="691"/>
      <c r="EU7" s="691"/>
      <c r="EV7" s="691"/>
      <c r="EW7" s="691"/>
      <c r="EX7" s="691"/>
    </row>
    <row r="8" spans="1:154" ht="24" customHeight="1" x14ac:dyDescent="0.15">
      <c r="A8" s="718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7"/>
      <c r="Y8" s="719"/>
      <c r="Z8" s="720"/>
      <c r="AA8" s="1377" t="s">
        <v>744</v>
      </c>
      <c r="AB8" s="1378"/>
      <c r="AC8" s="1378"/>
      <c r="AD8" s="1378"/>
      <c r="AE8" s="1378"/>
      <c r="AF8" s="1378"/>
      <c r="AG8" s="1378"/>
      <c r="AH8" s="1378"/>
      <c r="AI8" s="1378"/>
      <c r="AJ8" s="1378"/>
      <c r="AK8" s="1378"/>
      <c r="AL8" s="1378"/>
      <c r="AM8" s="1378"/>
      <c r="AN8" s="1378"/>
      <c r="AO8" s="1378"/>
      <c r="AP8" s="1378"/>
      <c r="AQ8" s="1378"/>
      <c r="AR8" s="1378"/>
      <c r="AS8" s="1378"/>
      <c r="AT8" s="1378"/>
      <c r="AU8" s="1378"/>
      <c r="AV8" s="1379"/>
      <c r="AW8" s="721"/>
      <c r="AX8" s="1380" t="s">
        <v>745</v>
      </c>
      <c r="AY8" s="1381"/>
      <c r="AZ8" s="1381"/>
      <c r="BA8" s="1382"/>
      <c r="BB8" s="722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694"/>
      <c r="BP8" s="694"/>
      <c r="BQ8" s="691"/>
      <c r="BR8" s="691"/>
      <c r="BS8" s="691"/>
      <c r="BT8" s="691"/>
      <c r="BU8" s="691"/>
      <c r="BV8" s="691"/>
      <c r="BW8" s="691"/>
      <c r="BX8" s="691"/>
      <c r="BY8" s="691"/>
      <c r="BZ8" s="691"/>
      <c r="CA8" s="691"/>
      <c r="CB8" s="691"/>
      <c r="CC8" s="691"/>
      <c r="CD8" s="691"/>
      <c r="CE8" s="691"/>
      <c r="CF8" s="691"/>
      <c r="CG8" s="691"/>
      <c r="CH8" s="691"/>
      <c r="CI8" s="691"/>
      <c r="CJ8" s="691"/>
      <c r="CK8" s="691"/>
      <c r="CL8" s="691"/>
      <c r="CM8" s="691"/>
      <c r="CN8" s="691"/>
      <c r="CO8" s="691"/>
      <c r="CP8" s="691"/>
      <c r="CQ8" s="691"/>
      <c r="CR8" s="691"/>
      <c r="CS8" s="691"/>
      <c r="CT8" s="691"/>
      <c r="CU8" s="691"/>
      <c r="CV8" s="691"/>
      <c r="CW8" s="691"/>
      <c r="CX8" s="691"/>
      <c r="CY8" s="691"/>
      <c r="CZ8" s="691"/>
      <c r="DA8" s="691"/>
      <c r="DB8" s="691"/>
      <c r="DC8" s="691"/>
      <c r="DD8" s="691"/>
      <c r="DE8" s="691"/>
      <c r="DF8" s="691"/>
      <c r="DG8" s="691"/>
      <c r="DH8" s="691"/>
      <c r="DI8" s="691"/>
      <c r="DJ8" s="691"/>
      <c r="DK8" s="691"/>
      <c r="DL8" s="691"/>
      <c r="DM8" s="691"/>
      <c r="DN8" s="691"/>
      <c r="DO8" s="691"/>
      <c r="DP8" s="691"/>
      <c r="DQ8" s="691"/>
      <c r="DR8" s="691"/>
      <c r="DS8" s="691"/>
      <c r="DT8" s="691"/>
      <c r="DU8" s="691"/>
      <c r="DV8" s="691"/>
      <c r="DW8" s="691"/>
      <c r="DX8" s="691"/>
      <c r="DY8" s="691"/>
      <c r="DZ8" s="691"/>
      <c r="EA8" s="691"/>
      <c r="EB8" s="691"/>
      <c r="EC8" s="691"/>
      <c r="ED8" s="691"/>
      <c r="EE8" s="691"/>
      <c r="EF8" s="691"/>
      <c r="EG8" s="691"/>
      <c r="EH8" s="691"/>
      <c r="EI8" s="691"/>
      <c r="EJ8" s="691"/>
      <c r="EK8" s="691"/>
      <c r="EL8" s="691"/>
      <c r="EM8" s="691"/>
      <c r="EN8" s="691"/>
      <c r="EO8" s="691"/>
      <c r="EP8" s="691"/>
      <c r="EQ8" s="691"/>
      <c r="ER8" s="691"/>
      <c r="ES8" s="691"/>
      <c r="ET8" s="691"/>
      <c r="EU8" s="691"/>
      <c r="EV8" s="691"/>
      <c r="EW8" s="691"/>
      <c r="EX8" s="691"/>
    </row>
    <row r="9" spans="1:154" ht="20.100000000000001" customHeight="1" x14ac:dyDescent="0.15">
      <c r="A9" s="718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0"/>
      <c r="Y9" s="1269" t="s">
        <v>45</v>
      </c>
      <c r="Z9" s="1270"/>
      <c r="AA9" s="723"/>
      <c r="AB9" s="1383" t="s">
        <v>746</v>
      </c>
      <c r="AC9" s="1384"/>
      <c r="AD9" s="1384"/>
      <c r="AE9" s="1384"/>
      <c r="AF9" s="1384"/>
      <c r="AG9" s="1384"/>
      <c r="AH9" s="1385"/>
      <c r="AI9" s="1383" t="s">
        <v>747</v>
      </c>
      <c r="AJ9" s="1384"/>
      <c r="AK9" s="1384"/>
      <c r="AL9" s="1384"/>
      <c r="AM9" s="1384"/>
      <c r="AN9" s="1384"/>
      <c r="AO9" s="1384"/>
      <c r="AP9" s="1384"/>
      <c r="AQ9" s="1385"/>
      <c r="AR9" s="1383" t="s">
        <v>748</v>
      </c>
      <c r="AS9" s="1384"/>
      <c r="AT9" s="1384"/>
      <c r="AU9" s="1384"/>
      <c r="AV9" s="1385"/>
      <c r="AW9" s="724" t="s">
        <v>749</v>
      </c>
      <c r="AX9" s="725"/>
      <c r="AY9" s="722"/>
      <c r="AZ9" s="722"/>
      <c r="BA9" s="726"/>
      <c r="BB9" s="167"/>
      <c r="BC9" s="727"/>
      <c r="BD9" s="727"/>
      <c r="BE9" s="727"/>
      <c r="BF9" s="727"/>
      <c r="BG9" s="727"/>
      <c r="BH9" s="727"/>
      <c r="BI9" s="727"/>
      <c r="BJ9" s="728"/>
      <c r="BK9" s="727"/>
      <c r="BL9" s="727"/>
      <c r="BM9" s="727"/>
      <c r="BN9" s="727"/>
      <c r="BO9" s="694"/>
      <c r="BP9" s="694"/>
      <c r="BQ9" s="691"/>
      <c r="BR9" s="691"/>
      <c r="BS9" s="691"/>
      <c r="BT9" s="691"/>
      <c r="BU9" s="691"/>
      <c r="BV9" s="691"/>
      <c r="BW9" s="691"/>
      <c r="BX9" s="691"/>
      <c r="BY9" s="691"/>
      <c r="BZ9" s="691"/>
      <c r="CA9" s="691"/>
      <c r="CB9" s="691"/>
      <c r="CC9" s="691"/>
      <c r="CD9" s="691"/>
      <c r="CE9" s="691"/>
      <c r="CF9" s="691"/>
      <c r="CG9" s="691"/>
      <c r="CH9" s="691"/>
      <c r="CI9" s="691"/>
      <c r="CJ9" s="691"/>
      <c r="CK9" s="691"/>
      <c r="CL9" s="691"/>
      <c r="CM9" s="691"/>
      <c r="CN9" s="691"/>
      <c r="CO9" s="691"/>
      <c r="CP9" s="691"/>
      <c r="CQ9" s="691"/>
      <c r="CR9" s="691"/>
      <c r="CS9" s="691"/>
      <c r="CT9" s="691"/>
      <c r="CU9" s="691"/>
      <c r="CV9" s="691"/>
      <c r="CW9" s="691"/>
      <c r="CX9" s="691"/>
      <c r="CY9" s="691"/>
      <c r="CZ9" s="691"/>
      <c r="DA9" s="691"/>
      <c r="DB9" s="691"/>
      <c r="DC9" s="691"/>
      <c r="DD9" s="691"/>
      <c r="DE9" s="691"/>
      <c r="DF9" s="691"/>
      <c r="DG9" s="691"/>
      <c r="DH9" s="691"/>
      <c r="DI9" s="691"/>
      <c r="DJ9" s="691"/>
      <c r="DK9" s="691"/>
      <c r="DL9" s="691"/>
      <c r="DM9" s="691"/>
      <c r="DN9" s="691"/>
      <c r="DO9" s="691"/>
      <c r="DP9" s="691"/>
      <c r="DQ9" s="691"/>
      <c r="DR9" s="691"/>
      <c r="DS9" s="691"/>
      <c r="DT9" s="691"/>
      <c r="DU9" s="691"/>
      <c r="DV9" s="691"/>
      <c r="DW9" s="691"/>
      <c r="DX9" s="691"/>
      <c r="DY9" s="691"/>
      <c r="DZ9" s="691"/>
      <c r="EA9" s="691"/>
      <c r="EB9" s="691"/>
      <c r="EC9" s="691"/>
      <c r="ED9" s="691"/>
      <c r="EE9" s="691"/>
      <c r="EF9" s="691"/>
      <c r="EG9" s="691"/>
      <c r="EH9" s="691"/>
      <c r="EI9" s="691"/>
      <c r="EJ9" s="691"/>
      <c r="EK9" s="691"/>
      <c r="EL9" s="691"/>
      <c r="EM9" s="691"/>
      <c r="EN9" s="691"/>
      <c r="EO9" s="691"/>
      <c r="EP9" s="691"/>
      <c r="EQ9" s="691"/>
      <c r="ER9" s="691"/>
      <c r="ES9" s="691"/>
      <c r="ET9" s="691"/>
      <c r="EU9" s="691"/>
      <c r="EV9" s="691"/>
      <c r="EW9" s="691"/>
      <c r="EX9" s="691"/>
    </row>
    <row r="10" spans="1:154" ht="27.95" customHeight="1" x14ac:dyDescent="0.15">
      <c r="A10" s="729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730"/>
      <c r="Z10" s="731"/>
      <c r="AA10" s="732" t="s">
        <v>533</v>
      </c>
      <c r="AB10" s="733" t="s">
        <v>533</v>
      </c>
      <c r="AC10" s="734" t="s">
        <v>750</v>
      </c>
      <c r="AD10" s="735" t="s">
        <v>751</v>
      </c>
      <c r="AE10" s="735" t="s">
        <v>752</v>
      </c>
      <c r="AF10" s="735" t="s">
        <v>753</v>
      </c>
      <c r="AG10" s="735" t="s">
        <v>754</v>
      </c>
      <c r="AH10" s="734" t="s">
        <v>755</v>
      </c>
      <c r="AI10" s="736" t="s">
        <v>533</v>
      </c>
      <c r="AJ10" s="734" t="s">
        <v>756</v>
      </c>
      <c r="AK10" s="734" t="s">
        <v>757</v>
      </c>
      <c r="AL10" s="734" t="s">
        <v>758</v>
      </c>
      <c r="AM10" s="734" t="s">
        <v>759</v>
      </c>
      <c r="AN10" s="734" t="s">
        <v>760</v>
      </c>
      <c r="AO10" s="734" t="s">
        <v>761</v>
      </c>
      <c r="AP10" s="734" t="s">
        <v>762</v>
      </c>
      <c r="AQ10" s="734" t="s">
        <v>763</v>
      </c>
      <c r="AR10" s="733" t="s">
        <v>533</v>
      </c>
      <c r="AS10" s="734" t="s">
        <v>764</v>
      </c>
      <c r="AT10" s="734" t="s">
        <v>765</v>
      </c>
      <c r="AU10" s="735" t="s">
        <v>766</v>
      </c>
      <c r="AV10" s="734" t="s">
        <v>767</v>
      </c>
      <c r="AW10" s="737"/>
      <c r="AX10" s="738" t="s">
        <v>533</v>
      </c>
      <c r="AY10" s="350" t="s">
        <v>768</v>
      </c>
      <c r="AZ10" s="738" t="s">
        <v>769</v>
      </c>
      <c r="BA10" s="739"/>
      <c r="BB10" s="167"/>
      <c r="BC10" s="740"/>
      <c r="BD10" s="741"/>
      <c r="BE10" s="741"/>
      <c r="BF10" s="694"/>
      <c r="BG10" s="694"/>
      <c r="BH10" s="694"/>
      <c r="BI10" s="694"/>
      <c r="BJ10" s="694"/>
      <c r="BK10" s="694"/>
      <c r="BL10" s="694"/>
      <c r="BM10" s="694"/>
      <c r="BN10" s="694"/>
      <c r="BO10" s="694"/>
      <c r="BP10" s="694"/>
      <c r="BQ10" s="691"/>
      <c r="BR10" s="691"/>
      <c r="BS10" s="691"/>
      <c r="BT10" s="691"/>
      <c r="BU10" s="691"/>
      <c r="BV10" s="691"/>
      <c r="BW10" s="691"/>
      <c r="BX10" s="691"/>
      <c r="BY10" s="691"/>
      <c r="BZ10" s="691"/>
      <c r="CA10" s="691"/>
      <c r="CB10" s="691"/>
      <c r="CC10" s="691"/>
      <c r="CD10" s="691"/>
      <c r="CE10" s="691"/>
      <c r="CF10" s="691"/>
      <c r="CG10" s="691"/>
      <c r="CH10" s="691"/>
      <c r="CI10" s="691"/>
      <c r="CJ10" s="691"/>
      <c r="CK10" s="691"/>
      <c r="CL10" s="691"/>
      <c r="CM10" s="691"/>
      <c r="CN10" s="691"/>
      <c r="CO10" s="691"/>
      <c r="CP10" s="691"/>
      <c r="CQ10" s="691"/>
      <c r="CR10" s="691"/>
      <c r="CS10" s="691"/>
      <c r="CT10" s="691"/>
      <c r="CU10" s="691"/>
      <c r="CV10" s="691"/>
      <c r="CW10" s="691"/>
      <c r="CX10" s="691"/>
      <c r="CY10" s="691"/>
      <c r="CZ10" s="691"/>
      <c r="DA10" s="691"/>
      <c r="DB10" s="691"/>
      <c r="DC10" s="691"/>
      <c r="DD10" s="691"/>
      <c r="DE10" s="691"/>
      <c r="DF10" s="691"/>
      <c r="DG10" s="691"/>
      <c r="DH10" s="691"/>
      <c r="DI10" s="691"/>
      <c r="DJ10" s="691"/>
      <c r="DK10" s="691"/>
      <c r="DL10" s="691"/>
      <c r="DM10" s="691"/>
      <c r="DN10" s="691"/>
      <c r="DO10" s="691"/>
      <c r="DP10" s="691"/>
      <c r="DQ10" s="691"/>
      <c r="DR10" s="691"/>
      <c r="DS10" s="691"/>
      <c r="DT10" s="691"/>
      <c r="DU10" s="691"/>
      <c r="DV10" s="691"/>
      <c r="DW10" s="691"/>
      <c r="DX10" s="691"/>
      <c r="DY10" s="691"/>
      <c r="DZ10" s="691"/>
      <c r="EA10" s="691"/>
      <c r="EB10" s="691"/>
      <c r="EC10" s="691"/>
      <c r="ED10" s="691"/>
      <c r="EE10" s="691"/>
      <c r="EF10" s="691"/>
      <c r="EG10" s="691"/>
      <c r="EH10" s="691"/>
      <c r="EI10" s="691"/>
      <c r="EJ10" s="691"/>
      <c r="EK10" s="691"/>
      <c r="EL10" s="691"/>
      <c r="EM10" s="691"/>
      <c r="EN10" s="691"/>
      <c r="EO10" s="691"/>
      <c r="EP10" s="691"/>
      <c r="EQ10" s="691"/>
      <c r="ER10" s="691"/>
      <c r="ES10" s="691"/>
      <c r="ET10" s="691"/>
      <c r="EU10" s="691"/>
      <c r="EV10" s="691"/>
      <c r="EW10" s="691"/>
      <c r="EX10" s="691"/>
    </row>
    <row r="11" spans="1:154" ht="5.25" customHeight="1" thickBot="1" x14ac:dyDescent="0.2">
      <c r="A11" s="718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3"/>
      <c r="Y11" s="742"/>
      <c r="Z11" s="743"/>
      <c r="AA11" s="744"/>
      <c r="AB11" s="744"/>
      <c r="AC11" s="745"/>
      <c r="AD11" s="745"/>
      <c r="AE11" s="745"/>
      <c r="AF11" s="745"/>
      <c r="AG11" s="745"/>
      <c r="AH11" s="745"/>
      <c r="AI11" s="746"/>
      <c r="AJ11" s="745"/>
      <c r="AK11" s="745"/>
      <c r="AL11" s="745"/>
      <c r="AM11" s="745"/>
      <c r="AN11" s="745"/>
      <c r="AO11" s="745"/>
      <c r="AP11" s="745"/>
      <c r="AQ11" s="745"/>
      <c r="AR11" s="744"/>
      <c r="AS11" s="745"/>
      <c r="AT11" s="745"/>
      <c r="AU11" s="745"/>
      <c r="AV11" s="745"/>
      <c r="AW11" s="744"/>
      <c r="AX11" s="744"/>
      <c r="AY11" s="744"/>
      <c r="AZ11" s="744"/>
      <c r="BA11" s="744"/>
      <c r="BB11" s="744"/>
      <c r="BC11" s="747"/>
      <c r="BD11" s="748"/>
      <c r="BE11" s="748"/>
      <c r="BF11" s="691"/>
      <c r="BG11" s="694"/>
      <c r="BH11" s="694"/>
      <c r="BI11" s="694"/>
      <c r="BJ11" s="694"/>
      <c r="BK11" s="694"/>
      <c r="BL11" s="694"/>
      <c r="BM11" s="694"/>
      <c r="BN11" s="694"/>
      <c r="BO11" s="694"/>
      <c r="BP11" s="694"/>
      <c r="BQ11" s="691"/>
      <c r="BR11" s="691"/>
      <c r="BS11" s="691"/>
      <c r="BT11" s="691"/>
      <c r="BU11" s="691"/>
      <c r="BV11" s="691"/>
      <c r="BW11" s="691"/>
      <c r="BX11" s="691"/>
      <c r="BY11" s="691"/>
      <c r="BZ11" s="691"/>
      <c r="CA11" s="691"/>
      <c r="CB11" s="691"/>
      <c r="CC11" s="691"/>
      <c r="CD11" s="691"/>
      <c r="CE11" s="691"/>
      <c r="CF11" s="691"/>
      <c r="CG11" s="691"/>
      <c r="CH11" s="691"/>
      <c r="CI11" s="691"/>
      <c r="CJ11" s="691"/>
      <c r="CK11" s="691"/>
      <c r="CL11" s="691"/>
      <c r="CM11" s="691"/>
      <c r="CN11" s="691"/>
      <c r="CO11" s="691"/>
      <c r="CP11" s="691"/>
      <c r="CQ11" s="691"/>
      <c r="CR11" s="691"/>
      <c r="CS11" s="691"/>
      <c r="CT11" s="691"/>
      <c r="CU11" s="691"/>
      <c r="CV11" s="691"/>
      <c r="CW11" s="691"/>
      <c r="CX11" s="691"/>
      <c r="CY11" s="691"/>
      <c r="CZ11" s="691"/>
      <c r="DA11" s="691"/>
      <c r="DB11" s="691"/>
      <c r="DC11" s="691"/>
      <c r="DD11" s="691"/>
      <c r="DE11" s="691"/>
      <c r="DF11" s="691"/>
      <c r="DG11" s="691"/>
      <c r="DH11" s="691"/>
      <c r="DI11" s="691"/>
      <c r="DJ11" s="691"/>
      <c r="DK11" s="691"/>
      <c r="DL11" s="691"/>
      <c r="DM11" s="691"/>
      <c r="DN11" s="691"/>
      <c r="DO11" s="691"/>
      <c r="DP11" s="691"/>
      <c r="DQ11" s="691"/>
      <c r="DR11" s="691"/>
      <c r="DS11" s="691"/>
      <c r="DT11" s="691"/>
      <c r="DU11" s="691"/>
      <c r="DV11" s="691"/>
      <c r="DW11" s="691"/>
      <c r="DX11" s="691"/>
      <c r="DY11" s="691"/>
      <c r="DZ11" s="691"/>
      <c r="EA11" s="691"/>
      <c r="EB11" s="691"/>
      <c r="EC11" s="691"/>
      <c r="ED11" s="691"/>
      <c r="EE11" s="691"/>
      <c r="EF11" s="691"/>
      <c r="EG11" s="691"/>
      <c r="EH11" s="691"/>
      <c r="EI11" s="691"/>
      <c r="EJ11" s="691"/>
      <c r="EK11" s="691"/>
      <c r="EL11" s="691"/>
      <c r="EM11" s="691"/>
      <c r="EN11" s="691"/>
      <c r="EO11" s="691"/>
      <c r="EP11" s="691"/>
      <c r="EQ11" s="691"/>
      <c r="ER11" s="691"/>
      <c r="ES11" s="691"/>
      <c r="ET11" s="691"/>
      <c r="EU11" s="691"/>
      <c r="EV11" s="691"/>
      <c r="EW11" s="691"/>
      <c r="EX11" s="691"/>
    </row>
    <row r="12" spans="1:154" ht="21.6" customHeight="1" x14ac:dyDescent="0.15">
      <c r="A12" s="718"/>
      <c r="B12" s="1271" t="s">
        <v>597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272"/>
      <c r="Y12" s="244">
        <v>0</v>
      </c>
      <c r="Z12" s="749">
        <v>1</v>
      </c>
      <c r="AA12" s="750">
        <f>AB12+AI12+AR12</f>
        <v>0</v>
      </c>
      <c r="AB12" s="750">
        <f>SUM(AC12:AH12)</f>
        <v>0</v>
      </c>
      <c r="AC12" s="751">
        <v>0</v>
      </c>
      <c r="AD12" s="751">
        <v>0</v>
      </c>
      <c r="AE12" s="751">
        <v>0</v>
      </c>
      <c r="AF12" s="751">
        <v>0</v>
      </c>
      <c r="AG12" s="751">
        <v>0</v>
      </c>
      <c r="AH12" s="751">
        <v>0</v>
      </c>
      <c r="AI12" s="750">
        <f>SUM(AJ12:AQ12)</f>
        <v>0</v>
      </c>
      <c r="AJ12" s="751">
        <v>0</v>
      </c>
      <c r="AK12" s="751">
        <v>0</v>
      </c>
      <c r="AL12" s="751">
        <v>0</v>
      </c>
      <c r="AM12" s="751">
        <v>0</v>
      </c>
      <c r="AN12" s="751">
        <v>0</v>
      </c>
      <c r="AO12" s="751">
        <v>0</v>
      </c>
      <c r="AP12" s="751">
        <v>0</v>
      </c>
      <c r="AQ12" s="751">
        <v>0</v>
      </c>
      <c r="AR12" s="750">
        <f>SUM(AS12:AV12)</f>
        <v>0</v>
      </c>
      <c r="AS12" s="751">
        <v>0</v>
      </c>
      <c r="AT12" s="751">
        <v>0</v>
      </c>
      <c r="AU12" s="751">
        <v>0</v>
      </c>
      <c r="AV12" s="751">
        <v>0</v>
      </c>
      <c r="AW12" s="751">
        <v>0</v>
      </c>
      <c r="AX12" s="752">
        <f>SUM(AY12:BA12)</f>
        <v>0</v>
      </c>
      <c r="AY12" s="753">
        <v>0</v>
      </c>
      <c r="AZ12" s="751">
        <v>0</v>
      </c>
      <c r="BA12" s="751">
        <v>0</v>
      </c>
      <c r="BB12" s="754">
        <v>0</v>
      </c>
      <c r="BC12" s="755"/>
      <c r="BD12" s="748"/>
      <c r="BE12" s="748"/>
      <c r="BF12" s="691"/>
      <c r="BG12" s="694"/>
      <c r="BH12" s="694"/>
      <c r="BI12" s="694"/>
      <c r="BJ12" s="694"/>
      <c r="BK12" s="694"/>
      <c r="BL12" s="694"/>
      <c r="BM12" s="694"/>
      <c r="BN12" s="694"/>
      <c r="BO12" s="694"/>
      <c r="BP12" s="694"/>
      <c r="BQ12" s="691"/>
      <c r="BR12" s="691"/>
      <c r="BS12" s="691"/>
      <c r="BT12" s="691"/>
      <c r="BU12" s="691"/>
      <c r="BV12" s="691"/>
      <c r="BW12" s="691"/>
      <c r="BX12" s="691"/>
      <c r="BY12" s="691"/>
      <c r="BZ12" s="691"/>
      <c r="CA12" s="691"/>
      <c r="CB12" s="691"/>
      <c r="CC12" s="691"/>
      <c r="CD12" s="691"/>
      <c r="CE12" s="691"/>
      <c r="CF12" s="691"/>
      <c r="CG12" s="691"/>
      <c r="CH12" s="691"/>
      <c r="CI12" s="691"/>
      <c r="CJ12" s="691"/>
      <c r="CK12" s="691"/>
      <c r="CL12" s="691"/>
      <c r="CM12" s="691"/>
      <c r="CN12" s="691"/>
      <c r="CO12" s="691"/>
      <c r="CP12" s="691"/>
      <c r="CQ12" s="691"/>
      <c r="CR12" s="691"/>
      <c r="CS12" s="691"/>
      <c r="CT12" s="691"/>
      <c r="CU12" s="691"/>
      <c r="CV12" s="691"/>
      <c r="CW12" s="691"/>
      <c r="CX12" s="691"/>
      <c r="CY12" s="691"/>
      <c r="CZ12" s="691"/>
      <c r="DA12" s="691"/>
      <c r="DB12" s="691"/>
      <c r="DC12" s="691"/>
      <c r="DD12" s="691"/>
      <c r="DE12" s="691"/>
      <c r="DF12" s="691"/>
      <c r="DG12" s="691"/>
      <c r="DH12" s="691"/>
      <c r="DI12" s="691"/>
      <c r="DJ12" s="691"/>
      <c r="DK12" s="691"/>
      <c r="DL12" s="691"/>
      <c r="DM12" s="691"/>
      <c r="DN12" s="691"/>
      <c r="DO12" s="691"/>
      <c r="DP12" s="691"/>
      <c r="DQ12" s="691"/>
      <c r="DR12" s="691"/>
      <c r="DS12" s="691"/>
      <c r="DT12" s="691"/>
      <c r="DU12" s="691"/>
      <c r="DV12" s="691"/>
      <c r="DW12" s="691"/>
      <c r="DX12" s="691"/>
      <c r="DY12" s="691"/>
      <c r="DZ12" s="691"/>
      <c r="EA12" s="691"/>
      <c r="EB12" s="691"/>
      <c r="EC12" s="691"/>
      <c r="ED12" s="691"/>
      <c r="EE12" s="691"/>
      <c r="EF12" s="691"/>
      <c r="EG12" s="691"/>
      <c r="EH12" s="691"/>
      <c r="EI12" s="691"/>
      <c r="EJ12" s="691"/>
      <c r="EK12" s="691"/>
      <c r="EL12" s="691"/>
      <c r="EM12" s="691"/>
      <c r="EN12" s="691"/>
      <c r="EO12" s="691"/>
      <c r="EP12" s="691"/>
      <c r="EQ12" s="691"/>
      <c r="ER12" s="691"/>
      <c r="ES12" s="691"/>
      <c r="ET12" s="691"/>
      <c r="EU12" s="691"/>
      <c r="EV12" s="691"/>
      <c r="EW12" s="691"/>
      <c r="EX12" s="691"/>
    </row>
    <row r="13" spans="1:154" ht="21.6" customHeight="1" x14ac:dyDescent="0.15">
      <c r="A13" s="718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272"/>
      <c r="Y13" s="246">
        <v>0</v>
      </c>
      <c r="Z13" s="247">
        <v>2</v>
      </c>
      <c r="AA13" s="756">
        <f t="shared" ref="AA13:AA14" si="0">AB13+AI13+AR13</f>
        <v>0</v>
      </c>
      <c r="AB13" s="756">
        <f t="shared" ref="AB13:AB14" si="1">SUM(AC13:AH13)</f>
        <v>0</v>
      </c>
      <c r="AC13" s="757">
        <v>0</v>
      </c>
      <c r="AD13" s="757">
        <v>0</v>
      </c>
      <c r="AE13" s="757">
        <v>0</v>
      </c>
      <c r="AF13" s="757">
        <v>0</v>
      </c>
      <c r="AG13" s="757">
        <v>0</v>
      </c>
      <c r="AH13" s="757">
        <v>0</v>
      </c>
      <c r="AI13" s="756">
        <f t="shared" ref="AI13:AI14" si="2">SUM(AJ13:AQ13)</f>
        <v>0</v>
      </c>
      <c r="AJ13" s="757">
        <v>0</v>
      </c>
      <c r="AK13" s="757">
        <v>0</v>
      </c>
      <c r="AL13" s="757">
        <v>0</v>
      </c>
      <c r="AM13" s="757">
        <v>0</v>
      </c>
      <c r="AN13" s="757">
        <v>0</v>
      </c>
      <c r="AO13" s="757">
        <v>0</v>
      </c>
      <c r="AP13" s="757">
        <v>0</v>
      </c>
      <c r="AQ13" s="757">
        <v>0</v>
      </c>
      <c r="AR13" s="756">
        <f t="shared" ref="AR13:AR14" si="3">SUM(AS13:AV13)</f>
        <v>0</v>
      </c>
      <c r="AS13" s="757">
        <v>0</v>
      </c>
      <c r="AT13" s="757">
        <v>0</v>
      </c>
      <c r="AU13" s="757">
        <v>0</v>
      </c>
      <c r="AV13" s="757">
        <v>0</v>
      </c>
      <c r="AW13" s="251">
        <v>0</v>
      </c>
      <c r="AX13" s="248">
        <f t="shared" ref="AX13:AX14" si="4">SUM(AY13:BA13)</f>
        <v>0</v>
      </c>
      <c r="AY13" s="250">
        <v>0</v>
      </c>
      <c r="AZ13" s="251">
        <v>0</v>
      </c>
      <c r="BA13" s="251">
        <v>0</v>
      </c>
      <c r="BB13" s="371">
        <v>0</v>
      </c>
      <c r="BC13" s="755"/>
      <c r="BD13" s="748"/>
      <c r="BE13" s="748"/>
      <c r="BF13" s="691"/>
      <c r="BG13" s="691"/>
      <c r="BH13" s="691"/>
      <c r="BI13" s="691"/>
      <c r="BJ13" s="691"/>
      <c r="BK13" s="691"/>
      <c r="BL13" s="691"/>
      <c r="BM13" s="691"/>
      <c r="BN13" s="691"/>
      <c r="BO13" s="691"/>
      <c r="BP13" s="691"/>
      <c r="BQ13" s="691"/>
      <c r="BR13" s="691"/>
      <c r="BS13" s="691"/>
      <c r="BT13" s="691"/>
      <c r="BU13" s="691"/>
      <c r="BV13" s="691"/>
      <c r="BW13" s="691"/>
      <c r="BX13" s="691"/>
      <c r="BY13" s="691"/>
      <c r="BZ13" s="691"/>
      <c r="CA13" s="691"/>
      <c r="CB13" s="691"/>
      <c r="CC13" s="691"/>
      <c r="CD13" s="691"/>
      <c r="CE13" s="691"/>
      <c r="CF13" s="691"/>
      <c r="CG13" s="691"/>
      <c r="CH13" s="691"/>
      <c r="CI13" s="691"/>
      <c r="CJ13" s="691"/>
      <c r="CK13" s="691"/>
      <c r="CL13" s="691"/>
      <c r="CM13" s="691"/>
      <c r="CN13" s="691"/>
      <c r="CO13" s="691"/>
      <c r="CP13" s="691"/>
      <c r="CQ13" s="691"/>
      <c r="CR13" s="691"/>
      <c r="CS13" s="691"/>
      <c r="CT13" s="691"/>
      <c r="CU13" s="691"/>
      <c r="CV13" s="691"/>
      <c r="CW13" s="691"/>
      <c r="CX13" s="691"/>
      <c r="CY13" s="691"/>
      <c r="CZ13" s="691"/>
      <c r="DA13" s="691"/>
      <c r="DB13" s="691"/>
      <c r="DC13" s="691"/>
      <c r="DD13" s="691"/>
      <c r="DE13" s="691"/>
      <c r="DF13" s="691"/>
      <c r="DG13" s="691"/>
      <c r="DH13" s="691"/>
      <c r="DI13" s="691"/>
      <c r="DJ13" s="691"/>
      <c r="DK13" s="691"/>
      <c r="DL13" s="691"/>
      <c r="DM13" s="691"/>
      <c r="DN13" s="691"/>
      <c r="DO13" s="691"/>
      <c r="DP13" s="691"/>
      <c r="DQ13" s="691"/>
      <c r="DR13" s="691"/>
      <c r="DS13" s="691"/>
      <c r="DT13" s="691"/>
      <c r="DU13" s="691"/>
      <c r="DV13" s="691"/>
      <c r="DW13" s="691"/>
      <c r="DX13" s="691"/>
      <c r="DY13" s="691"/>
      <c r="DZ13" s="691"/>
      <c r="EA13" s="691"/>
      <c r="EB13" s="691"/>
      <c r="EC13" s="691"/>
      <c r="ED13" s="691"/>
      <c r="EE13" s="691"/>
      <c r="EF13" s="691"/>
      <c r="EG13" s="691"/>
      <c r="EH13" s="691"/>
      <c r="EI13" s="691"/>
      <c r="EJ13" s="691"/>
      <c r="EK13" s="691"/>
      <c r="EL13" s="691"/>
      <c r="EM13" s="691"/>
      <c r="EN13" s="691"/>
      <c r="EO13" s="691"/>
      <c r="EP13" s="691"/>
      <c r="EQ13" s="691"/>
      <c r="ER13" s="691"/>
      <c r="ES13" s="691"/>
      <c r="ET13" s="691"/>
      <c r="EU13" s="691"/>
      <c r="EV13" s="691"/>
      <c r="EW13" s="691"/>
      <c r="EX13" s="691"/>
    </row>
    <row r="14" spans="1:154" ht="21.6" customHeight="1" thickBot="1" x14ac:dyDescent="0.2">
      <c r="A14" s="718"/>
      <c r="B14" s="1271" t="s">
        <v>598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272"/>
      <c r="Y14" s="254">
        <v>0</v>
      </c>
      <c r="Z14" s="758">
        <v>3</v>
      </c>
      <c r="AA14" s="759">
        <f t="shared" si="0"/>
        <v>0</v>
      </c>
      <c r="AB14" s="759">
        <f t="shared" si="1"/>
        <v>0</v>
      </c>
      <c r="AC14" s="760">
        <v>0</v>
      </c>
      <c r="AD14" s="760">
        <v>0</v>
      </c>
      <c r="AE14" s="760">
        <v>0</v>
      </c>
      <c r="AF14" s="760">
        <v>0</v>
      </c>
      <c r="AG14" s="760">
        <v>0</v>
      </c>
      <c r="AH14" s="760">
        <v>0</v>
      </c>
      <c r="AI14" s="759">
        <f t="shared" si="2"/>
        <v>0</v>
      </c>
      <c r="AJ14" s="760">
        <v>0</v>
      </c>
      <c r="AK14" s="760">
        <v>0</v>
      </c>
      <c r="AL14" s="760">
        <v>0</v>
      </c>
      <c r="AM14" s="760">
        <v>0</v>
      </c>
      <c r="AN14" s="760">
        <v>0</v>
      </c>
      <c r="AO14" s="760">
        <v>0</v>
      </c>
      <c r="AP14" s="760">
        <v>0</v>
      </c>
      <c r="AQ14" s="760">
        <v>0</v>
      </c>
      <c r="AR14" s="759">
        <f t="shared" si="3"/>
        <v>0</v>
      </c>
      <c r="AS14" s="760">
        <v>0</v>
      </c>
      <c r="AT14" s="760">
        <v>0</v>
      </c>
      <c r="AU14" s="760">
        <v>0</v>
      </c>
      <c r="AV14" s="760">
        <v>0</v>
      </c>
      <c r="AW14" s="189">
        <v>210853</v>
      </c>
      <c r="AX14" s="190">
        <f t="shared" si="4"/>
        <v>0</v>
      </c>
      <c r="AY14" s="189">
        <v>0</v>
      </c>
      <c r="AZ14" s="504">
        <v>0</v>
      </c>
      <c r="BA14" s="504">
        <v>0</v>
      </c>
      <c r="BB14" s="505">
        <v>0</v>
      </c>
      <c r="BC14" s="755"/>
      <c r="BD14" s="748"/>
      <c r="BE14" s="748"/>
      <c r="BF14" s="691"/>
      <c r="BG14" s="691"/>
      <c r="BH14" s="691"/>
      <c r="BI14" s="691"/>
      <c r="BJ14" s="691"/>
      <c r="BK14" s="691"/>
      <c r="BL14" s="691"/>
      <c r="BM14" s="691"/>
      <c r="BN14" s="691"/>
      <c r="BO14" s="691"/>
      <c r="BP14" s="691"/>
      <c r="BQ14" s="691"/>
      <c r="BR14" s="691"/>
      <c r="BS14" s="691"/>
      <c r="BT14" s="691"/>
      <c r="BU14" s="691"/>
      <c r="BV14" s="691"/>
      <c r="BW14" s="691"/>
      <c r="BX14" s="691"/>
      <c r="BY14" s="691"/>
      <c r="BZ14" s="691"/>
      <c r="CA14" s="691"/>
      <c r="CB14" s="691"/>
      <c r="CC14" s="691"/>
      <c r="CD14" s="691"/>
      <c r="CE14" s="691"/>
      <c r="CF14" s="691"/>
      <c r="CG14" s="691"/>
      <c r="CH14" s="691"/>
      <c r="CI14" s="691"/>
      <c r="CJ14" s="691"/>
      <c r="CK14" s="691"/>
      <c r="CL14" s="691"/>
      <c r="CM14" s="691"/>
      <c r="CN14" s="691"/>
      <c r="CO14" s="691"/>
      <c r="CP14" s="691"/>
      <c r="CQ14" s="691"/>
      <c r="CR14" s="691"/>
      <c r="CS14" s="691"/>
      <c r="CT14" s="691"/>
      <c r="CU14" s="691"/>
      <c r="CV14" s="691"/>
      <c r="CW14" s="691"/>
      <c r="CX14" s="691"/>
      <c r="CY14" s="691"/>
      <c r="CZ14" s="691"/>
      <c r="DA14" s="691"/>
      <c r="DB14" s="691"/>
      <c r="DC14" s="691"/>
      <c r="DD14" s="691"/>
      <c r="DE14" s="691"/>
      <c r="DF14" s="691"/>
      <c r="DG14" s="691"/>
      <c r="DH14" s="691"/>
      <c r="DI14" s="691"/>
      <c r="DJ14" s="691"/>
      <c r="DK14" s="691"/>
      <c r="DL14" s="691"/>
      <c r="DM14" s="691"/>
      <c r="DN14" s="691"/>
      <c r="DO14" s="691"/>
      <c r="DP14" s="691"/>
      <c r="DQ14" s="691"/>
      <c r="DR14" s="691"/>
      <c r="DS14" s="691"/>
      <c r="DT14" s="691"/>
      <c r="DU14" s="691"/>
      <c r="DV14" s="691"/>
      <c r="DW14" s="691"/>
      <c r="DX14" s="691"/>
      <c r="DY14" s="691"/>
      <c r="DZ14" s="691"/>
      <c r="EA14" s="691"/>
      <c r="EB14" s="691"/>
      <c r="EC14" s="691"/>
      <c r="ED14" s="691"/>
      <c r="EE14" s="691"/>
      <c r="EF14" s="691"/>
      <c r="EG14" s="691"/>
      <c r="EH14" s="691"/>
      <c r="EI14" s="691"/>
      <c r="EJ14" s="691"/>
      <c r="EK14" s="691"/>
      <c r="EL14" s="691"/>
      <c r="EM14" s="691"/>
      <c r="EN14" s="691"/>
      <c r="EO14" s="691"/>
      <c r="EP14" s="691"/>
      <c r="EQ14" s="691"/>
      <c r="ER14" s="691"/>
      <c r="ES14" s="691"/>
      <c r="ET14" s="691"/>
      <c r="EU14" s="691"/>
      <c r="EV14" s="691"/>
      <c r="EW14" s="691"/>
      <c r="EX14" s="691"/>
    </row>
    <row r="15" spans="1:154" ht="21.6" customHeight="1" x14ac:dyDescent="0.15">
      <c r="A15" s="718"/>
      <c r="B15" s="1271" t="s">
        <v>599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272"/>
      <c r="Y15" s="761"/>
      <c r="Z15" s="762"/>
      <c r="AA15" s="763">
        <v>0</v>
      </c>
      <c r="AB15" s="763">
        <v>0</v>
      </c>
      <c r="AC15" s="763">
        <v>0</v>
      </c>
      <c r="AD15" s="763">
        <v>0</v>
      </c>
      <c r="AE15" s="763">
        <v>0</v>
      </c>
      <c r="AF15" s="763">
        <v>0</v>
      </c>
      <c r="AG15" s="763">
        <v>0</v>
      </c>
      <c r="AH15" s="763">
        <v>0</v>
      </c>
      <c r="AI15" s="763">
        <v>0</v>
      </c>
      <c r="AJ15" s="763">
        <v>0</v>
      </c>
      <c r="AK15" s="763">
        <v>0</v>
      </c>
      <c r="AL15" s="763">
        <v>0</v>
      </c>
      <c r="AM15" s="763">
        <v>0</v>
      </c>
      <c r="AN15" s="763">
        <v>0</v>
      </c>
      <c r="AO15" s="763">
        <v>0</v>
      </c>
      <c r="AP15" s="763">
        <v>0</v>
      </c>
      <c r="AQ15" s="763">
        <v>0</v>
      </c>
      <c r="AR15" s="763">
        <v>0</v>
      </c>
      <c r="AS15" s="763">
        <v>0</v>
      </c>
      <c r="AT15" s="763">
        <v>0</v>
      </c>
      <c r="AU15" s="763">
        <v>0</v>
      </c>
      <c r="AV15" s="763">
        <v>0</v>
      </c>
      <c r="AW15" s="513">
        <v>0</v>
      </c>
      <c r="AX15" s="513">
        <v>0</v>
      </c>
      <c r="AY15" s="513">
        <v>0</v>
      </c>
      <c r="AZ15" s="513">
        <v>0</v>
      </c>
      <c r="BA15" s="513">
        <v>0</v>
      </c>
      <c r="BB15" s="513">
        <v>0</v>
      </c>
      <c r="BC15" s="755"/>
      <c r="BD15" s="748"/>
      <c r="BE15" s="748"/>
      <c r="BF15" s="691"/>
      <c r="BG15" s="691"/>
      <c r="BH15" s="691"/>
      <c r="BI15" s="691"/>
      <c r="BJ15" s="691"/>
      <c r="BK15" s="691"/>
      <c r="BL15" s="691"/>
      <c r="BM15" s="691"/>
      <c r="BN15" s="691"/>
      <c r="BO15" s="691"/>
      <c r="BP15" s="691"/>
      <c r="BQ15" s="691"/>
      <c r="BR15" s="691"/>
      <c r="BS15" s="691"/>
      <c r="BT15" s="691"/>
      <c r="BU15" s="691"/>
      <c r="BV15" s="691"/>
      <c r="BW15" s="691"/>
      <c r="BX15" s="691"/>
      <c r="BY15" s="691"/>
      <c r="BZ15" s="691"/>
      <c r="CA15" s="691"/>
      <c r="CB15" s="691"/>
      <c r="CC15" s="691"/>
      <c r="CD15" s="691"/>
      <c r="CE15" s="691"/>
      <c r="CF15" s="691"/>
      <c r="CG15" s="691"/>
      <c r="CH15" s="691"/>
      <c r="CI15" s="691"/>
      <c r="CJ15" s="691"/>
      <c r="CK15" s="691"/>
      <c r="CL15" s="691"/>
      <c r="CM15" s="691"/>
      <c r="CN15" s="691"/>
      <c r="CO15" s="691"/>
      <c r="CP15" s="691"/>
      <c r="CQ15" s="691"/>
      <c r="CR15" s="691"/>
      <c r="CS15" s="691"/>
      <c r="CT15" s="691"/>
      <c r="CU15" s="691"/>
      <c r="CV15" s="691"/>
      <c r="CW15" s="691"/>
      <c r="CX15" s="691"/>
      <c r="CY15" s="691"/>
      <c r="CZ15" s="691"/>
      <c r="DA15" s="691"/>
      <c r="DB15" s="691"/>
      <c r="DC15" s="691"/>
      <c r="DD15" s="691"/>
      <c r="DE15" s="691"/>
      <c r="DF15" s="691"/>
      <c r="DG15" s="691"/>
      <c r="DH15" s="691"/>
      <c r="DI15" s="691"/>
      <c r="DJ15" s="691"/>
      <c r="DK15" s="691"/>
      <c r="DL15" s="691"/>
      <c r="DM15" s="691"/>
      <c r="DN15" s="691"/>
      <c r="DO15" s="691"/>
      <c r="DP15" s="691"/>
      <c r="DQ15" s="691"/>
      <c r="DR15" s="691"/>
      <c r="DS15" s="691"/>
      <c r="DT15" s="691"/>
      <c r="DU15" s="691"/>
      <c r="DV15" s="691"/>
      <c r="DW15" s="691"/>
      <c r="DX15" s="691"/>
      <c r="DY15" s="691"/>
      <c r="DZ15" s="691"/>
      <c r="EA15" s="691"/>
      <c r="EB15" s="691"/>
      <c r="EC15" s="691"/>
      <c r="ED15" s="691"/>
      <c r="EE15" s="691"/>
      <c r="EF15" s="691"/>
      <c r="EG15" s="691"/>
      <c r="EH15" s="691"/>
      <c r="EI15" s="691"/>
      <c r="EJ15" s="691"/>
      <c r="EK15" s="691"/>
      <c r="EL15" s="691"/>
      <c r="EM15" s="691"/>
      <c r="EN15" s="691"/>
      <c r="EO15" s="691"/>
      <c r="EP15" s="691"/>
      <c r="EQ15" s="691"/>
      <c r="ER15" s="691"/>
      <c r="ES15" s="691"/>
      <c r="ET15" s="691"/>
      <c r="EU15" s="691"/>
      <c r="EV15" s="691"/>
      <c r="EW15" s="691"/>
      <c r="EX15" s="691"/>
    </row>
    <row r="16" spans="1:154" ht="21.6" customHeight="1" thickBot="1" x14ac:dyDescent="0.2">
      <c r="A16" s="718"/>
      <c r="B16" s="1271" t="s">
        <v>600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272"/>
      <c r="Y16" s="764"/>
      <c r="Z16" s="765"/>
      <c r="AA16" s="766">
        <v>0</v>
      </c>
      <c r="AB16" s="766">
        <v>0</v>
      </c>
      <c r="AC16" s="766">
        <v>0</v>
      </c>
      <c r="AD16" s="766">
        <v>0</v>
      </c>
      <c r="AE16" s="766">
        <v>0</v>
      </c>
      <c r="AF16" s="766">
        <v>0</v>
      </c>
      <c r="AG16" s="766">
        <v>0</v>
      </c>
      <c r="AH16" s="766">
        <v>0</v>
      </c>
      <c r="AI16" s="766">
        <v>0</v>
      </c>
      <c r="AJ16" s="766">
        <v>0</v>
      </c>
      <c r="AK16" s="766">
        <v>0</v>
      </c>
      <c r="AL16" s="766">
        <v>0</v>
      </c>
      <c r="AM16" s="766">
        <v>0</v>
      </c>
      <c r="AN16" s="766">
        <v>0</v>
      </c>
      <c r="AO16" s="766">
        <v>0</v>
      </c>
      <c r="AP16" s="766">
        <v>0</v>
      </c>
      <c r="AQ16" s="766">
        <v>0</v>
      </c>
      <c r="AR16" s="766">
        <v>0</v>
      </c>
      <c r="AS16" s="766">
        <v>0</v>
      </c>
      <c r="AT16" s="766">
        <v>0</v>
      </c>
      <c r="AU16" s="766">
        <v>0</v>
      </c>
      <c r="AV16" s="766">
        <v>0</v>
      </c>
      <c r="AW16" s="519">
        <v>0</v>
      </c>
      <c r="AX16" s="519">
        <v>0</v>
      </c>
      <c r="AY16" s="519">
        <v>0</v>
      </c>
      <c r="AZ16" s="519">
        <v>0</v>
      </c>
      <c r="BA16" s="519">
        <v>0</v>
      </c>
      <c r="BB16" s="519">
        <v>0</v>
      </c>
      <c r="BC16" s="755"/>
      <c r="BD16" s="748"/>
      <c r="BE16" s="748"/>
      <c r="BF16" s="691"/>
      <c r="BG16" s="691"/>
      <c r="BH16" s="691"/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1"/>
      <c r="CE16" s="691"/>
      <c r="CF16" s="691"/>
      <c r="CG16" s="691"/>
      <c r="CH16" s="691"/>
      <c r="CI16" s="691"/>
      <c r="CJ16" s="691"/>
      <c r="CK16" s="691"/>
      <c r="CL16" s="691"/>
      <c r="CM16" s="691"/>
      <c r="CN16" s="691"/>
      <c r="CO16" s="691"/>
      <c r="CP16" s="691"/>
      <c r="CQ16" s="691"/>
      <c r="CR16" s="691"/>
      <c r="CS16" s="691"/>
      <c r="CT16" s="691"/>
      <c r="CU16" s="691"/>
      <c r="CV16" s="691"/>
      <c r="CW16" s="691"/>
      <c r="CX16" s="691"/>
      <c r="CY16" s="691"/>
      <c r="CZ16" s="691"/>
      <c r="DA16" s="691"/>
      <c r="DB16" s="691"/>
      <c r="DC16" s="691"/>
      <c r="DD16" s="691"/>
      <c r="DE16" s="691"/>
      <c r="DF16" s="691"/>
      <c r="DG16" s="691"/>
      <c r="DH16" s="691"/>
      <c r="DI16" s="691"/>
      <c r="DJ16" s="691"/>
      <c r="DK16" s="691"/>
      <c r="DL16" s="691"/>
      <c r="DM16" s="691"/>
      <c r="DN16" s="691"/>
      <c r="DO16" s="691"/>
      <c r="DP16" s="691"/>
      <c r="DQ16" s="691"/>
      <c r="DR16" s="691"/>
      <c r="DS16" s="691"/>
      <c r="DT16" s="691"/>
      <c r="DU16" s="691"/>
      <c r="DV16" s="691"/>
      <c r="DW16" s="691"/>
      <c r="DX16" s="691"/>
      <c r="DY16" s="691"/>
      <c r="DZ16" s="691"/>
      <c r="EA16" s="691"/>
      <c r="EB16" s="691"/>
      <c r="EC16" s="691"/>
      <c r="ED16" s="691"/>
      <c r="EE16" s="691"/>
      <c r="EF16" s="691"/>
      <c r="EG16" s="691"/>
      <c r="EH16" s="691"/>
      <c r="EI16" s="691"/>
      <c r="EJ16" s="691"/>
      <c r="EK16" s="691"/>
      <c r="EL16" s="691"/>
      <c r="EM16" s="691"/>
      <c r="EN16" s="691"/>
      <c r="EO16" s="691"/>
      <c r="EP16" s="691"/>
      <c r="EQ16" s="691"/>
      <c r="ER16" s="691"/>
      <c r="ES16" s="691"/>
      <c r="ET16" s="691"/>
      <c r="EU16" s="691"/>
      <c r="EV16" s="691"/>
      <c r="EW16" s="691"/>
      <c r="EX16" s="691"/>
    </row>
    <row r="17" spans="1:154" ht="21.6" customHeight="1" x14ac:dyDescent="0.15">
      <c r="A17" s="718"/>
      <c r="B17" s="1271" t="s">
        <v>601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272"/>
      <c r="Y17" s="244">
        <v>0</v>
      </c>
      <c r="Z17" s="749">
        <v>4</v>
      </c>
      <c r="AA17" s="752">
        <f t="shared" ref="AA17:AA39" si="5">AB17+AI17+AR17</f>
        <v>1908</v>
      </c>
      <c r="AB17" s="752">
        <f t="shared" ref="AB17:AB39" si="6">SUM(AC17:AH17)</f>
        <v>0</v>
      </c>
      <c r="AC17" s="752">
        <f>SUM(AC18:AC22)</f>
        <v>0</v>
      </c>
      <c r="AD17" s="752">
        <f t="shared" ref="AD17:AQ17" si="7">SUM(AD18:AD22)</f>
        <v>0</v>
      </c>
      <c r="AE17" s="752">
        <f t="shared" si="7"/>
        <v>0</v>
      </c>
      <c r="AF17" s="752">
        <f t="shared" si="7"/>
        <v>0</v>
      </c>
      <c r="AG17" s="752">
        <f t="shared" si="7"/>
        <v>0</v>
      </c>
      <c r="AH17" s="752">
        <f t="shared" si="7"/>
        <v>0</v>
      </c>
      <c r="AI17" s="752">
        <f t="shared" ref="AI17:AI39" si="8">SUM(AJ17:AQ17)</f>
        <v>0</v>
      </c>
      <c r="AJ17" s="752">
        <f t="shared" si="7"/>
        <v>0</v>
      </c>
      <c r="AK17" s="752">
        <f t="shared" si="7"/>
        <v>0</v>
      </c>
      <c r="AL17" s="752">
        <f t="shared" si="7"/>
        <v>0</v>
      </c>
      <c r="AM17" s="752">
        <f t="shared" si="7"/>
        <v>0</v>
      </c>
      <c r="AN17" s="752">
        <f t="shared" si="7"/>
        <v>0</v>
      </c>
      <c r="AO17" s="752">
        <f t="shared" si="7"/>
        <v>0</v>
      </c>
      <c r="AP17" s="752">
        <f t="shared" si="7"/>
        <v>0</v>
      </c>
      <c r="AQ17" s="752">
        <f t="shared" si="7"/>
        <v>0</v>
      </c>
      <c r="AR17" s="752">
        <f t="shared" ref="AR17:AR39" si="9">SUM(AS17:AV17)</f>
        <v>1908</v>
      </c>
      <c r="AS17" s="752">
        <f t="shared" ref="AS17:AW17" si="10">SUM(AS18:AS22)</f>
        <v>0</v>
      </c>
      <c r="AT17" s="752">
        <f t="shared" si="10"/>
        <v>0</v>
      </c>
      <c r="AU17" s="752">
        <f t="shared" si="10"/>
        <v>0</v>
      </c>
      <c r="AV17" s="752">
        <f t="shared" si="10"/>
        <v>1908</v>
      </c>
      <c r="AW17" s="508">
        <f t="shared" si="10"/>
        <v>0</v>
      </c>
      <c r="AX17" s="185">
        <f t="shared" ref="AX17:AX39" si="11">SUM(AY17:BA17)</f>
        <v>0</v>
      </c>
      <c r="AY17" s="508">
        <f t="shared" ref="AY17:BB17" si="12">SUM(AY18:AY22)</f>
        <v>0</v>
      </c>
      <c r="AZ17" s="185">
        <f t="shared" si="12"/>
        <v>0</v>
      </c>
      <c r="BA17" s="185">
        <f t="shared" si="12"/>
        <v>0</v>
      </c>
      <c r="BB17" s="509">
        <f t="shared" si="12"/>
        <v>0</v>
      </c>
      <c r="BC17" s="755"/>
      <c r="BD17" s="748"/>
      <c r="BE17" s="748"/>
      <c r="BF17" s="691"/>
      <c r="BG17" s="691"/>
      <c r="BH17" s="691"/>
      <c r="BI17" s="691"/>
      <c r="BJ17" s="691"/>
      <c r="BK17" s="691"/>
      <c r="BL17" s="691"/>
      <c r="BM17" s="691"/>
      <c r="BN17" s="691"/>
      <c r="BO17" s="691"/>
      <c r="BP17" s="691"/>
      <c r="BQ17" s="691"/>
      <c r="BR17" s="691"/>
      <c r="BS17" s="691"/>
      <c r="BT17" s="691"/>
      <c r="BU17" s="691"/>
      <c r="BV17" s="691"/>
      <c r="BW17" s="691"/>
      <c r="BX17" s="691"/>
      <c r="BY17" s="691"/>
      <c r="BZ17" s="691"/>
      <c r="CA17" s="691"/>
      <c r="CB17" s="691"/>
      <c r="CC17" s="691"/>
      <c r="CD17" s="691"/>
      <c r="CE17" s="691"/>
      <c r="CF17" s="691"/>
      <c r="CG17" s="691"/>
      <c r="CH17" s="691"/>
      <c r="CI17" s="691"/>
      <c r="CJ17" s="691"/>
      <c r="CK17" s="691"/>
      <c r="CL17" s="691"/>
      <c r="CM17" s="691"/>
      <c r="CN17" s="691"/>
      <c r="CO17" s="691"/>
      <c r="CP17" s="691"/>
      <c r="CQ17" s="691"/>
      <c r="CR17" s="691"/>
      <c r="CS17" s="691"/>
      <c r="CT17" s="691"/>
      <c r="CU17" s="691"/>
      <c r="CV17" s="691"/>
      <c r="CW17" s="691"/>
      <c r="CX17" s="691"/>
      <c r="CY17" s="691"/>
      <c r="CZ17" s="691"/>
      <c r="DA17" s="691"/>
      <c r="DB17" s="691"/>
      <c r="DC17" s="691"/>
      <c r="DD17" s="691"/>
      <c r="DE17" s="691"/>
      <c r="DF17" s="691"/>
      <c r="DG17" s="691"/>
      <c r="DH17" s="691"/>
      <c r="DI17" s="691"/>
      <c r="DJ17" s="691"/>
      <c r="DK17" s="691"/>
      <c r="DL17" s="691"/>
      <c r="DM17" s="691"/>
      <c r="DN17" s="691"/>
      <c r="DO17" s="691"/>
      <c r="DP17" s="691"/>
      <c r="DQ17" s="691"/>
      <c r="DR17" s="691"/>
      <c r="DS17" s="691"/>
      <c r="DT17" s="691"/>
      <c r="DU17" s="691"/>
      <c r="DV17" s="691"/>
      <c r="DW17" s="691"/>
      <c r="DX17" s="691"/>
      <c r="DY17" s="691"/>
      <c r="DZ17" s="691"/>
      <c r="EA17" s="691"/>
      <c r="EB17" s="691"/>
      <c r="EC17" s="691"/>
      <c r="ED17" s="691"/>
      <c r="EE17" s="691"/>
      <c r="EF17" s="691"/>
      <c r="EG17" s="691"/>
      <c r="EH17" s="691"/>
      <c r="EI17" s="691"/>
      <c r="EJ17" s="691"/>
      <c r="EK17" s="691"/>
      <c r="EL17" s="691"/>
      <c r="EM17" s="691"/>
      <c r="EN17" s="691"/>
      <c r="EO17" s="691"/>
      <c r="EP17" s="691"/>
      <c r="EQ17" s="691"/>
      <c r="ER17" s="691"/>
      <c r="ES17" s="691"/>
      <c r="ET17" s="691"/>
      <c r="EU17" s="691"/>
      <c r="EV17" s="691"/>
      <c r="EW17" s="691"/>
      <c r="EX17" s="691"/>
    </row>
    <row r="18" spans="1:154" ht="21.6" customHeight="1" x14ac:dyDescent="0.15">
      <c r="A18" s="718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272"/>
      <c r="Y18" s="246">
        <v>0</v>
      </c>
      <c r="Z18" s="247">
        <v>5</v>
      </c>
      <c r="AA18" s="767">
        <f t="shared" si="5"/>
        <v>1908</v>
      </c>
      <c r="AB18" s="767">
        <f t="shared" si="6"/>
        <v>0</v>
      </c>
      <c r="AC18" s="768">
        <v>0</v>
      </c>
      <c r="AD18" s="768">
        <v>0</v>
      </c>
      <c r="AE18" s="768">
        <v>0</v>
      </c>
      <c r="AF18" s="768">
        <v>0</v>
      </c>
      <c r="AG18" s="768">
        <v>0</v>
      </c>
      <c r="AH18" s="768">
        <v>0</v>
      </c>
      <c r="AI18" s="767">
        <f t="shared" si="8"/>
        <v>0</v>
      </c>
      <c r="AJ18" s="768">
        <v>0</v>
      </c>
      <c r="AK18" s="768">
        <v>0</v>
      </c>
      <c r="AL18" s="768">
        <v>0</v>
      </c>
      <c r="AM18" s="768">
        <v>0</v>
      </c>
      <c r="AN18" s="768">
        <v>0</v>
      </c>
      <c r="AO18" s="768">
        <v>0</v>
      </c>
      <c r="AP18" s="768">
        <v>0</v>
      </c>
      <c r="AQ18" s="768">
        <v>0</v>
      </c>
      <c r="AR18" s="767">
        <f t="shared" si="9"/>
        <v>1908</v>
      </c>
      <c r="AS18" s="768">
        <v>0</v>
      </c>
      <c r="AT18" s="768">
        <v>0</v>
      </c>
      <c r="AU18" s="768">
        <v>0</v>
      </c>
      <c r="AV18" s="768">
        <v>1908</v>
      </c>
      <c r="AW18" s="251">
        <v>0</v>
      </c>
      <c r="AX18" s="252">
        <f t="shared" si="11"/>
        <v>0</v>
      </c>
      <c r="AY18" s="251">
        <v>0</v>
      </c>
      <c r="AZ18" s="251">
        <v>0</v>
      </c>
      <c r="BA18" s="251">
        <v>0</v>
      </c>
      <c r="BB18" s="371">
        <v>0</v>
      </c>
      <c r="BC18" s="755"/>
      <c r="BD18" s="748"/>
      <c r="BE18" s="748"/>
      <c r="BF18" s="691"/>
      <c r="BG18" s="691"/>
      <c r="BH18" s="691"/>
      <c r="BI18" s="691"/>
      <c r="BJ18" s="691"/>
      <c r="BK18" s="691"/>
      <c r="BL18" s="691"/>
      <c r="BM18" s="691"/>
      <c r="BN18" s="691"/>
      <c r="BO18" s="691"/>
      <c r="BP18" s="691"/>
      <c r="BQ18" s="691"/>
      <c r="BR18" s="691"/>
      <c r="BS18" s="691"/>
      <c r="BT18" s="691"/>
      <c r="BU18" s="691"/>
      <c r="BV18" s="691"/>
      <c r="BW18" s="691"/>
      <c r="BX18" s="691"/>
      <c r="BY18" s="691"/>
      <c r="BZ18" s="691"/>
      <c r="CA18" s="691"/>
      <c r="CB18" s="691"/>
      <c r="CC18" s="691"/>
      <c r="CD18" s="691"/>
      <c r="CE18" s="691"/>
      <c r="CF18" s="691"/>
      <c r="CG18" s="691"/>
      <c r="CH18" s="691"/>
      <c r="CI18" s="691"/>
      <c r="CJ18" s="691"/>
      <c r="CK18" s="691"/>
      <c r="CL18" s="691"/>
      <c r="CM18" s="691"/>
      <c r="CN18" s="691"/>
      <c r="CO18" s="691"/>
      <c r="CP18" s="691"/>
      <c r="CQ18" s="691"/>
      <c r="CR18" s="691"/>
      <c r="CS18" s="691"/>
      <c r="CT18" s="691"/>
      <c r="CU18" s="691"/>
      <c r="CV18" s="691"/>
      <c r="CW18" s="691"/>
      <c r="CX18" s="691"/>
      <c r="CY18" s="691"/>
      <c r="CZ18" s="691"/>
      <c r="DA18" s="691"/>
      <c r="DB18" s="691"/>
      <c r="DC18" s="691"/>
      <c r="DD18" s="691"/>
      <c r="DE18" s="691"/>
      <c r="DF18" s="691"/>
      <c r="DG18" s="691"/>
      <c r="DH18" s="691"/>
      <c r="DI18" s="691"/>
      <c r="DJ18" s="691"/>
      <c r="DK18" s="691"/>
      <c r="DL18" s="691"/>
      <c r="DM18" s="691"/>
      <c r="DN18" s="691"/>
      <c r="DO18" s="691"/>
      <c r="DP18" s="691"/>
      <c r="DQ18" s="691"/>
      <c r="DR18" s="691"/>
      <c r="DS18" s="691"/>
      <c r="DT18" s="691"/>
      <c r="DU18" s="691"/>
      <c r="DV18" s="691"/>
      <c r="DW18" s="691"/>
      <c r="DX18" s="691"/>
      <c r="DY18" s="691"/>
      <c r="DZ18" s="691"/>
      <c r="EA18" s="691"/>
      <c r="EB18" s="691"/>
      <c r="EC18" s="691"/>
      <c r="ED18" s="691"/>
      <c r="EE18" s="691"/>
      <c r="EF18" s="691"/>
      <c r="EG18" s="691"/>
      <c r="EH18" s="691"/>
      <c r="EI18" s="691"/>
      <c r="EJ18" s="691"/>
      <c r="EK18" s="691"/>
      <c r="EL18" s="691"/>
      <c r="EM18" s="691"/>
      <c r="EN18" s="691"/>
      <c r="EO18" s="691"/>
      <c r="EP18" s="691"/>
      <c r="EQ18" s="691"/>
      <c r="ER18" s="691"/>
      <c r="ES18" s="691"/>
      <c r="ET18" s="691"/>
      <c r="EU18" s="691"/>
      <c r="EV18" s="691"/>
      <c r="EW18" s="691"/>
      <c r="EX18" s="691"/>
    </row>
    <row r="19" spans="1:154" ht="21.6" customHeight="1" x14ac:dyDescent="0.15">
      <c r="A19" s="718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272"/>
      <c r="Y19" s="246">
        <v>0</v>
      </c>
      <c r="Z19" s="247">
        <v>6</v>
      </c>
      <c r="AA19" s="767">
        <f t="shared" si="5"/>
        <v>0</v>
      </c>
      <c r="AB19" s="767">
        <f t="shared" si="6"/>
        <v>0</v>
      </c>
      <c r="AC19" s="768">
        <v>0</v>
      </c>
      <c r="AD19" s="768">
        <v>0</v>
      </c>
      <c r="AE19" s="768">
        <v>0</v>
      </c>
      <c r="AF19" s="768">
        <v>0</v>
      </c>
      <c r="AG19" s="768">
        <v>0</v>
      </c>
      <c r="AH19" s="768">
        <v>0</v>
      </c>
      <c r="AI19" s="767">
        <f t="shared" si="8"/>
        <v>0</v>
      </c>
      <c r="AJ19" s="768">
        <v>0</v>
      </c>
      <c r="AK19" s="768">
        <v>0</v>
      </c>
      <c r="AL19" s="768">
        <v>0</v>
      </c>
      <c r="AM19" s="768">
        <v>0</v>
      </c>
      <c r="AN19" s="768">
        <v>0</v>
      </c>
      <c r="AO19" s="768">
        <v>0</v>
      </c>
      <c r="AP19" s="768">
        <v>0</v>
      </c>
      <c r="AQ19" s="768">
        <v>0</v>
      </c>
      <c r="AR19" s="767">
        <f t="shared" si="9"/>
        <v>0</v>
      </c>
      <c r="AS19" s="768">
        <v>0</v>
      </c>
      <c r="AT19" s="768">
        <v>0</v>
      </c>
      <c r="AU19" s="768">
        <v>0</v>
      </c>
      <c r="AV19" s="768">
        <v>0</v>
      </c>
      <c r="AW19" s="251">
        <v>0</v>
      </c>
      <c r="AX19" s="248">
        <f t="shared" si="11"/>
        <v>0</v>
      </c>
      <c r="AY19" s="251">
        <v>0</v>
      </c>
      <c r="AZ19" s="251">
        <v>0</v>
      </c>
      <c r="BA19" s="250">
        <v>0</v>
      </c>
      <c r="BB19" s="371">
        <v>0</v>
      </c>
      <c r="BC19" s="755"/>
      <c r="BD19" s="748"/>
      <c r="BE19" s="748"/>
      <c r="BF19" s="691"/>
      <c r="BG19" s="691"/>
      <c r="BH19" s="691"/>
      <c r="BI19" s="691"/>
      <c r="BJ19" s="691"/>
      <c r="BK19" s="691"/>
      <c r="BL19" s="691"/>
      <c r="BM19" s="691"/>
      <c r="BN19" s="691"/>
      <c r="BO19" s="691"/>
      <c r="BP19" s="691"/>
      <c r="BQ19" s="691"/>
      <c r="BR19" s="691"/>
      <c r="BS19" s="691"/>
      <c r="BT19" s="691"/>
      <c r="BU19" s="691"/>
      <c r="BV19" s="691"/>
      <c r="BW19" s="691"/>
      <c r="BX19" s="691"/>
      <c r="BY19" s="691"/>
      <c r="BZ19" s="691"/>
      <c r="CA19" s="691"/>
      <c r="CB19" s="691"/>
      <c r="CC19" s="691"/>
      <c r="CD19" s="691"/>
      <c r="CE19" s="691"/>
      <c r="CF19" s="691"/>
      <c r="CG19" s="691"/>
      <c r="CH19" s="691"/>
      <c r="CI19" s="691"/>
      <c r="CJ19" s="691"/>
      <c r="CK19" s="691"/>
      <c r="CL19" s="691"/>
      <c r="CM19" s="691"/>
      <c r="CN19" s="691"/>
      <c r="CO19" s="691"/>
      <c r="CP19" s="691"/>
      <c r="CQ19" s="691"/>
      <c r="CR19" s="691"/>
      <c r="CS19" s="691"/>
      <c r="CT19" s="691"/>
      <c r="CU19" s="691"/>
      <c r="CV19" s="691"/>
      <c r="CW19" s="691"/>
      <c r="CX19" s="691"/>
      <c r="CY19" s="691"/>
      <c r="CZ19" s="691"/>
      <c r="DA19" s="691"/>
      <c r="DB19" s="691"/>
      <c r="DC19" s="691"/>
      <c r="DD19" s="691"/>
      <c r="DE19" s="691"/>
      <c r="DF19" s="691"/>
      <c r="DG19" s="691"/>
      <c r="DH19" s="691"/>
      <c r="DI19" s="691"/>
      <c r="DJ19" s="691"/>
      <c r="DK19" s="691"/>
      <c r="DL19" s="691"/>
      <c r="DM19" s="691"/>
      <c r="DN19" s="691"/>
      <c r="DO19" s="691"/>
      <c r="DP19" s="691"/>
      <c r="DQ19" s="691"/>
      <c r="DR19" s="691"/>
      <c r="DS19" s="691"/>
      <c r="DT19" s="691"/>
      <c r="DU19" s="691"/>
      <c r="DV19" s="691"/>
      <c r="DW19" s="691"/>
      <c r="DX19" s="691"/>
      <c r="DY19" s="691"/>
      <c r="DZ19" s="691"/>
      <c r="EA19" s="691"/>
      <c r="EB19" s="691"/>
      <c r="EC19" s="691"/>
      <c r="ED19" s="691"/>
      <c r="EE19" s="691"/>
      <c r="EF19" s="691"/>
      <c r="EG19" s="691"/>
      <c r="EH19" s="691"/>
      <c r="EI19" s="691"/>
      <c r="EJ19" s="691"/>
      <c r="EK19" s="691"/>
      <c r="EL19" s="691"/>
      <c r="EM19" s="691"/>
      <c r="EN19" s="691"/>
      <c r="EO19" s="691"/>
      <c r="EP19" s="691"/>
      <c r="EQ19" s="691"/>
      <c r="ER19" s="691"/>
      <c r="ES19" s="691"/>
      <c r="ET19" s="691"/>
      <c r="EU19" s="691"/>
      <c r="EV19" s="691"/>
      <c r="EW19" s="691"/>
      <c r="EX19" s="691"/>
    </row>
    <row r="20" spans="1:154" ht="21.6" customHeight="1" x14ac:dyDescent="0.15">
      <c r="A20" s="718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272"/>
      <c r="Y20" s="246">
        <v>0</v>
      </c>
      <c r="Z20" s="247">
        <v>7</v>
      </c>
      <c r="AA20" s="756">
        <f t="shared" si="5"/>
        <v>0</v>
      </c>
      <c r="AB20" s="756">
        <f t="shared" si="6"/>
        <v>0</v>
      </c>
      <c r="AC20" s="757">
        <v>0</v>
      </c>
      <c r="AD20" s="757">
        <v>0</v>
      </c>
      <c r="AE20" s="757">
        <v>0</v>
      </c>
      <c r="AF20" s="757">
        <v>0</v>
      </c>
      <c r="AG20" s="757">
        <v>0</v>
      </c>
      <c r="AH20" s="757">
        <v>0</v>
      </c>
      <c r="AI20" s="756">
        <f t="shared" si="8"/>
        <v>0</v>
      </c>
      <c r="AJ20" s="757">
        <v>0</v>
      </c>
      <c r="AK20" s="757">
        <v>0</v>
      </c>
      <c r="AL20" s="757">
        <v>0</v>
      </c>
      <c r="AM20" s="757">
        <v>0</v>
      </c>
      <c r="AN20" s="757">
        <v>0</v>
      </c>
      <c r="AO20" s="757">
        <v>0</v>
      </c>
      <c r="AP20" s="757">
        <v>0</v>
      </c>
      <c r="AQ20" s="757">
        <v>0</v>
      </c>
      <c r="AR20" s="756">
        <f t="shared" si="9"/>
        <v>0</v>
      </c>
      <c r="AS20" s="757">
        <v>0</v>
      </c>
      <c r="AT20" s="757">
        <v>0</v>
      </c>
      <c r="AU20" s="757">
        <v>0</v>
      </c>
      <c r="AV20" s="757">
        <v>0</v>
      </c>
      <c r="AW20" s="251">
        <v>0</v>
      </c>
      <c r="AX20" s="252">
        <f t="shared" si="11"/>
        <v>0</v>
      </c>
      <c r="AY20" s="251">
        <v>0</v>
      </c>
      <c r="AZ20" s="251">
        <v>0</v>
      </c>
      <c r="BA20" s="251">
        <v>0</v>
      </c>
      <c r="BB20" s="371">
        <v>0</v>
      </c>
      <c r="BC20" s="755"/>
      <c r="BD20" s="748"/>
      <c r="BE20" s="748"/>
      <c r="BF20" s="691"/>
      <c r="BG20" s="691"/>
      <c r="BH20" s="691"/>
      <c r="BI20" s="691"/>
      <c r="BJ20" s="691"/>
      <c r="BK20" s="691"/>
      <c r="BL20" s="691"/>
      <c r="BM20" s="691"/>
      <c r="BN20" s="691"/>
      <c r="BO20" s="691"/>
      <c r="BP20" s="691"/>
      <c r="BQ20" s="691"/>
      <c r="BR20" s="691"/>
      <c r="BS20" s="691"/>
      <c r="BT20" s="691"/>
      <c r="BU20" s="691"/>
      <c r="BV20" s="691"/>
      <c r="BW20" s="691"/>
      <c r="BX20" s="691"/>
      <c r="BY20" s="691"/>
      <c r="BZ20" s="691"/>
      <c r="CA20" s="691"/>
      <c r="CB20" s="691"/>
      <c r="CC20" s="691"/>
      <c r="CD20" s="691"/>
      <c r="CE20" s="691"/>
      <c r="CF20" s="691"/>
      <c r="CG20" s="691"/>
      <c r="CH20" s="691"/>
      <c r="CI20" s="691"/>
      <c r="CJ20" s="691"/>
      <c r="CK20" s="691"/>
      <c r="CL20" s="691"/>
      <c r="CM20" s="691"/>
      <c r="CN20" s="691"/>
      <c r="CO20" s="691"/>
      <c r="CP20" s="691"/>
      <c r="CQ20" s="691"/>
      <c r="CR20" s="691"/>
      <c r="CS20" s="691"/>
      <c r="CT20" s="691"/>
      <c r="CU20" s="691"/>
      <c r="CV20" s="691"/>
      <c r="CW20" s="691"/>
      <c r="CX20" s="691"/>
      <c r="CY20" s="691"/>
      <c r="CZ20" s="691"/>
      <c r="DA20" s="691"/>
      <c r="DB20" s="691"/>
      <c r="DC20" s="691"/>
      <c r="DD20" s="691"/>
      <c r="DE20" s="691"/>
      <c r="DF20" s="691"/>
      <c r="DG20" s="691"/>
      <c r="DH20" s="691"/>
      <c r="DI20" s="691"/>
      <c r="DJ20" s="691"/>
      <c r="DK20" s="691"/>
      <c r="DL20" s="691"/>
      <c r="DM20" s="691"/>
      <c r="DN20" s="691"/>
      <c r="DO20" s="691"/>
      <c r="DP20" s="691"/>
      <c r="DQ20" s="691"/>
      <c r="DR20" s="691"/>
      <c r="DS20" s="691"/>
      <c r="DT20" s="691"/>
      <c r="DU20" s="691"/>
      <c r="DV20" s="691"/>
      <c r="DW20" s="691"/>
      <c r="DX20" s="691"/>
      <c r="DY20" s="691"/>
      <c r="DZ20" s="691"/>
      <c r="EA20" s="691"/>
      <c r="EB20" s="691"/>
      <c r="EC20" s="691"/>
      <c r="ED20" s="691"/>
      <c r="EE20" s="691"/>
      <c r="EF20" s="691"/>
      <c r="EG20" s="691"/>
      <c r="EH20" s="691"/>
      <c r="EI20" s="691"/>
      <c r="EJ20" s="691"/>
      <c r="EK20" s="691"/>
      <c r="EL20" s="691"/>
      <c r="EM20" s="691"/>
      <c r="EN20" s="691"/>
      <c r="EO20" s="691"/>
      <c r="EP20" s="691"/>
      <c r="EQ20" s="691"/>
      <c r="ER20" s="691"/>
      <c r="ES20" s="691"/>
      <c r="ET20" s="691"/>
      <c r="EU20" s="691"/>
      <c r="EV20" s="691"/>
      <c r="EW20" s="691"/>
      <c r="EX20" s="691"/>
    </row>
    <row r="21" spans="1:154" ht="21.6" customHeight="1" x14ac:dyDescent="0.15">
      <c r="A21" s="718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272"/>
      <c r="Y21" s="246">
        <v>0</v>
      </c>
      <c r="Z21" s="247">
        <v>8</v>
      </c>
      <c r="AA21" s="756">
        <f t="shared" si="5"/>
        <v>0</v>
      </c>
      <c r="AB21" s="756">
        <f t="shared" si="6"/>
        <v>0</v>
      </c>
      <c r="AC21" s="757">
        <v>0</v>
      </c>
      <c r="AD21" s="757">
        <v>0</v>
      </c>
      <c r="AE21" s="757">
        <v>0</v>
      </c>
      <c r="AF21" s="757">
        <v>0</v>
      </c>
      <c r="AG21" s="757">
        <v>0</v>
      </c>
      <c r="AH21" s="757">
        <v>0</v>
      </c>
      <c r="AI21" s="756">
        <f t="shared" si="8"/>
        <v>0</v>
      </c>
      <c r="AJ21" s="757">
        <v>0</v>
      </c>
      <c r="AK21" s="757">
        <v>0</v>
      </c>
      <c r="AL21" s="757">
        <v>0</v>
      </c>
      <c r="AM21" s="757">
        <v>0</v>
      </c>
      <c r="AN21" s="757">
        <v>0</v>
      </c>
      <c r="AO21" s="757">
        <v>0</v>
      </c>
      <c r="AP21" s="757">
        <v>0</v>
      </c>
      <c r="AQ21" s="757">
        <v>0</v>
      </c>
      <c r="AR21" s="756">
        <f t="shared" si="9"/>
        <v>0</v>
      </c>
      <c r="AS21" s="757">
        <v>0</v>
      </c>
      <c r="AT21" s="757">
        <v>0</v>
      </c>
      <c r="AU21" s="757">
        <v>0</v>
      </c>
      <c r="AV21" s="757">
        <v>0</v>
      </c>
      <c r="AW21" s="251">
        <v>0</v>
      </c>
      <c r="AX21" s="252">
        <f t="shared" si="11"/>
        <v>0</v>
      </c>
      <c r="AY21" s="251">
        <v>0</v>
      </c>
      <c r="AZ21" s="251">
        <v>0</v>
      </c>
      <c r="BA21" s="251">
        <v>0</v>
      </c>
      <c r="BB21" s="371">
        <v>0</v>
      </c>
      <c r="BC21" s="755"/>
      <c r="BD21" s="748"/>
      <c r="BE21" s="748"/>
      <c r="BF21" s="691"/>
      <c r="BG21" s="691"/>
      <c r="BH21" s="691"/>
      <c r="BI21" s="691"/>
      <c r="BJ21" s="691"/>
      <c r="BK21" s="691"/>
      <c r="BL21" s="691"/>
      <c r="BM21" s="691"/>
      <c r="BN21" s="691"/>
      <c r="BO21" s="691"/>
      <c r="BP21" s="691"/>
      <c r="BQ21" s="691"/>
      <c r="BR21" s="691"/>
      <c r="BS21" s="691"/>
      <c r="BT21" s="691"/>
      <c r="BU21" s="691"/>
      <c r="BV21" s="691"/>
      <c r="BW21" s="691"/>
      <c r="BX21" s="691"/>
      <c r="BY21" s="691"/>
      <c r="BZ21" s="691"/>
      <c r="CA21" s="691"/>
      <c r="CB21" s="691"/>
      <c r="CC21" s="691"/>
      <c r="CD21" s="691"/>
      <c r="CE21" s="691"/>
      <c r="CF21" s="691"/>
      <c r="CG21" s="691"/>
      <c r="CH21" s="691"/>
      <c r="CI21" s="691"/>
      <c r="CJ21" s="691"/>
      <c r="CK21" s="691"/>
      <c r="CL21" s="691"/>
      <c r="CM21" s="691"/>
      <c r="CN21" s="691"/>
      <c r="CO21" s="691"/>
      <c r="CP21" s="691"/>
      <c r="CQ21" s="691"/>
      <c r="CR21" s="691"/>
      <c r="CS21" s="691"/>
      <c r="CT21" s="691"/>
      <c r="CU21" s="691"/>
      <c r="CV21" s="691"/>
      <c r="CW21" s="691"/>
      <c r="CX21" s="691"/>
      <c r="CY21" s="691"/>
      <c r="CZ21" s="691"/>
      <c r="DA21" s="691"/>
      <c r="DB21" s="691"/>
      <c r="DC21" s="691"/>
      <c r="DD21" s="691"/>
      <c r="DE21" s="691"/>
      <c r="DF21" s="691"/>
      <c r="DG21" s="691"/>
      <c r="DH21" s="691"/>
      <c r="DI21" s="691"/>
      <c r="DJ21" s="691"/>
      <c r="DK21" s="691"/>
      <c r="DL21" s="691"/>
      <c r="DM21" s="691"/>
      <c r="DN21" s="691"/>
      <c r="DO21" s="691"/>
      <c r="DP21" s="691"/>
      <c r="DQ21" s="691"/>
      <c r="DR21" s="691"/>
      <c r="DS21" s="691"/>
      <c r="DT21" s="691"/>
      <c r="DU21" s="691"/>
      <c r="DV21" s="691"/>
      <c r="DW21" s="691"/>
      <c r="DX21" s="691"/>
      <c r="DY21" s="691"/>
      <c r="DZ21" s="691"/>
      <c r="EA21" s="691"/>
      <c r="EB21" s="691"/>
      <c r="EC21" s="691"/>
      <c r="ED21" s="691"/>
      <c r="EE21" s="691"/>
      <c r="EF21" s="691"/>
      <c r="EG21" s="691"/>
      <c r="EH21" s="691"/>
      <c r="EI21" s="691"/>
      <c r="EJ21" s="691"/>
      <c r="EK21" s="691"/>
      <c r="EL21" s="691"/>
      <c r="EM21" s="691"/>
      <c r="EN21" s="691"/>
      <c r="EO21" s="691"/>
      <c r="EP21" s="691"/>
      <c r="EQ21" s="691"/>
      <c r="ER21" s="691"/>
      <c r="ES21" s="691"/>
      <c r="ET21" s="691"/>
      <c r="EU21" s="691"/>
      <c r="EV21" s="691"/>
      <c r="EW21" s="691"/>
      <c r="EX21" s="691"/>
    </row>
    <row r="22" spans="1:154" ht="21.6" customHeight="1" x14ac:dyDescent="0.15">
      <c r="A22" s="718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272"/>
      <c r="Y22" s="246">
        <v>0</v>
      </c>
      <c r="Z22" s="247">
        <v>9</v>
      </c>
      <c r="AA22" s="756">
        <f t="shared" si="5"/>
        <v>0</v>
      </c>
      <c r="AB22" s="756">
        <f t="shared" si="6"/>
        <v>0</v>
      </c>
      <c r="AC22" s="757">
        <v>0</v>
      </c>
      <c r="AD22" s="757">
        <v>0</v>
      </c>
      <c r="AE22" s="757">
        <v>0</v>
      </c>
      <c r="AF22" s="757">
        <v>0</v>
      </c>
      <c r="AG22" s="757">
        <v>0</v>
      </c>
      <c r="AH22" s="757">
        <v>0</v>
      </c>
      <c r="AI22" s="756">
        <f t="shared" si="8"/>
        <v>0</v>
      </c>
      <c r="AJ22" s="757">
        <v>0</v>
      </c>
      <c r="AK22" s="757">
        <v>0</v>
      </c>
      <c r="AL22" s="757">
        <v>0</v>
      </c>
      <c r="AM22" s="757">
        <v>0</v>
      </c>
      <c r="AN22" s="757">
        <v>0</v>
      </c>
      <c r="AO22" s="757">
        <v>0</v>
      </c>
      <c r="AP22" s="757">
        <v>0</v>
      </c>
      <c r="AQ22" s="757">
        <v>0</v>
      </c>
      <c r="AR22" s="756">
        <f t="shared" si="9"/>
        <v>0</v>
      </c>
      <c r="AS22" s="757">
        <v>0</v>
      </c>
      <c r="AT22" s="757">
        <v>0</v>
      </c>
      <c r="AU22" s="757">
        <v>0</v>
      </c>
      <c r="AV22" s="757">
        <v>0</v>
      </c>
      <c r="AW22" s="251">
        <v>0</v>
      </c>
      <c r="AX22" s="248">
        <f t="shared" si="11"/>
        <v>0</v>
      </c>
      <c r="AY22" s="251">
        <v>0</v>
      </c>
      <c r="AZ22" s="250">
        <v>0</v>
      </c>
      <c r="BA22" s="251">
        <v>0</v>
      </c>
      <c r="BB22" s="371">
        <v>0</v>
      </c>
      <c r="BC22" s="755"/>
      <c r="BD22" s="748"/>
      <c r="BE22" s="748"/>
      <c r="BF22" s="691"/>
      <c r="BG22" s="691"/>
      <c r="BH22" s="691"/>
      <c r="BI22" s="691"/>
      <c r="BJ22" s="691"/>
      <c r="BK22" s="691"/>
      <c r="BL22" s="691"/>
      <c r="BM22" s="691"/>
      <c r="BN22" s="691"/>
      <c r="BO22" s="691"/>
      <c r="BP22" s="691"/>
      <c r="BQ22" s="691"/>
      <c r="BR22" s="691"/>
      <c r="BS22" s="691"/>
      <c r="BT22" s="691"/>
      <c r="BU22" s="691"/>
      <c r="BV22" s="691"/>
      <c r="BW22" s="691"/>
      <c r="BX22" s="691"/>
      <c r="BY22" s="691"/>
      <c r="BZ22" s="691"/>
      <c r="CA22" s="691"/>
      <c r="CB22" s="691"/>
      <c r="CC22" s="691"/>
      <c r="CD22" s="691"/>
      <c r="CE22" s="691"/>
      <c r="CF22" s="691"/>
      <c r="CG22" s="691"/>
      <c r="CH22" s="691"/>
      <c r="CI22" s="691"/>
      <c r="CJ22" s="691"/>
      <c r="CK22" s="691"/>
      <c r="CL22" s="691"/>
      <c r="CM22" s="691"/>
      <c r="CN22" s="691"/>
      <c r="CO22" s="691"/>
      <c r="CP22" s="691"/>
      <c r="CQ22" s="691"/>
      <c r="CR22" s="691"/>
      <c r="CS22" s="691"/>
      <c r="CT22" s="691"/>
      <c r="CU22" s="691"/>
      <c r="CV22" s="691"/>
      <c r="CW22" s="691"/>
      <c r="CX22" s="691"/>
      <c r="CY22" s="691"/>
      <c r="CZ22" s="691"/>
      <c r="DA22" s="691"/>
      <c r="DB22" s="691"/>
      <c r="DC22" s="691"/>
      <c r="DD22" s="691"/>
      <c r="DE22" s="691"/>
      <c r="DF22" s="691"/>
      <c r="DG22" s="691"/>
      <c r="DH22" s="691"/>
      <c r="DI22" s="691"/>
      <c r="DJ22" s="691"/>
      <c r="DK22" s="691"/>
      <c r="DL22" s="691"/>
      <c r="DM22" s="691"/>
      <c r="DN22" s="691"/>
      <c r="DO22" s="691"/>
      <c r="DP22" s="691"/>
      <c r="DQ22" s="691"/>
      <c r="DR22" s="691"/>
      <c r="DS22" s="691"/>
      <c r="DT22" s="691"/>
      <c r="DU22" s="691"/>
      <c r="DV22" s="691"/>
      <c r="DW22" s="691"/>
      <c r="DX22" s="691"/>
      <c r="DY22" s="691"/>
      <c r="DZ22" s="691"/>
      <c r="EA22" s="691"/>
      <c r="EB22" s="691"/>
      <c r="EC22" s="691"/>
      <c r="ED22" s="691"/>
      <c r="EE22" s="691"/>
      <c r="EF22" s="691"/>
      <c r="EG22" s="691"/>
      <c r="EH22" s="691"/>
      <c r="EI22" s="691"/>
      <c r="EJ22" s="691"/>
      <c r="EK22" s="691"/>
      <c r="EL22" s="691"/>
      <c r="EM22" s="691"/>
      <c r="EN22" s="691"/>
      <c r="EO22" s="691"/>
      <c r="EP22" s="691"/>
      <c r="EQ22" s="691"/>
      <c r="ER22" s="691"/>
      <c r="ES22" s="691"/>
      <c r="ET22" s="691"/>
      <c r="EU22" s="691"/>
      <c r="EV22" s="691"/>
      <c r="EW22" s="691"/>
      <c r="EX22" s="691"/>
    </row>
    <row r="23" spans="1:154" ht="21.6" customHeight="1" x14ac:dyDescent="0.15">
      <c r="A23" s="718"/>
      <c r="B23" s="1271" t="s">
        <v>602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272"/>
      <c r="Y23" s="246">
        <v>1</v>
      </c>
      <c r="Z23" s="247">
        <v>0</v>
      </c>
      <c r="AA23" s="756">
        <f t="shared" si="5"/>
        <v>0</v>
      </c>
      <c r="AB23" s="756">
        <f t="shared" si="6"/>
        <v>0</v>
      </c>
      <c r="AC23" s="769">
        <f>SUM(AC24:AC29)</f>
        <v>0</v>
      </c>
      <c r="AD23" s="756">
        <f t="shared" ref="AD23:AH23" si="13">SUM(AD24:AD29)</f>
        <v>0</v>
      </c>
      <c r="AE23" s="756">
        <f t="shared" si="13"/>
        <v>0</v>
      </c>
      <c r="AF23" s="756">
        <f t="shared" si="13"/>
        <v>0</v>
      </c>
      <c r="AG23" s="756">
        <f t="shared" si="13"/>
        <v>0</v>
      </c>
      <c r="AH23" s="756">
        <f t="shared" si="13"/>
        <v>0</v>
      </c>
      <c r="AI23" s="769">
        <f t="shared" si="8"/>
        <v>0</v>
      </c>
      <c r="AJ23" s="756">
        <f t="shared" ref="AJ23:AQ23" si="14">SUM(AJ24:AJ29)</f>
        <v>0</v>
      </c>
      <c r="AK23" s="756">
        <f t="shared" si="14"/>
        <v>0</v>
      </c>
      <c r="AL23" s="756">
        <f t="shared" si="14"/>
        <v>0</v>
      </c>
      <c r="AM23" s="756">
        <f t="shared" si="14"/>
        <v>0</v>
      </c>
      <c r="AN23" s="756">
        <f t="shared" si="14"/>
        <v>0</v>
      </c>
      <c r="AO23" s="756">
        <f t="shared" si="14"/>
        <v>0</v>
      </c>
      <c r="AP23" s="756">
        <f t="shared" si="14"/>
        <v>0</v>
      </c>
      <c r="AQ23" s="756">
        <f t="shared" si="14"/>
        <v>0</v>
      </c>
      <c r="AR23" s="756">
        <f t="shared" si="9"/>
        <v>0</v>
      </c>
      <c r="AS23" s="756">
        <f t="shared" ref="AS23:AW23" si="15">SUM(AS24:AS29)</f>
        <v>0</v>
      </c>
      <c r="AT23" s="756">
        <f t="shared" si="15"/>
        <v>0</v>
      </c>
      <c r="AU23" s="756">
        <f t="shared" si="15"/>
        <v>0</v>
      </c>
      <c r="AV23" s="756">
        <f t="shared" si="15"/>
        <v>0</v>
      </c>
      <c r="AW23" s="252">
        <f t="shared" si="15"/>
        <v>0</v>
      </c>
      <c r="AX23" s="248">
        <f t="shared" si="11"/>
        <v>0</v>
      </c>
      <c r="AY23" s="248">
        <f t="shared" ref="AY23:BB23" si="16">SUM(AY24:AY29)</f>
        <v>0</v>
      </c>
      <c r="AZ23" s="252">
        <f t="shared" si="16"/>
        <v>0</v>
      </c>
      <c r="BA23" s="252">
        <f t="shared" si="16"/>
        <v>0</v>
      </c>
      <c r="BB23" s="253">
        <f t="shared" si="16"/>
        <v>0</v>
      </c>
      <c r="BC23" s="755"/>
      <c r="BD23" s="748"/>
      <c r="BE23" s="748"/>
      <c r="BF23" s="691"/>
      <c r="BG23" s="691"/>
      <c r="BH23" s="691"/>
      <c r="BI23" s="691"/>
      <c r="BJ23" s="691"/>
      <c r="BK23" s="691"/>
      <c r="BL23" s="691"/>
      <c r="BM23" s="691"/>
      <c r="BN23" s="691"/>
      <c r="BO23" s="691"/>
      <c r="BP23" s="691"/>
      <c r="BQ23" s="691"/>
      <c r="BR23" s="691"/>
      <c r="BS23" s="691"/>
      <c r="BT23" s="691"/>
      <c r="BU23" s="691"/>
      <c r="BV23" s="691"/>
      <c r="BW23" s="691"/>
      <c r="BX23" s="691"/>
      <c r="BY23" s="691"/>
      <c r="BZ23" s="691"/>
      <c r="CA23" s="691"/>
      <c r="CB23" s="691"/>
      <c r="CC23" s="691"/>
      <c r="CD23" s="691"/>
      <c r="CE23" s="691"/>
      <c r="CF23" s="691"/>
      <c r="CG23" s="691"/>
      <c r="CH23" s="691"/>
      <c r="CI23" s="691"/>
      <c r="CJ23" s="691"/>
      <c r="CK23" s="691"/>
      <c r="CL23" s="691"/>
      <c r="CM23" s="691"/>
      <c r="CN23" s="691"/>
      <c r="CO23" s="691"/>
      <c r="CP23" s="691"/>
      <c r="CQ23" s="691"/>
      <c r="CR23" s="691"/>
      <c r="CS23" s="691"/>
      <c r="CT23" s="691"/>
      <c r="CU23" s="691"/>
      <c r="CV23" s="691"/>
      <c r="CW23" s="691"/>
      <c r="CX23" s="691"/>
      <c r="CY23" s="691"/>
      <c r="CZ23" s="691"/>
      <c r="DA23" s="691"/>
      <c r="DB23" s="691"/>
      <c r="DC23" s="691"/>
      <c r="DD23" s="691"/>
      <c r="DE23" s="691"/>
      <c r="DF23" s="691"/>
      <c r="DG23" s="691"/>
      <c r="DH23" s="691"/>
      <c r="DI23" s="691"/>
      <c r="DJ23" s="691"/>
      <c r="DK23" s="691"/>
      <c r="DL23" s="691"/>
      <c r="DM23" s="691"/>
      <c r="DN23" s="691"/>
      <c r="DO23" s="691"/>
      <c r="DP23" s="691"/>
      <c r="DQ23" s="691"/>
      <c r="DR23" s="691"/>
      <c r="DS23" s="691"/>
      <c r="DT23" s="691"/>
      <c r="DU23" s="691"/>
      <c r="DV23" s="691"/>
      <c r="DW23" s="691"/>
      <c r="DX23" s="691"/>
      <c r="DY23" s="691"/>
      <c r="DZ23" s="691"/>
      <c r="EA23" s="691"/>
      <c r="EB23" s="691"/>
      <c r="EC23" s="691"/>
      <c r="ED23" s="691"/>
      <c r="EE23" s="691"/>
      <c r="EF23" s="691"/>
      <c r="EG23" s="691"/>
      <c r="EH23" s="691"/>
      <c r="EI23" s="691"/>
      <c r="EJ23" s="691"/>
      <c r="EK23" s="691"/>
      <c r="EL23" s="691"/>
      <c r="EM23" s="691"/>
      <c r="EN23" s="691"/>
      <c r="EO23" s="691"/>
      <c r="EP23" s="691"/>
      <c r="EQ23" s="691"/>
      <c r="ER23" s="691"/>
      <c r="ES23" s="691"/>
      <c r="ET23" s="691"/>
      <c r="EU23" s="691"/>
      <c r="EV23" s="691"/>
      <c r="EW23" s="691"/>
      <c r="EX23" s="691"/>
    </row>
    <row r="24" spans="1:154" ht="21.6" customHeight="1" x14ac:dyDescent="0.15">
      <c r="A24" s="718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272"/>
      <c r="Y24" s="246">
        <v>1</v>
      </c>
      <c r="Z24" s="247">
        <v>1</v>
      </c>
      <c r="AA24" s="756">
        <f t="shared" si="5"/>
        <v>0</v>
      </c>
      <c r="AB24" s="756">
        <f t="shared" si="6"/>
        <v>0</v>
      </c>
      <c r="AC24" s="757">
        <v>0</v>
      </c>
      <c r="AD24" s="757">
        <v>0</v>
      </c>
      <c r="AE24" s="757">
        <v>0</v>
      </c>
      <c r="AF24" s="757">
        <v>0</v>
      </c>
      <c r="AG24" s="757">
        <v>0</v>
      </c>
      <c r="AH24" s="757">
        <v>0</v>
      </c>
      <c r="AI24" s="756">
        <f t="shared" si="8"/>
        <v>0</v>
      </c>
      <c r="AJ24" s="757">
        <v>0</v>
      </c>
      <c r="AK24" s="757">
        <v>0</v>
      </c>
      <c r="AL24" s="757">
        <v>0</v>
      </c>
      <c r="AM24" s="757">
        <v>0</v>
      </c>
      <c r="AN24" s="757">
        <v>0</v>
      </c>
      <c r="AO24" s="757">
        <v>0</v>
      </c>
      <c r="AP24" s="757">
        <v>0</v>
      </c>
      <c r="AQ24" s="757">
        <v>0</v>
      </c>
      <c r="AR24" s="756">
        <f t="shared" si="9"/>
        <v>0</v>
      </c>
      <c r="AS24" s="757">
        <v>0</v>
      </c>
      <c r="AT24" s="757">
        <v>0</v>
      </c>
      <c r="AU24" s="757">
        <v>0</v>
      </c>
      <c r="AV24" s="757">
        <v>0</v>
      </c>
      <c r="AW24" s="251">
        <v>0</v>
      </c>
      <c r="AX24" s="252">
        <f t="shared" si="11"/>
        <v>0</v>
      </c>
      <c r="AY24" s="251">
        <v>0</v>
      </c>
      <c r="AZ24" s="251">
        <v>0</v>
      </c>
      <c r="BA24" s="251">
        <v>0</v>
      </c>
      <c r="BB24" s="371">
        <v>0</v>
      </c>
      <c r="BC24" s="755"/>
      <c r="BD24" s="748"/>
      <c r="BE24" s="748"/>
      <c r="BF24" s="691"/>
      <c r="BG24" s="691"/>
      <c r="BH24" s="691"/>
      <c r="BI24" s="691"/>
      <c r="BJ24" s="691"/>
      <c r="BK24" s="691"/>
      <c r="BL24" s="691"/>
      <c r="BM24" s="691"/>
      <c r="BN24" s="691"/>
      <c r="BO24" s="691"/>
      <c r="BP24" s="691"/>
      <c r="BQ24" s="691"/>
      <c r="BR24" s="691"/>
      <c r="BS24" s="691"/>
      <c r="BT24" s="691"/>
      <c r="BU24" s="691"/>
      <c r="BV24" s="691"/>
      <c r="BW24" s="691"/>
      <c r="BX24" s="691"/>
      <c r="BY24" s="691"/>
      <c r="BZ24" s="691"/>
      <c r="CA24" s="691"/>
      <c r="CB24" s="691"/>
      <c r="CC24" s="691"/>
      <c r="CD24" s="691"/>
      <c r="CE24" s="691"/>
      <c r="CF24" s="691"/>
      <c r="CG24" s="691"/>
      <c r="CH24" s="691"/>
      <c r="CI24" s="691"/>
      <c r="CJ24" s="691"/>
      <c r="CK24" s="691"/>
      <c r="CL24" s="691"/>
      <c r="CM24" s="691"/>
      <c r="CN24" s="691"/>
      <c r="CO24" s="691"/>
      <c r="CP24" s="691"/>
      <c r="CQ24" s="691"/>
      <c r="CR24" s="691"/>
      <c r="CS24" s="691"/>
      <c r="CT24" s="691"/>
      <c r="CU24" s="691"/>
      <c r="CV24" s="691"/>
      <c r="CW24" s="691"/>
      <c r="CX24" s="691"/>
      <c r="CY24" s="691"/>
      <c r="CZ24" s="691"/>
      <c r="DA24" s="691"/>
      <c r="DB24" s="691"/>
      <c r="DC24" s="691"/>
      <c r="DD24" s="691"/>
      <c r="DE24" s="691"/>
      <c r="DF24" s="691"/>
      <c r="DG24" s="691"/>
      <c r="DH24" s="691"/>
      <c r="DI24" s="691"/>
      <c r="DJ24" s="691"/>
      <c r="DK24" s="691"/>
      <c r="DL24" s="691"/>
      <c r="DM24" s="691"/>
      <c r="DN24" s="691"/>
      <c r="DO24" s="691"/>
      <c r="DP24" s="691"/>
      <c r="DQ24" s="691"/>
      <c r="DR24" s="691"/>
      <c r="DS24" s="691"/>
      <c r="DT24" s="691"/>
      <c r="DU24" s="691"/>
      <c r="DV24" s="691"/>
      <c r="DW24" s="691"/>
      <c r="DX24" s="691"/>
      <c r="DY24" s="691"/>
      <c r="DZ24" s="691"/>
      <c r="EA24" s="691"/>
      <c r="EB24" s="691"/>
      <c r="EC24" s="691"/>
      <c r="ED24" s="691"/>
      <c r="EE24" s="691"/>
      <c r="EF24" s="691"/>
      <c r="EG24" s="691"/>
      <c r="EH24" s="691"/>
      <c r="EI24" s="691"/>
      <c r="EJ24" s="691"/>
      <c r="EK24" s="691"/>
      <c r="EL24" s="691"/>
      <c r="EM24" s="691"/>
      <c r="EN24" s="691"/>
      <c r="EO24" s="691"/>
      <c r="EP24" s="691"/>
      <c r="EQ24" s="691"/>
      <c r="ER24" s="691"/>
      <c r="ES24" s="691"/>
      <c r="ET24" s="691"/>
      <c r="EU24" s="691"/>
      <c r="EV24" s="691"/>
      <c r="EW24" s="691"/>
      <c r="EX24" s="691"/>
    </row>
    <row r="25" spans="1:154" ht="21.6" customHeight="1" x14ac:dyDescent="0.15">
      <c r="A25" s="718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246">
        <v>1</v>
      </c>
      <c r="Z25" s="247">
        <v>2</v>
      </c>
      <c r="AA25" s="756">
        <f t="shared" si="5"/>
        <v>0</v>
      </c>
      <c r="AB25" s="756">
        <f t="shared" si="6"/>
        <v>0</v>
      </c>
      <c r="AC25" s="757">
        <v>0</v>
      </c>
      <c r="AD25" s="757">
        <v>0</v>
      </c>
      <c r="AE25" s="757">
        <v>0</v>
      </c>
      <c r="AF25" s="757">
        <v>0</v>
      </c>
      <c r="AG25" s="757">
        <v>0</v>
      </c>
      <c r="AH25" s="757">
        <v>0</v>
      </c>
      <c r="AI25" s="756">
        <f t="shared" si="8"/>
        <v>0</v>
      </c>
      <c r="AJ25" s="757">
        <v>0</v>
      </c>
      <c r="AK25" s="757">
        <v>0</v>
      </c>
      <c r="AL25" s="757">
        <v>0</v>
      </c>
      <c r="AM25" s="757">
        <v>0</v>
      </c>
      <c r="AN25" s="757">
        <v>0</v>
      </c>
      <c r="AO25" s="757">
        <v>0</v>
      </c>
      <c r="AP25" s="757">
        <v>0</v>
      </c>
      <c r="AQ25" s="757">
        <v>0</v>
      </c>
      <c r="AR25" s="756">
        <f t="shared" si="9"/>
        <v>0</v>
      </c>
      <c r="AS25" s="757">
        <v>0</v>
      </c>
      <c r="AT25" s="757">
        <v>0</v>
      </c>
      <c r="AU25" s="757">
        <v>0</v>
      </c>
      <c r="AV25" s="770"/>
      <c r="AW25" s="251">
        <v>0</v>
      </c>
      <c r="AX25" s="248">
        <f t="shared" si="11"/>
        <v>0</v>
      </c>
      <c r="AY25" s="250">
        <v>0</v>
      </c>
      <c r="AZ25" s="251">
        <v>0</v>
      </c>
      <c r="BA25" s="251">
        <v>0</v>
      </c>
      <c r="BB25" s="371">
        <v>0</v>
      </c>
      <c r="BC25" s="755"/>
      <c r="BD25" s="748"/>
      <c r="BE25" s="748"/>
      <c r="BF25" s="691"/>
      <c r="BG25" s="691"/>
      <c r="BH25" s="691"/>
      <c r="BI25" s="691"/>
      <c r="BJ25" s="691"/>
      <c r="BK25" s="691"/>
      <c r="BL25" s="691"/>
      <c r="BM25" s="691"/>
      <c r="BN25" s="691"/>
      <c r="BO25" s="691"/>
      <c r="BP25" s="691"/>
      <c r="BQ25" s="691"/>
      <c r="BR25" s="691"/>
      <c r="BS25" s="691"/>
      <c r="BT25" s="691"/>
      <c r="BU25" s="691"/>
      <c r="BV25" s="691"/>
      <c r="BW25" s="691"/>
      <c r="BX25" s="691"/>
      <c r="BY25" s="691"/>
      <c r="BZ25" s="691"/>
      <c r="CA25" s="691"/>
      <c r="CB25" s="691"/>
      <c r="CC25" s="691"/>
      <c r="CD25" s="691"/>
      <c r="CE25" s="691"/>
      <c r="CF25" s="691"/>
      <c r="CG25" s="691"/>
      <c r="CH25" s="691"/>
      <c r="CI25" s="691"/>
      <c r="CJ25" s="691"/>
      <c r="CK25" s="691"/>
      <c r="CL25" s="691"/>
      <c r="CM25" s="691"/>
      <c r="CN25" s="691"/>
      <c r="CO25" s="691"/>
      <c r="CP25" s="691"/>
      <c r="CQ25" s="691"/>
      <c r="CR25" s="691"/>
      <c r="CS25" s="691"/>
      <c r="CT25" s="691"/>
      <c r="CU25" s="691"/>
      <c r="CV25" s="691"/>
      <c r="CW25" s="691"/>
      <c r="CX25" s="691"/>
      <c r="CY25" s="691"/>
      <c r="CZ25" s="691"/>
      <c r="DA25" s="691"/>
      <c r="DB25" s="691"/>
      <c r="DC25" s="691"/>
      <c r="DD25" s="691"/>
      <c r="DE25" s="691"/>
      <c r="DF25" s="691"/>
      <c r="DG25" s="691"/>
      <c r="DH25" s="691"/>
      <c r="DI25" s="691"/>
      <c r="DJ25" s="691"/>
      <c r="DK25" s="691"/>
      <c r="DL25" s="691"/>
      <c r="DM25" s="691"/>
      <c r="DN25" s="691"/>
      <c r="DO25" s="691"/>
      <c r="DP25" s="691"/>
      <c r="DQ25" s="691"/>
      <c r="DR25" s="691"/>
      <c r="DS25" s="691"/>
      <c r="DT25" s="691"/>
      <c r="DU25" s="691"/>
      <c r="DV25" s="691"/>
      <c r="DW25" s="691"/>
      <c r="DX25" s="691"/>
      <c r="DY25" s="691"/>
      <c r="DZ25" s="691"/>
      <c r="EA25" s="691"/>
      <c r="EB25" s="691"/>
      <c r="EC25" s="691"/>
      <c r="ED25" s="691"/>
      <c r="EE25" s="691"/>
      <c r="EF25" s="691"/>
      <c r="EG25" s="691"/>
      <c r="EH25" s="691"/>
      <c r="EI25" s="691"/>
      <c r="EJ25" s="691"/>
      <c r="EK25" s="691"/>
      <c r="EL25" s="691"/>
      <c r="EM25" s="691"/>
      <c r="EN25" s="691"/>
      <c r="EO25" s="691"/>
      <c r="EP25" s="691"/>
      <c r="EQ25" s="691"/>
      <c r="ER25" s="691"/>
      <c r="ES25" s="691"/>
      <c r="ET25" s="691"/>
      <c r="EU25" s="691"/>
      <c r="EV25" s="691"/>
      <c r="EW25" s="691"/>
      <c r="EX25" s="691"/>
    </row>
    <row r="26" spans="1:154" ht="21.6" customHeight="1" x14ac:dyDescent="0.15">
      <c r="A26" s="718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272"/>
      <c r="Y26" s="771">
        <v>1</v>
      </c>
      <c r="Z26" s="247">
        <v>3</v>
      </c>
      <c r="AA26" s="756">
        <f t="shared" si="5"/>
        <v>0</v>
      </c>
      <c r="AB26" s="756">
        <f t="shared" si="6"/>
        <v>0</v>
      </c>
      <c r="AC26" s="757">
        <v>0</v>
      </c>
      <c r="AD26" s="757">
        <v>0</v>
      </c>
      <c r="AE26" s="757">
        <v>0</v>
      </c>
      <c r="AF26" s="757">
        <v>0</v>
      </c>
      <c r="AG26" s="757">
        <v>0</v>
      </c>
      <c r="AH26" s="757">
        <v>0</v>
      </c>
      <c r="AI26" s="756">
        <f t="shared" si="8"/>
        <v>0</v>
      </c>
      <c r="AJ26" s="757">
        <v>0</v>
      </c>
      <c r="AK26" s="757">
        <v>0</v>
      </c>
      <c r="AL26" s="757">
        <v>0</v>
      </c>
      <c r="AM26" s="757">
        <v>0</v>
      </c>
      <c r="AN26" s="757">
        <v>0</v>
      </c>
      <c r="AO26" s="757">
        <v>0</v>
      </c>
      <c r="AP26" s="757">
        <v>0</v>
      </c>
      <c r="AQ26" s="757">
        <v>0</v>
      </c>
      <c r="AR26" s="756">
        <f t="shared" si="9"/>
        <v>0</v>
      </c>
      <c r="AS26" s="757">
        <v>0</v>
      </c>
      <c r="AT26" s="757">
        <v>0</v>
      </c>
      <c r="AU26" s="757">
        <v>0</v>
      </c>
      <c r="AV26" s="757">
        <v>0</v>
      </c>
      <c r="AW26" s="251">
        <v>0</v>
      </c>
      <c r="AX26" s="252">
        <f t="shared" si="11"/>
        <v>0</v>
      </c>
      <c r="AY26" s="251">
        <v>0</v>
      </c>
      <c r="AZ26" s="251">
        <v>0</v>
      </c>
      <c r="BA26" s="251">
        <v>0</v>
      </c>
      <c r="BB26" s="371">
        <v>0</v>
      </c>
      <c r="BC26" s="755"/>
      <c r="BD26" s="748"/>
      <c r="BE26" s="748"/>
      <c r="BF26" s="691"/>
      <c r="BG26" s="691"/>
      <c r="BH26" s="691"/>
      <c r="BI26" s="691"/>
      <c r="BJ26" s="691"/>
      <c r="BK26" s="691"/>
      <c r="BL26" s="691"/>
      <c r="BM26" s="691"/>
      <c r="BN26" s="691"/>
      <c r="BO26" s="691"/>
      <c r="BP26" s="691"/>
      <c r="BQ26" s="691"/>
      <c r="BR26" s="691"/>
      <c r="BS26" s="691"/>
      <c r="BT26" s="691"/>
      <c r="BU26" s="691"/>
      <c r="BV26" s="691"/>
      <c r="BW26" s="691"/>
      <c r="BX26" s="691"/>
      <c r="BY26" s="691"/>
      <c r="BZ26" s="691"/>
      <c r="CA26" s="691"/>
      <c r="CB26" s="691"/>
      <c r="CC26" s="691"/>
      <c r="CD26" s="691"/>
      <c r="CE26" s="691"/>
      <c r="CF26" s="691"/>
      <c r="CG26" s="691"/>
      <c r="CH26" s="691"/>
      <c r="CI26" s="691"/>
      <c r="CJ26" s="691"/>
      <c r="CK26" s="691"/>
      <c r="CL26" s="691"/>
      <c r="CM26" s="691"/>
      <c r="CN26" s="691"/>
      <c r="CO26" s="691"/>
      <c r="CP26" s="691"/>
      <c r="CQ26" s="691"/>
      <c r="CR26" s="691"/>
      <c r="CS26" s="691"/>
      <c r="CT26" s="691"/>
      <c r="CU26" s="691"/>
      <c r="CV26" s="691"/>
      <c r="CW26" s="691"/>
      <c r="CX26" s="691"/>
      <c r="CY26" s="691"/>
      <c r="CZ26" s="691"/>
      <c r="DA26" s="691"/>
      <c r="DB26" s="691"/>
      <c r="DC26" s="691"/>
      <c r="DD26" s="691"/>
      <c r="DE26" s="691"/>
      <c r="DF26" s="691"/>
      <c r="DG26" s="691"/>
      <c r="DH26" s="691"/>
      <c r="DI26" s="691"/>
      <c r="DJ26" s="691"/>
      <c r="DK26" s="691"/>
      <c r="DL26" s="691"/>
      <c r="DM26" s="691"/>
      <c r="DN26" s="691"/>
      <c r="DO26" s="691"/>
      <c r="DP26" s="691"/>
      <c r="DQ26" s="691"/>
      <c r="DR26" s="691"/>
      <c r="DS26" s="691"/>
      <c r="DT26" s="691"/>
      <c r="DU26" s="691"/>
      <c r="DV26" s="691"/>
      <c r="DW26" s="691"/>
      <c r="DX26" s="691"/>
      <c r="DY26" s="691"/>
      <c r="DZ26" s="691"/>
      <c r="EA26" s="691"/>
      <c r="EB26" s="691"/>
      <c r="EC26" s="691"/>
      <c r="ED26" s="691"/>
      <c r="EE26" s="691"/>
      <c r="EF26" s="691"/>
      <c r="EG26" s="691"/>
      <c r="EH26" s="691"/>
      <c r="EI26" s="691"/>
      <c r="EJ26" s="691"/>
      <c r="EK26" s="691"/>
      <c r="EL26" s="691"/>
      <c r="EM26" s="691"/>
      <c r="EN26" s="691"/>
      <c r="EO26" s="691"/>
      <c r="EP26" s="691"/>
      <c r="EQ26" s="691"/>
      <c r="ER26" s="691"/>
      <c r="ES26" s="691"/>
      <c r="ET26" s="691"/>
      <c r="EU26" s="691"/>
      <c r="EV26" s="691"/>
      <c r="EW26" s="691"/>
      <c r="EX26" s="691"/>
    </row>
    <row r="27" spans="1:154" ht="21.6" customHeight="1" x14ac:dyDescent="0.15">
      <c r="A27" s="718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272"/>
      <c r="Y27" s="246">
        <v>1</v>
      </c>
      <c r="Z27" s="247">
        <v>4</v>
      </c>
      <c r="AA27" s="756">
        <f t="shared" si="5"/>
        <v>0</v>
      </c>
      <c r="AB27" s="756">
        <f t="shared" si="6"/>
        <v>0</v>
      </c>
      <c r="AC27" s="757">
        <v>0</v>
      </c>
      <c r="AD27" s="757">
        <v>0</v>
      </c>
      <c r="AE27" s="757">
        <v>0</v>
      </c>
      <c r="AF27" s="757">
        <v>0</v>
      </c>
      <c r="AG27" s="757">
        <v>0</v>
      </c>
      <c r="AH27" s="757">
        <v>0</v>
      </c>
      <c r="AI27" s="756">
        <f t="shared" si="8"/>
        <v>0</v>
      </c>
      <c r="AJ27" s="757">
        <v>0</v>
      </c>
      <c r="AK27" s="757">
        <v>0</v>
      </c>
      <c r="AL27" s="757">
        <v>0</v>
      </c>
      <c r="AM27" s="757">
        <v>0</v>
      </c>
      <c r="AN27" s="757">
        <v>0</v>
      </c>
      <c r="AO27" s="757">
        <v>0</v>
      </c>
      <c r="AP27" s="757">
        <v>0</v>
      </c>
      <c r="AQ27" s="757">
        <v>0</v>
      </c>
      <c r="AR27" s="756">
        <f t="shared" si="9"/>
        <v>0</v>
      </c>
      <c r="AS27" s="757">
        <v>0</v>
      </c>
      <c r="AT27" s="757">
        <v>0</v>
      </c>
      <c r="AU27" s="757">
        <v>0</v>
      </c>
      <c r="AV27" s="757">
        <v>0</v>
      </c>
      <c r="AW27" s="251">
        <v>0</v>
      </c>
      <c r="AX27" s="252">
        <f t="shared" si="11"/>
        <v>0</v>
      </c>
      <c r="AY27" s="251">
        <v>0</v>
      </c>
      <c r="AZ27" s="251">
        <v>0</v>
      </c>
      <c r="BA27" s="251">
        <v>0</v>
      </c>
      <c r="BB27" s="371">
        <v>0</v>
      </c>
      <c r="BC27" s="755"/>
      <c r="BD27" s="748"/>
      <c r="BE27" s="748"/>
      <c r="BF27" s="691"/>
      <c r="BG27" s="691"/>
      <c r="BH27" s="691"/>
      <c r="BI27" s="691"/>
      <c r="BJ27" s="691"/>
      <c r="BK27" s="691"/>
      <c r="BL27" s="691"/>
      <c r="BM27" s="691"/>
      <c r="BN27" s="691"/>
      <c r="BO27" s="691"/>
      <c r="BP27" s="691"/>
      <c r="BQ27" s="691"/>
      <c r="BR27" s="691"/>
      <c r="BS27" s="691"/>
      <c r="BT27" s="691"/>
      <c r="BU27" s="691"/>
      <c r="BV27" s="691"/>
      <c r="BW27" s="691"/>
      <c r="BX27" s="691"/>
      <c r="BY27" s="691"/>
      <c r="BZ27" s="691"/>
      <c r="CA27" s="691"/>
      <c r="CB27" s="691"/>
      <c r="CC27" s="691"/>
      <c r="CD27" s="691"/>
      <c r="CE27" s="691"/>
      <c r="CF27" s="691"/>
      <c r="CG27" s="691"/>
      <c r="CH27" s="691"/>
      <c r="CI27" s="691"/>
      <c r="CJ27" s="691"/>
      <c r="CK27" s="691"/>
      <c r="CL27" s="691"/>
      <c r="CM27" s="691"/>
      <c r="CN27" s="691"/>
      <c r="CO27" s="691"/>
      <c r="CP27" s="691"/>
      <c r="CQ27" s="691"/>
      <c r="CR27" s="691"/>
      <c r="CS27" s="691"/>
      <c r="CT27" s="691"/>
      <c r="CU27" s="691"/>
      <c r="CV27" s="691"/>
      <c r="CW27" s="691"/>
      <c r="CX27" s="691"/>
      <c r="CY27" s="691"/>
      <c r="CZ27" s="691"/>
      <c r="DA27" s="691"/>
      <c r="DB27" s="691"/>
      <c r="DC27" s="691"/>
      <c r="DD27" s="691"/>
      <c r="DE27" s="691"/>
      <c r="DF27" s="691"/>
      <c r="DG27" s="691"/>
      <c r="DH27" s="691"/>
      <c r="DI27" s="691"/>
      <c r="DJ27" s="691"/>
      <c r="DK27" s="691"/>
      <c r="DL27" s="691"/>
      <c r="DM27" s="691"/>
      <c r="DN27" s="691"/>
      <c r="DO27" s="691"/>
      <c r="DP27" s="691"/>
      <c r="DQ27" s="691"/>
      <c r="DR27" s="691"/>
      <c r="DS27" s="691"/>
      <c r="DT27" s="691"/>
      <c r="DU27" s="691"/>
      <c r="DV27" s="691"/>
      <c r="DW27" s="691"/>
      <c r="DX27" s="691"/>
      <c r="DY27" s="691"/>
      <c r="DZ27" s="691"/>
      <c r="EA27" s="691"/>
      <c r="EB27" s="691"/>
      <c r="EC27" s="691"/>
      <c r="ED27" s="691"/>
      <c r="EE27" s="691"/>
      <c r="EF27" s="691"/>
      <c r="EG27" s="691"/>
      <c r="EH27" s="691"/>
      <c r="EI27" s="691"/>
      <c r="EJ27" s="691"/>
      <c r="EK27" s="691"/>
      <c r="EL27" s="691"/>
      <c r="EM27" s="691"/>
      <c r="EN27" s="691"/>
      <c r="EO27" s="691"/>
      <c r="EP27" s="691"/>
      <c r="EQ27" s="691"/>
      <c r="ER27" s="691"/>
      <c r="ES27" s="691"/>
      <c r="ET27" s="691"/>
      <c r="EU27" s="691"/>
      <c r="EV27" s="691"/>
      <c r="EW27" s="691"/>
      <c r="EX27" s="691"/>
    </row>
    <row r="28" spans="1:154" ht="21.6" customHeight="1" x14ac:dyDescent="0.15">
      <c r="A28" s="718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272"/>
      <c r="Y28" s="246">
        <v>1</v>
      </c>
      <c r="Z28" s="247">
        <v>5</v>
      </c>
      <c r="AA28" s="756">
        <f t="shared" si="5"/>
        <v>0</v>
      </c>
      <c r="AB28" s="756">
        <f t="shared" si="6"/>
        <v>0</v>
      </c>
      <c r="AC28" s="757">
        <v>0</v>
      </c>
      <c r="AD28" s="757">
        <v>0</v>
      </c>
      <c r="AE28" s="757">
        <v>0</v>
      </c>
      <c r="AF28" s="757">
        <v>0</v>
      </c>
      <c r="AG28" s="757">
        <v>0</v>
      </c>
      <c r="AH28" s="757">
        <v>0</v>
      </c>
      <c r="AI28" s="756">
        <f t="shared" si="8"/>
        <v>0</v>
      </c>
      <c r="AJ28" s="757">
        <v>0</v>
      </c>
      <c r="AK28" s="757">
        <v>0</v>
      </c>
      <c r="AL28" s="757">
        <v>0</v>
      </c>
      <c r="AM28" s="757">
        <v>0</v>
      </c>
      <c r="AN28" s="757">
        <v>0</v>
      </c>
      <c r="AO28" s="757">
        <v>0</v>
      </c>
      <c r="AP28" s="757">
        <v>0</v>
      </c>
      <c r="AQ28" s="757">
        <v>0</v>
      </c>
      <c r="AR28" s="756">
        <f t="shared" si="9"/>
        <v>0</v>
      </c>
      <c r="AS28" s="757">
        <v>0</v>
      </c>
      <c r="AT28" s="757">
        <v>0</v>
      </c>
      <c r="AU28" s="757">
        <v>0</v>
      </c>
      <c r="AV28" s="757">
        <v>0</v>
      </c>
      <c r="AW28" s="251">
        <v>0</v>
      </c>
      <c r="AX28" s="252">
        <f t="shared" si="11"/>
        <v>0</v>
      </c>
      <c r="AY28" s="251">
        <v>0</v>
      </c>
      <c r="AZ28" s="251">
        <v>0</v>
      </c>
      <c r="BA28" s="251">
        <v>0</v>
      </c>
      <c r="BB28" s="371">
        <v>0</v>
      </c>
      <c r="BC28" s="755"/>
      <c r="BD28" s="748"/>
      <c r="BE28" s="748"/>
      <c r="BF28" s="691"/>
      <c r="BG28" s="691"/>
      <c r="BH28" s="691"/>
      <c r="BI28" s="691"/>
      <c r="BJ28" s="691"/>
      <c r="BK28" s="691"/>
      <c r="BL28" s="691"/>
      <c r="BM28" s="691"/>
      <c r="BN28" s="691"/>
      <c r="BO28" s="691"/>
      <c r="BP28" s="691"/>
      <c r="BQ28" s="691"/>
      <c r="BR28" s="691"/>
      <c r="BS28" s="691"/>
      <c r="BT28" s="691"/>
      <c r="BU28" s="691"/>
      <c r="BV28" s="691"/>
      <c r="BW28" s="691"/>
      <c r="BX28" s="691"/>
      <c r="BY28" s="691"/>
      <c r="BZ28" s="691"/>
      <c r="CA28" s="691"/>
      <c r="CB28" s="691"/>
      <c r="CC28" s="691"/>
      <c r="CD28" s="691"/>
      <c r="CE28" s="691"/>
      <c r="CF28" s="691"/>
      <c r="CG28" s="691"/>
      <c r="CH28" s="691"/>
      <c r="CI28" s="691"/>
      <c r="CJ28" s="691"/>
      <c r="CK28" s="691"/>
      <c r="CL28" s="691"/>
      <c r="CM28" s="691"/>
      <c r="CN28" s="691"/>
      <c r="CO28" s="691"/>
      <c r="CP28" s="691"/>
      <c r="CQ28" s="691"/>
      <c r="CR28" s="691"/>
      <c r="CS28" s="691"/>
      <c r="CT28" s="691"/>
      <c r="CU28" s="691"/>
      <c r="CV28" s="691"/>
      <c r="CW28" s="691"/>
      <c r="CX28" s="691"/>
      <c r="CY28" s="691"/>
      <c r="CZ28" s="691"/>
      <c r="DA28" s="691"/>
      <c r="DB28" s="691"/>
      <c r="DC28" s="691"/>
      <c r="DD28" s="691"/>
      <c r="DE28" s="691"/>
      <c r="DF28" s="691"/>
      <c r="DG28" s="691"/>
      <c r="DH28" s="691"/>
      <c r="DI28" s="691"/>
      <c r="DJ28" s="691"/>
      <c r="DK28" s="691"/>
      <c r="DL28" s="691"/>
      <c r="DM28" s="691"/>
      <c r="DN28" s="691"/>
      <c r="DO28" s="691"/>
      <c r="DP28" s="691"/>
      <c r="DQ28" s="691"/>
      <c r="DR28" s="691"/>
      <c r="DS28" s="691"/>
      <c r="DT28" s="691"/>
      <c r="DU28" s="691"/>
      <c r="DV28" s="691"/>
      <c r="DW28" s="691"/>
      <c r="DX28" s="691"/>
      <c r="DY28" s="691"/>
      <c r="DZ28" s="691"/>
      <c r="EA28" s="691"/>
      <c r="EB28" s="691"/>
      <c r="EC28" s="691"/>
      <c r="ED28" s="691"/>
      <c r="EE28" s="691"/>
      <c r="EF28" s="691"/>
      <c r="EG28" s="691"/>
      <c r="EH28" s="691"/>
      <c r="EI28" s="691"/>
      <c r="EJ28" s="691"/>
      <c r="EK28" s="691"/>
      <c r="EL28" s="691"/>
      <c r="EM28" s="691"/>
      <c r="EN28" s="691"/>
      <c r="EO28" s="691"/>
      <c r="EP28" s="691"/>
      <c r="EQ28" s="691"/>
      <c r="ER28" s="691"/>
      <c r="ES28" s="691"/>
      <c r="ET28" s="691"/>
      <c r="EU28" s="691"/>
      <c r="EV28" s="691"/>
      <c r="EW28" s="691"/>
      <c r="EX28" s="691"/>
    </row>
    <row r="29" spans="1:154" ht="21.6" customHeight="1" x14ac:dyDescent="0.15">
      <c r="A29" s="718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272"/>
      <c r="Y29" s="246">
        <v>1</v>
      </c>
      <c r="Z29" s="247">
        <v>6</v>
      </c>
      <c r="AA29" s="756">
        <f t="shared" si="5"/>
        <v>0</v>
      </c>
      <c r="AB29" s="756">
        <f t="shared" si="6"/>
        <v>0</v>
      </c>
      <c r="AC29" s="756">
        <f>SUM(AC30:AC31)</f>
        <v>0</v>
      </c>
      <c r="AD29" s="756">
        <f t="shared" ref="AD29:AH29" si="17">SUM(AD30:AD31)</f>
        <v>0</v>
      </c>
      <c r="AE29" s="756">
        <f t="shared" si="17"/>
        <v>0</v>
      </c>
      <c r="AF29" s="756">
        <f t="shared" si="17"/>
        <v>0</v>
      </c>
      <c r="AG29" s="756">
        <f t="shared" si="17"/>
        <v>0</v>
      </c>
      <c r="AH29" s="756">
        <f t="shared" si="17"/>
        <v>0</v>
      </c>
      <c r="AI29" s="756">
        <f t="shared" si="8"/>
        <v>0</v>
      </c>
      <c r="AJ29" s="756">
        <f t="shared" ref="AJ29:AQ29" si="18">SUM(AJ30:AJ31)</f>
        <v>0</v>
      </c>
      <c r="AK29" s="756">
        <f t="shared" si="18"/>
        <v>0</v>
      </c>
      <c r="AL29" s="756">
        <f t="shared" si="18"/>
        <v>0</v>
      </c>
      <c r="AM29" s="756">
        <f t="shared" si="18"/>
        <v>0</v>
      </c>
      <c r="AN29" s="756">
        <f t="shared" si="18"/>
        <v>0</v>
      </c>
      <c r="AO29" s="756">
        <f t="shared" si="18"/>
        <v>0</v>
      </c>
      <c r="AP29" s="756">
        <f t="shared" si="18"/>
        <v>0</v>
      </c>
      <c r="AQ29" s="756">
        <f t="shared" si="18"/>
        <v>0</v>
      </c>
      <c r="AR29" s="756">
        <f t="shared" si="9"/>
        <v>0</v>
      </c>
      <c r="AS29" s="756">
        <f t="shared" ref="AS29:AW29" si="19">SUM(AS30:AS31)</f>
        <v>0</v>
      </c>
      <c r="AT29" s="756">
        <f t="shared" si="19"/>
        <v>0</v>
      </c>
      <c r="AU29" s="756">
        <f t="shared" si="19"/>
        <v>0</v>
      </c>
      <c r="AV29" s="756">
        <f t="shared" si="19"/>
        <v>0</v>
      </c>
      <c r="AW29" s="252">
        <f t="shared" si="19"/>
        <v>0</v>
      </c>
      <c r="AX29" s="252">
        <f t="shared" si="11"/>
        <v>0</v>
      </c>
      <c r="AY29" s="252">
        <f t="shared" ref="AY29:BB29" si="20">SUM(AY30:AY31)</f>
        <v>0</v>
      </c>
      <c r="AZ29" s="252">
        <f t="shared" si="20"/>
        <v>0</v>
      </c>
      <c r="BA29" s="252">
        <f t="shared" si="20"/>
        <v>0</v>
      </c>
      <c r="BB29" s="253">
        <f t="shared" si="20"/>
        <v>0</v>
      </c>
      <c r="BC29" s="755"/>
      <c r="BD29" s="748"/>
      <c r="BE29" s="748"/>
      <c r="BF29" s="691"/>
      <c r="BG29" s="691"/>
      <c r="BH29" s="691"/>
      <c r="BI29" s="691"/>
      <c r="BJ29" s="691"/>
      <c r="BK29" s="691"/>
      <c r="BL29" s="691"/>
      <c r="BM29" s="691"/>
      <c r="BN29" s="691"/>
      <c r="BO29" s="691"/>
      <c r="BP29" s="691"/>
      <c r="BQ29" s="691"/>
      <c r="BR29" s="691"/>
      <c r="BS29" s="691"/>
      <c r="BT29" s="691"/>
      <c r="BU29" s="691"/>
      <c r="BV29" s="691"/>
      <c r="BW29" s="691"/>
      <c r="BX29" s="691"/>
      <c r="BY29" s="691"/>
      <c r="BZ29" s="691"/>
      <c r="CA29" s="691"/>
      <c r="CB29" s="691"/>
      <c r="CC29" s="691"/>
      <c r="CD29" s="691"/>
      <c r="CE29" s="691"/>
      <c r="CF29" s="691"/>
      <c r="CG29" s="691"/>
      <c r="CH29" s="691"/>
      <c r="CI29" s="691"/>
      <c r="CJ29" s="691"/>
      <c r="CK29" s="691"/>
      <c r="CL29" s="691"/>
      <c r="CM29" s="691"/>
      <c r="CN29" s="691"/>
      <c r="CO29" s="691"/>
      <c r="CP29" s="691"/>
      <c r="CQ29" s="691"/>
      <c r="CR29" s="691"/>
      <c r="CS29" s="691"/>
      <c r="CT29" s="691"/>
      <c r="CU29" s="691"/>
      <c r="CV29" s="691"/>
      <c r="CW29" s="691"/>
      <c r="CX29" s="691"/>
      <c r="CY29" s="691"/>
      <c r="CZ29" s="691"/>
      <c r="DA29" s="691"/>
      <c r="DB29" s="691"/>
      <c r="DC29" s="691"/>
      <c r="DD29" s="691"/>
      <c r="DE29" s="691"/>
      <c r="DF29" s="691"/>
      <c r="DG29" s="691"/>
      <c r="DH29" s="691"/>
      <c r="DI29" s="691"/>
      <c r="DJ29" s="691"/>
      <c r="DK29" s="691"/>
      <c r="DL29" s="691"/>
      <c r="DM29" s="691"/>
      <c r="DN29" s="691"/>
      <c r="DO29" s="691"/>
      <c r="DP29" s="691"/>
      <c r="DQ29" s="691"/>
      <c r="DR29" s="691"/>
      <c r="DS29" s="691"/>
      <c r="DT29" s="691"/>
      <c r="DU29" s="691"/>
      <c r="DV29" s="691"/>
      <c r="DW29" s="691"/>
      <c r="DX29" s="691"/>
      <c r="DY29" s="691"/>
      <c r="DZ29" s="691"/>
      <c r="EA29" s="691"/>
      <c r="EB29" s="691"/>
      <c r="EC29" s="691"/>
      <c r="ED29" s="691"/>
      <c r="EE29" s="691"/>
      <c r="EF29" s="691"/>
      <c r="EG29" s="691"/>
      <c r="EH29" s="691"/>
      <c r="EI29" s="691"/>
      <c r="EJ29" s="691"/>
      <c r="EK29" s="691"/>
      <c r="EL29" s="691"/>
      <c r="EM29" s="691"/>
      <c r="EN29" s="691"/>
      <c r="EO29" s="691"/>
      <c r="EP29" s="691"/>
      <c r="EQ29" s="691"/>
      <c r="ER29" s="691"/>
      <c r="ES29" s="691"/>
      <c r="ET29" s="691"/>
      <c r="EU29" s="691"/>
      <c r="EV29" s="691"/>
      <c r="EW29" s="691"/>
      <c r="EX29" s="691"/>
    </row>
    <row r="30" spans="1:154" ht="21.6" customHeight="1" x14ac:dyDescent="0.15">
      <c r="A30" s="718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272"/>
      <c r="Y30" s="246">
        <v>1</v>
      </c>
      <c r="Z30" s="247">
        <v>7</v>
      </c>
      <c r="AA30" s="756">
        <f t="shared" si="5"/>
        <v>0</v>
      </c>
      <c r="AB30" s="756">
        <f t="shared" si="6"/>
        <v>0</v>
      </c>
      <c r="AC30" s="757">
        <v>0</v>
      </c>
      <c r="AD30" s="757">
        <v>0</v>
      </c>
      <c r="AE30" s="757">
        <v>0</v>
      </c>
      <c r="AF30" s="757">
        <v>0</v>
      </c>
      <c r="AG30" s="757">
        <v>0</v>
      </c>
      <c r="AH30" s="757">
        <v>0</v>
      </c>
      <c r="AI30" s="756">
        <f t="shared" si="8"/>
        <v>0</v>
      </c>
      <c r="AJ30" s="757">
        <v>0</v>
      </c>
      <c r="AK30" s="757">
        <v>0</v>
      </c>
      <c r="AL30" s="757">
        <v>0</v>
      </c>
      <c r="AM30" s="757">
        <v>0</v>
      </c>
      <c r="AN30" s="757">
        <v>0</v>
      </c>
      <c r="AO30" s="757">
        <v>0</v>
      </c>
      <c r="AP30" s="757">
        <v>0</v>
      </c>
      <c r="AQ30" s="757">
        <v>0</v>
      </c>
      <c r="AR30" s="756">
        <f t="shared" si="9"/>
        <v>0</v>
      </c>
      <c r="AS30" s="757">
        <v>0</v>
      </c>
      <c r="AT30" s="757">
        <v>0</v>
      </c>
      <c r="AU30" s="757">
        <v>0</v>
      </c>
      <c r="AV30" s="757">
        <v>0</v>
      </c>
      <c r="AW30" s="251">
        <v>0</v>
      </c>
      <c r="AX30" s="252">
        <f t="shared" si="11"/>
        <v>0</v>
      </c>
      <c r="AY30" s="251">
        <v>0</v>
      </c>
      <c r="AZ30" s="251">
        <v>0</v>
      </c>
      <c r="BA30" s="251">
        <v>0</v>
      </c>
      <c r="BB30" s="371">
        <v>0</v>
      </c>
      <c r="BC30" s="755"/>
      <c r="BD30" s="748"/>
      <c r="BE30" s="748"/>
      <c r="BF30" s="691"/>
      <c r="BG30" s="691"/>
      <c r="BH30" s="691"/>
      <c r="BI30" s="691"/>
      <c r="BJ30" s="691"/>
      <c r="BK30" s="691"/>
      <c r="BL30" s="691"/>
      <c r="BM30" s="691"/>
      <c r="BN30" s="691"/>
      <c r="BO30" s="691"/>
      <c r="BP30" s="691"/>
      <c r="BQ30" s="691"/>
      <c r="BR30" s="691"/>
      <c r="BS30" s="691"/>
      <c r="BT30" s="691"/>
      <c r="BU30" s="691"/>
      <c r="BV30" s="691"/>
      <c r="BW30" s="691"/>
      <c r="BX30" s="691"/>
      <c r="BY30" s="691"/>
      <c r="BZ30" s="691"/>
      <c r="CA30" s="691"/>
      <c r="CB30" s="691"/>
      <c r="CC30" s="691"/>
      <c r="CD30" s="691"/>
      <c r="CE30" s="691"/>
      <c r="CF30" s="691"/>
      <c r="CG30" s="691"/>
      <c r="CH30" s="691"/>
      <c r="CI30" s="691"/>
      <c r="CJ30" s="691"/>
      <c r="CK30" s="691"/>
      <c r="CL30" s="691"/>
      <c r="CM30" s="691"/>
      <c r="CN30" s="691"/>
      <c r="CO30" s="691"/>
      <c r="CP30" s="691"/>
      <c r="CQ30" s="691"/>
      <c r="CR30" s="691"/>
      <c r="CS30" s="691"/>
      <c r="CT30" s="691"/>
      <c r="CU30" s="691"/>
      <c r="CV30" s="691"/>
      <c r="CW30" s="691"/>
      <c r="CX30" s="691"/>
      <c r="CY30" s="691"/>
      <c r="CZ30" s="691"/>
      <c r="DA30" s="691"/>
      <c r="DB30" s="691"/>
      <c r="DC30" s="691"/>
      <c r="DD30" s="691"/>
      <c r="DE30" s="691"/>
      <c r="DF30" s="691"/>
      <c r="DG30" s="691"/>
      <c r="DH30" s="691"/>
      <c r="DI30" s="691"/>
      <c r="DJ30" s="691"/>
      <c r="DK30" s="691"/>
      <c r="DL30" s="691"/>
      <c r="DM30" s="691"/>
      <c r="DN30" s="691"/>
      <c r="DO30" s="691"/>
      <c r="DP30" s="691"/>
      <c r="DQ30" s="691"/>
      <c r="DR30" s="691"/>
      <c r="DS30" s="691"/>
      <c r="DT30" s="691"/>
      <c r="DU30" s="691"/>
      <c r="DV30" s="691"/>
      <c r="DW30" s="691"/>
      <c r="DX30" s="691"/>
      <c r="DY30" s="691"/>
      <c r="DZ30" s="691"/>
      <c r="EA30" s="691"/>
      <c r="EB30" s="691"/>
      <c r="EC30" s="691"/>
      <c r="ED30" s="691"/>
      <c r="EE30" s="691"/>
      <c r="EF30" s="691"/>
      <c r="EG30" s="691"/>
      <c r="EH30" s="691"/>
      <c r="EI30" s="691"/>
      <c r="EJ30" s="691"/>
      <c r="EK30" s="691"/>
      <c r="EL30" s="691"/>
      <c r="EM30" s="691"/>
      <c r="EN30" s="691"/>
      <c r="EO30" s="691"/>
      <c r="EP30" s="691"/>
      <c r="EQ30" s="691"/>
      <c r="ER30" s="691"/>
      <c r="ES30" s="691"/>
      <c r="ET30" s="691"/>
      <c r="EU30" s="691"/>
      <c r="EV30" s="691"/>
      <c r="EW30" s="691"/>
      <c r="EX30" s="691"/>
    </row>
    <row r="31" spans="1:154" ht="21.6" customHeight="1" thickBot="1" x14ac:dyDescent="0.2">
      <c r="A31" s="718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272"/>
      <c r="Y31" s="254">
        <v>1</v>
      </c>
      <c r="Z31" s="758">
        <v>8</v>
      </c>
      <c r="AA31" s="759">
        <f t="shared" si="5"/>
        <v>0</v>
      </c>
      <c r="AB31" s="759">
        <f t="shared" si="6"/>
        <v>0</v>
      </c>
      <c r="AC31" s="760">
        <v>0</v>
      </c>
      <c r="AD31" s="760">
        <v>0</v>
      </c>
      <c r="AE31" s="760">
        <v>0</v>
      </c>
      <c r="AF31" s="760">
        <v>0</v>
      </c>
      <c r="AG31" s="760">
        <v>0</v>
      </c>
      <c r="AH31" s="760">
        <v>0</v>
      </c>
      <c r="AI31" s="759">
        <f t="shared" si="8"/>
        <v>0</v>
      </c>
      <c r="AJ31" s="760">
        <v>0</v>
      </c>
      <c r="AK31" s="760">
        <v>0</v>
      </c>
      <c r="AL31" s="760">
        <v>0</v>
      </c>
      <c r="AM31" s="760">
        <v>0</v>
      </c>
      <c r="AN31" s="760">
        <v>0</v>
      </c>
      <c r="AO31" s="760">
        <v>0</v>
      </c>
      <c r="AP31" s="760">
        <v>0</v>
      </c>
      <c r="AQ31" s="760">
        <v>0</v>
      </c>
      <c r="AR31" s="759">
        <f t="shared" si="9"/>
        <v>0</v>
      </c>
      <c r="AS31" s="760">
        <v>0</v>
      </c>
      <c r="AT31" s="760">
        <v>0</v>
      </c>
      <c r="AU31" s="760">
        <v>0</v>
      </c>
      <c r="AV31" s="760">
        <v>0</v>
      </c>
      <c r="AW31" s="504">
        <v>0</v>
      </c>
      <c r="AX31" s="255">
        <f t="shared" si="11"/>
        <v>0</v>
      </c>
      <c r="AY31" s="504">
        <v>0</v>
      </c>
      <c r="AZ31" s="504">
        <v>0</v>
      </c>
      <c r="BA31" s="504">
        <v>0</v>
      </c>
      <c r="BB31" s="505">
        <v>0</v>
      </c>
      <c r="BC31" s="755"/>
      <c r="BD31" s="748"/>
      <c r="BE31" s="748"/>
      <c r="BF31" s="691"/>
      <c r="BG31" s="691"/>
      <c r="BH31" s="691"/>
      <c r="BI31" s="691"/>
      <c r="BJ31" s="691"/>
      <c r="BK31" s="691"/>
      <c r="BL31" s="691"/>
      <c r="BM31" s="691"/>
      <c r="BN31" s="691"/>
      <c r="BO31" s="691"/>
      <c r="BP31" s="691"/>
      <c r="BQ31" s="691"/>
      <c r="BR31" s="691"/>
      <c r="BS31" s="691"/>
      <c r="BT31" s="691"/>
      <c r="BU31" s="691"/>
      <c r="BV31" s="691"/>
      <c r="BW31" s="691"/>
      <c r="BX31" s="691"/>
      <c r="BY31" s="691"/>
      <c r="BZ31" s="691"/>
      <c r="CA31" s="691"/>
      <c r="CB31" s="691"/>
      <c r="CC31" s="691"/>
      <c r="CD31" s="691"/>
      <c r="CE31" s="691"/>
      <c r="CF31" s="691"/>
      <c r="CG31" s="691"/>
      <c r="CH31" s="691"/>
      <c r="CI31" s="691"/>
      <c r="CJ31" s="691"/>
      <c r="CK31" s="691"/>
      <c r="CL31" s="691"/>
      <c r="CM31" s="691"/>
      <c r="CN31" s="691"/>
      <c r="CO31" s="691"/>
      <c r="CP31" s="691"/>
      <c r="CQ31" s="691"/>
      <c r="CR31" s="691"/>
      <c r="CS31" s="691"/>
      <c r="CT31" s="691"/>
      <c r="CU31" s="691"/>
      <c r="CV31" s="691"/>
      <c r="CW31" s="691"/>
      <c r="CX31" s="691"/>
      <c r="CY31" s="691"/>
      <c r="CZ31" s="691"/>
      <c r="DA31" s="691"/>
      <c r="DB31" s="691"/>
      <c r="DC31" s="691"/>
      <c r="DD31" s="691"/>
      <c r="DE31" s="691"/>
      <c r="DF31" s="691"/>
      <c r="DG31" s="691"/>
      <c r="DH31" s="691"/>
      <c r="DI31" s="691"/>
      <c r="DJ31" s="691"/>
      <c r="DK31" s="691"/>
      <c r="DL31" s="691"/>
      <c r="DM31" s="691"/>
      <c r="DN31" s="691"/>
      <c r="DO31" s="691"/>
      <c r="DP31" s="691"/>
      <c r="DQ31" s="691"/>
      <c r="DR31" s="691"/>
      <c r="DS31" s="691"/>
      <c r="DT31" s="691"/>
      <c r="DU31" s="691"/>
      <c r="DV31" s="691"/>
      <c r="DW31" s="691"/>
      <c r="DX31" s="691"/>
      <c r="DY31" s="691"/>
      <c r="DZ31" s="691"/>
      <c r="EA31" s="691"/>
      <c r="EB31" s="691"/>
      <c r="EC31" s="691"/>
      <c r="ED31" s="691"/>
      <c r="EE31" s="691"/>
      <c r="EF31" s="691"/>
      <c r="EG31" s="691"/>
      <c r="EH31" s="691"/>
      <c r="EI31" s="691"/>
      <c r="EJ31" s="691"/>
      <c r="EK31" s="691"/>
      <c r="EL31" s="691"/>
      <c r="EM31" s="691"/>
      <c r="EN31" s="691"/>
      <c r="EO31" s="691"/>
      <c r="EP31" s="691"/>
      <c r="EQ31" s="691"/>
      <c r="ER31" s="691"/>
      <c r="ES31" s="691"/>
      <c r="ET31" s="691"/>
      <c r="EU31" s="691"/>
      <c r="EV31" s="691"/>
      <c r="EW31" s="691"/>
      <c r="EX31" s="691"/>
    </row>
    <row r="32" spans="1:154" ht="21.6" customHeight="1" x14ac:dyDescent="0.15">
      <c r="A32" s="772"/>
      <c r="B32" s="1271" t="s">
        <v>603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2"/>
      <c r="Y32" s="244">
        <v>1</v>
      </c>
      <c r="Z32" s="749">
        <v>9</v>
      </c>
      <c r="AA32" s="752">
        <f t="shared" si="5"/>
        <v>1789137</v>
      </c>
      <c r="AB32" s="752">
        <f t="shared" si="6"/>
        <v>831454</v>
      </c>
      <c r="AC32" s="752">
        <f>SUM(AC33:AC37)</f>
        <v>0</v>
      </c>
      <c r="AD32" s="752">
        <f t="shared" ref="AD32:AH32" si="21">SUM(AD33:AD37)</f>
        <v>0</v>
      </c>
      <c r="AE32" s="752">
        <f t="shared" si="21"/>
        <v>0</v>
      </c>
      <c r="AF32" s="752">
        <f t="shared" si="21"/>
        <v>0</v>
      </c>
      <c r="AG32" s="752">
        <f t="shared" si="21"/>
        <v>0</v>
      </c>
      <c r="AH32" s="752">
        <f t="shared" si="21"/>
        <v>831454</v>
      </c>
      <c r="AI32" s="752">
        <f t="shared" si="8"/>
        <v>769386</v>
      </c>
      <c r="AJ32" s="752">
        <f t="shared" ref="AJ32:AQ32" si="22">SUM(AJ33:AJ37)</f>
        <v>0</v>
      </c>
      <c r="AK32" s="752">
        <f t="shared" si="22"/>
        <v>0</v>
      </c>
      <c r="AL32" s="752">
        <f t="shared" si="22"/>
        <v>0</v>
      </c>
      <c r="AM32" s="752">
        <f t="shared" si="22"/>
        <v>0</v>
      </c>
      <c r="AN32" s="752">
        <f t="shared" si="22"/>
        <v>0</v>
      </c>
      <c r="AO32" s="752">
        <f t="shared" si="22"/>
        <v>0</v>
      </c>
      <c r="AP32" s="752">
        <f t="shared" si="22"/>
        <v>0</v>
      </c>
      <c r="AQ32" s="752">
        <f t="shared" si="22"/>
        <v>769386</v>
      </c>
      <c r="AR32" s="752">
        <f t="shared" si="9"/>
        <v>188297</v>
      </c>
      <c r="AS32" s="752">
        <f t="shared" ref="AS32:AW32" si="23">SUM(AS33:AS37)</f>
        <v>0</v>
      </c>
      <c r="AT32" s="752">
        <f t="shared" si="23"/>
        <v>0</v>
      </c>
      <c r="AU32" s="752">
        <f t="shared" si="23"/>
        <v>0</v>
      </c>
      <c r="AV32" s="752">
        <f t="shared" si="23"/>
        <v>188297</v>
      </c>
      <c r="AW32" s="508">
        <f t="shared" si="23"/>
        <v>0</v>
      </c>
      <c r="AX32" s="508">
        <f t="shared" si="11"/>
        <v>0</v>
      </c>
      <c r="AY32" s="508">
        <f t="shared" ref="AY32:BB32" si="24">SUM(AY33:AY37)</f>
        <v>0</v>
      </c>
      <c r="AZ32" s="508">
        <f t="shared" si="24"/>
        <v>0</v>
      </c>
      <c r="BA32" s="508">
        <f t="shared" si="24"/>
        <v>0</v>
      </c>
      <c r="BB32" s="509">
        <f t="shared" si="24"/>
        <v>0</v>
      </c>
      <c r="BC32" s="755"/>
      <c r="BD32" s="773"/>
      <c r="BE32" s="773"/>
      <c r="BF32" s="691"/>
      <c r="BG32" s="691"/>
      <c r="BH32" s="691"/>
      <c r="BI32" s="691"/>
      <c r="BJ32" s="691"/>
      <c r="BK32" s="691"/>
      <c r="BL32" s="691"/>
      <c r="BM32" s="691"/>
      <c r="BN32" s="691"/>
      <c r="BO32" s="691"/>
      <c r="BP32" s="691"/>
      <c r="BQ32" s="691"/>
      <c r="BR32" s="691"/>
      <c r="BS32" s="691"/>
      <c r="BT32" s="691"/>
      <c r="BU32" s="691"/>
      <c r="BV32" s="691"/>
      <c r="BW32" s="691"/>
      <c r="BX32" s="691"/>
      <c r="BY32" s="691"/>
      <c r="BZ32" s="691"/>
      <c r="CA32" s="691"/>
      <c r="CB32" s="691"/>
      <c r="CC32" s="691"/>
      <c r="CD32" s="691"/>
      <c r="CE32" s="691"/>
      <c r="CF32" s="691"/>
      <c r="CG32" s="691"/>
      <c r="CH32" s="691"/>
      <c r="CI32" s="691"/>
      <c r="CJ32" s="691"/>
      <c r="CK32" s="691"/>
      <c r="CL32" s="691"/>
      <c r="CM32" s="691"/>
      <c r="CN32" s="691"/>
      <c r="CO32" s="691"/>
      <c r="CP32" s="691"/>
      <c r="CQ32" s="691"/>
      <c r="CR32" s="691"/>
      <c r="CS32" s="691"/>
      <c r="CT32" s="691"/>
      <c r="CU32" s="691"/>
      <c r="CV32" s="691"/>
      <c r="CW32" s="691"/>
      <c r="CX32" s="691"/>
      <c r="CY32" s="691"/>
      <c r="CZ32" s="691"/>
      <c r="DA32" s="691"/>
      <c r="DB32" s="691"/>
      <c r="DC32" s="691"/>
      <c r="DD32" s="691"/>
      <c r="DE32" s="691"/>
      <c r="DF32" s="691"/>
      <c r="DG32" s="691"/>
      <c r="DH32" s="691"/>
      <c r="DI32" s="691"/>
      <c r="DJ32" s="691"/>
      <c r="DK32" s="691"/>
      <c r="DL32" s="691"/>
      <c r="DM32" s="691"/>
      <c r="DN32" s="691"/>
      <c r="DO32" s="691"/>
      <c r="DP32" s="691"/>
      <c r="DQ32" s="691"/>
      <c r="DR32" s="691"/>
      <c r="DS32" s="691"/>
      <c r="DT32" s="691"/>
      <c r="DU32" s="691"/>
      <c r="DV32" s="691"/>
      <c r="DW32" s="691"/>
      <c r="DX32" s="691"/>
      <c r="DY32" s="691"/>
      <c r="DZ32" s="691"/>
      <c r="EA32" s="691"/>
      <c r="EB32" s="691"/>
      <c r="EC32" s="691"/>
      <c r="ED32" s="691"/>
      <c r="EE32" s="691"/>
      <c r="EF32" s="691"/>
      <c r="EG32" s="691"/>
      <c r="EH32" s="691"/>
      <c r="EI32" s="691"/>
      <c r="EJ32" s="691"/>
      <c r="EK32" s="691"/>
      <c r="EL32" s="691"/>
      <c r="EM32" s="691"/>
      <c r="EN32" s="691"/>
      <c r="EO32" s="691"/>
      <c r="EP32" s="691"/>
      <c r="EQ32" s="691"/>
      <c r="ER32" s="691"/>
      <c r="ES32" s="691"/>
      <c r="ET32" s="691"/>
      <c r="EU32" s="691"/>
      <c r="EV32" s="691"/>
      <c r="EW32" s="691"/>
      <c r="EX32" s="691"/>
    </row>
    <row r="33" spans="1:154" ht="21.6" customHeight="1" x14ac:dyDescent="0.15">
      <c r="A33" s="718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2"/>
      <c r="Y33" s="246">
        <v>2</v>
      </c>
      <c r="Z33" s="247">
        <v>0</v>
      </c>
      <c r="AA33" s="767">
        <f t="shared" si="5"/>
        <v>817344</v>
      </c>
      <c r="AB33" s="767">
        <f t="shared" si="6"/>
        <v>689506</v>
      </c>
      <c r="AC33" s="768">
        <v>0</v>
      </c>
      <c r="AD33" s="768">
        <v>0</v>
      </c>
      <c r="AE33" s="768">
        <v>0</v>
      </c>
      <c r="AF33" s="768">
        <v>0</v>
      </c>
      <c r="AG33" s="768">
        <v>0</v>
      </c>
      <c r="AH33" s="768">
        <v>689506</v>
      </c>
      <c r="AI33" s="767">
        <f t="shared" si="8"/>
        <v>109309</v>
      </c>
      <c r="AJ33" s="768">
        <v>0</v>
      </c>
      <c r="AK33" s="768">
        <v>0</v>
      </c>
      <c r="AL33" s="768">
        <v>0</v>
      </c>
      <c r="AM33" s="768">
        <v>0</v>
      </c>
      <c r="AN33" s="768">
        <v>0</v>
      </c>
      <c r="AO33" s="768">
        <v>0</v>
      </c>
      <c r="AP33" s="768">
        <v>0</v>
      </c>
      <c r="AQ33" s="768">
        <v>109309</v>
      </c>
      <c r="AR33" s="767">
        <f t="shared" si="9"/>
        <v>18529</v>
      </c>
      <c r="AS33" s="768">
        <v>0</v>
      </c>
      <c r="AT33" s="768">
        <v>0</v>
      </c>
      <c r="AU33" s="768">
        <v>0</v>
      </c>
      <c r="AV33" s="768">
        <v>18529</v>
      </c>
      <c r="AW33" s="251">
        <v>0</v>
      </c>
      <c r="AX33" s="252">
        <f t="shared" si="11"/>
        <v>0</v>
      </c>
      <c r="AY33" s="251">
        <v>0</v>
      </c>
      <c r="AZ33" s="251">
        <v>0</v>
      </c>
      <c r="BA33" s="251">
        <v>0</v>
      </c>
      <c r="BB33" s="371">
        <v>0</v>
      </c>
      <c r="BC33" s="755"/>
      <c r="BD33" s="748"/>
      <c r="BE33" s="748"/>
      <c r="BF33" s="691"/>
      <c r="BG33" s="691"/>
      <c r="BH33" s="691"/>
      <c r="BI33" s="691"/>
      <c r="BJ33" s="691"/>
      <c r="BK33" s="691"/>
      <c r="BL33" s="691"/>
      <c r="BM33" s="691"/>
      <c r="BN33" s="691"/>
      <c r="BO33" s="691"/>
      <c r="BP33" s="691"/>
      <c r="BQ33" s="691"/>
      <c r="BR33" s="691"/>
      <c r="BS33" s="691"/>
      <c r="BT33" s="691"/>
      <c r="BU33" s="691"/>
      <c r="BV33" s="691"/>
      <c r="BW33" s="691"/>
      <c r="BX33" s="691"/>
      <c r="BY33" s="691"/>
      <c r="BZ33" s="691"/>
      <c r="CA33" s="691"/>
      <c r="CB33" s="691"/>
      <c r="CC33" s="691"/>
      <c r="CD33" s="691"/>
      <c r="CE33" s="691"/>
      <c r="CF33" s="691"/>
      <c r="CG33" s="691"/>
      <c r="CH33" s="691"/>
      <c r="CI33" s="691"/>
      <c r="CJ33" s="691"/>
      <c r="CK33" s="691"/>
      <c r="CL33" s="691"/>
      <c r="CM33" s="691"/>
      <c r="CN33" s="691"/>
      <c r="CO33" s="691"/>
      <c r="CP33" s="691"/>
      <c r="CQ33" s="691"/>
      <c r="CR33" s="691"/>
      <c r="CS33" s="691"/>
      <c r="CT33" s="691"/>
      <c r="CU33" s="691"/>
      <c r="CV33" s="691"/>
      <c r="CW33" s="691"/>
      <c r="CX33" s="691"/>
      <c r="CY33" s="691"/>
      <c r="CZ33" s="691"/>
      <c r="DA33" s="691"/>
      <c r="DB33" s="691"/>
      <c r="DC33" s="691"/>
      <c r="DD33" s="691"/>
      <c r="DE33" s="691"/>
      <c r="DF33" s="691"/>
      <c r="DG33" s="691"/>
      <c r="DH33" s="691"/>
      <c r="DI33" s="691"/>
      <c r="DJ33" s="691"/>
      <c r="DK33" s="691"/>
      <c r="DL33" s="691"/>
      <c r="DM33" s="691"/>
      <c r="DN33" s="691"/>
      <c r="DO33" s="691"/>
      <c r="DP33" s="691"/>
      <c r="DQ33" s="691"/>
      <c r="DR33" s="691"/>
      <c r="DS33" s="691"/>
      <c r="DT33" s="691"/>
      <c r="DU33" s="691"/>
      <c r="DV33" s="691"/>
      <c r="DW33" s="691"/>
      <c r="DX33" s="691"/>
      <c r="DY33" s="691"/>
      <c r="DZ33" s="691"/>
      <c r="EA33" s="691"/>
      <c r="EB33" s="691"/>
      <c r="EC33" s="691"/>
      <c r="ED33" s="691"/>
      <c r="EE33" s="691"/>
      <c r="EF33" s="691"/>
      <c r="EG33" s="691"/>
      <c r="EH33" s="691"/>
      <c r="EI33" s="691"/>
      <c r="EJ33" s="691"/>
      <c r="EK33" s="691"/>
      <c r="EL33" s="691"/>
      <c r="EM33" s="691"/>
      <c r="EN33" s="691"/>
      <c r="EO33" s="691"/>
      <c r="EP33" s="691"/>
      <c r="EQ33" s="691"/>
      <c r="ER33" s="691"/>
      <c r="ES33" s="691"/>
      <c r="ET33" s="691"/>
      <c r="EU33" s="691"/>
      <c r="EV33" s="691"/>
      <c r="EW33" s="691"/>
      <c r="EX33" s="691"/>
    </row>
    <row r="34" spans="1:154" ht="21.6" customHeight="1" x14ac:dyDescent="0.15">
      <c r="A34" s="718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2"/>
      <c r="Y34" s="246">
        <v>2</v>
      </c>
      <c r="Z34" s="247">
        <v>1</v>
      </c>
      <c r="AA34" s="767">
        <f t="shared" si="5"/>
        <v>971793</v>
      </c>
      <c r="AB34" s="767">
        <f t="shared" si="6"/>
        <v>141948</v>
      </c>
      <c r="AC34" s="768">
        <v>0</v>
      </c>
      <c r="AD34" s="768">
        <v>0</v>
      </c>
      <c r="AE34" s="768">
        <v>0</v>
      </c>
      <c r="AF34" s="768">
        <v>0</v>
      </c>
      <c r="AG34" s="768">
        <v>0</v>
      </c>
      <c r="AH34" s="768">
        <v>141948</v>
      </c>
      <c r="AI34" s="767">
        <f t="shared" si="8"/>
        <v>660077</v>
      </c>
      <c r="AJ34" s="768">
        <v>0</v>
      </c>
      <c r="AK34" s="768">
        <v>0</v>
      </c>
      <c r="AL34" s="768">
        <v>0</v>
      </c>
      <c r="AM34" s="768">
        <v>0</v>
      </c>
      <c r="AN34" s="768">
        <v>0</v>
      </c>
      <c r="AO34" s="768">
        <v>0</v>
      </c>
      <c r="AP34" s="768">
        <v>0</v>
      </c>
      <c r="AQ34" s="768">
        <v>660077</v>
      </c>
      <c r="AR34" s="767">
        <f t="shared" si="9"/>
        <v>169768</v>
      </c>
      <c r="AS34" s="768">
        <v>0</v>
      </c>
      <c r="AT34" s="768">
        <v>0</v>
      </c>
      <c r="AU34" s="768">
        <v>0</v>
      </c>
      <c r="AV34" s="768">
        <v>169768</v>
      </c>
      <c r="AW34" s="251">
        <v>0</v>
      </c>
      <c r="AX34" s="252">
        <f t="shared" si="11"/>
        <v>0</v>
      </c>
      <c r="AY34" s="251">
        <v>0</v>
      </c>
      <c r="AZ34" s="251">
        <v>0</v>
      </c>
      <c r="BA34" s="251">
        <v>0</v>
      </c>
      <c r="BB34" s="371">
        <v>0</v>
      </c>
      <c r="BC34" s="755"/>
      <c r="BD34" s="748"/>
      <c r="BE34" s="748"/>
      <c r="BF34" s="691"/>
      <c r="BG34" s="691"/>
      <c r="BH34" s="691"/>
      <c r="BI34" s="691"/>
      <c r="BJ34" s="691"/>
      <c r="BK34" s="691"/>
      <c r="BL34" s="691"/>
      <c r="BM34" s="691"/>
      <c r="BN34" s="691"/>
      <c r="BO34" s="691"/>
      <c r="BP34" s="691"/>
      <c r="BQ34" s="691"/>
      <c r="BR34" s="691"/>
      <c r="BS34" s="691"/>
      <c r="BT34" s="691"/>
      <c r="BU34" s="691"/>
      <c r="BV34" s="691"/>
      <c r="BW34" s="691"/>
      <c r="BX34" s="691"/>
      <c r="BY34" s="691"/>
      <c r="BZ34" s="691"/>
      <c r="CA34" s="691"/>
      <c r="CB34" s="691"/>
      <c r="CC34" s="691"/>
      <c r="CD34" s="691"/>
      <c r="CE34" s="691"/>
      <c r="CF34" s="691"/>
      <c r="CG34" s="691"/>
      <c r="CH34" s="691"/>
      <c r="CI34" s="691"/>
      <c r="CJ34" s="691"/>
      <c r="CK34" s="691"/>
      <c r="CL34" s="691"/>
      <c r="CM34" s="691"/>
      <c r="CN34" s="691"/>
      <c r="CO34" s="691"/>
      <c r="CP34" s="691"/>
      <c r="CQ34" s="691"/>
      <c r="CR34" s="691"/>
      <c r="CS34" s="691"/>
      <c r="CT34" s="691"/>
      <c r="CU34" s="691"/>
      <c r="CV34" s="691"/>
      <c r="CW34" s="691"/>
      <c r="CX34" s="691"/>
      <c r="CY34" s="691"/>
      <c r="CZ34" s="691"/>
      <c r="DA34" s="691"/>
      <c r="DB34" s="691"/>
      <c r="DC34" s="691"/>
      <c r="DD34" s="691"/>
      <c r="DE34" s="691"/>
      <c r="DF34" s="691"/>
      <c r="DG34" s="691"/>
      <c r="DH34" s="691"/>
      <c r="DI34" s="691"/>
      <c r="DJ34" s="691"/>
      <c r="DK34" s="691"/>
      <c r="DL34" s="691"/>
      <c r="DM34" s="691"/>
      <c r="DN34" s="691"/>
      <c r="DO34" s="691"/>
      <c r="DP34" s="691"/>
      <c r="DQ34" s="691"/>
      <c r="DR34" s="691"/>
      <c r="DS34" s="691"/>
      <c r="DT34" s="691"/>
      <c r="DU34" s="691"/>
      <c r="DV34" s="691"/>
      <c r="DW34" s="691"/>
      <c r="DX34" s="691"/>
      <c r="DY34" s="691"/>
      <c r="DZ34" s="691"/>
      <c r="EA34" s="691"/>
      <c r="EB34" s="691"/>
      <c r="EC34" s="691"/>
      <c r="ED34" s="691"/>
      <c r="EE34" s="691"/>
      <c r="EF34" s="691"/>
      <c r="EG34" s="691"/>
      <c r="EH34" s="691"/>
      <c r="EI34" s="691"/>
      <c r="EJ34" s="691"/>
      <c r="EK34" s="691"/>
      <c r="EL34" s="691"/>
      <c r="EM34" s="691"/>
      <c r="EN34" s="691"/>
      <c r="EO34" s="691"/>
      <c r="EP34" s="691"/>
      <c r="EQ34" s="691"/>
      <c r="ER34" s="691"/>
      <c r="ES34" s="691"/>
      <c r="ET34" s="691"/>
      <c r="EU34" s="691"/>
      <c r="EV34" s="691"/>
      <c r="EW34" s="691"/>
      <c r="EX34" s="691"/>
    </row>
    <row r="35" spans="1:154" ht="21.6" customHeight="1" x14ac:dyDescent="0.15">
      <c r="A35" s="718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2"/>
      <c r="Y35" s="246">
        <v>2</v>
      </c>
      <c r="Z35" s="247">
        <v>2</v>
      </c>
      <c r="AA35" s="767">
        <f t="shared" si="5"/>
        <v>0</v>
      </c>
      <c r="AB35" s="767">
        <f t="shared" si="6"/>
        <v>0</v>
      </c>
      <c r="AC35" s="768">
        <v>0</v>
      </c>
      <c r="AD35" s="768">
        <v>0</v>
      </c>
      <c r="AE35" s="768">
        <v>0</v>
      </c>
      <c r="AF35" s="768">
        <v>0</v>
      </c>
      <c r="AG35" s="768">
        <v>0</v>
      </c>
      <c r="AH35" s="768">
        <v>0</v>
      </c>
      <c r="AI35" s="767">
        <f t="shared" si="8"/>
        <v>0</v>
      </c>
      <c r="AJ35" s="768">
        <v>0</v>
      </c>
      <c r="AK35" s="768">
        <v>0</v>
      </c>
      <c r="AL35" s="768">
        <v>0</v>
      </c>
      <c r="AM35" s="768">
        <v>0</v>
      </c>
      <c r="AN35" s="768">
        <v>0</v>
      </c>
      <c r="AO35" s="768">
        <v>0</v>
      </c>
      <c r="AP35" s="768">
        <v>0</v>
      </c>
      <c r="AQ35" s="768">
        <v>0</v>
      </c>
      <c r="AR35" s="767">
        <f t="shared" si="9"/>
        <v>0</v>
      </c>
      <c r="AS35" s="768">
        <v>0</v>
      </c>
      <c r="AT35" s="768">
        <v>0</v>
      </c>
      <c r="AU35" s="768">
        <v>0</v>
      </c>
      <c r="AV35" s="768">
        <v>0</v>
      </c>
      <c r="AW35" s="251">
        <v>0</v>
      </c>
      <c r="AX35" s="252">
        <f t="shared" si="11"/>
        <v>0</v>
      </c>
      <c r="AY35" s="251">
        <v>0</v>
      </c>
      <c r="AZ35" s="251">
        <v>0</v>
      </c>
      <c r="BA35" s="251">
        <v>0</v>
      </c>
      <c r="BB35" s="371">
        <v>0</v>
      </c>
      <c r="BC35" s="755"/>
      <c r="BD35" s="748"/>
      <c r="BE35" s="748"/>
      <c r="BF35" s="691"/>
      <c r="BG35" s="691"/>
      <c r="BH35" s="691"/>
      <c r="BI35" s="691"/>
      <c r="BJ35" s="691"/>
      <c r="BK35" s="691"/>
      <c r="BL35" s="691"/>
      <c r="BM35" s="691"/>
      <c r="BN35" s="691"/>
      <c r="BO35" s="691"/>
      <c r="BP35" s="691"/>
      <c r="BQ35" s="691"/>
      <c r="BR35" s="691"/>
      <c r="BS35" s="691"/>
      <c r="BT35" s="691"/>
      <c r="BU35" s="691"/>
      <c r="BV35" s="691"/>
      <c r="BW35" s="691"/>
      <c r="BX35" s="691"/>
      <c r="BY35" s="691"/>
      <c r="BZ35" s="691"/>
      <c r="CA35" s="691"/>
      <c r="CB35" s="691"/>
      <c r="CC35" s="691"/>
      <c r="CD35" s="691"/>
      <c r="CE35" s="691"/>
      <c r="CF35" s="691"/>
      <c r="CG35" s="691"/>
      <c r="CH35" s="691"/>
      <c r="CI35" s="691"/>
      <c r="CJ35" s="691"/>
      <c r="CK35" s="691"/>
      <c r="CL35" s="691"/>
      <c r="CM35" s="691"/>
      <c r="CN35" s="691"/>
      <c r="CO35" s="691"/>
      <c r="CP35" s="691"/>
      <c r="CQ35" s="691"/>
      <c r="CR35" s="691"/>
      <c r="CS35" s="691"/>
      <c r="CT35" s="691"/>
      <c r="CU35" s="691"/>
      <c r="CV35" s="691"/>
      <c r="CW35" s="691"/>
      <c r="CX35" s="691"/>
      <c r="CY35" s="691"/>
      <c r="CZ35" s="691"/>
      <c r="DA35" s="691"/>
      <c r="DB35" s="691"/>
      <c r="DC35" s="691"/>
      <c r="DD35" s="691"/>
      <c r="DE35" s="691"/>
      <c r="DF35" s="691"/>
      <c r="DG35" s="691"/>
      <c r="DH35" s="691"/>
      <c r="DI35" s="691"/>
      <c r="DJ35" s="691"/>
      <c r="DK35" s="691"/>
      <c r="DL35" s="691"/>
      <c r="DM35" s="691"/>
      <c r="DN35" s="691"/>
      <c r="DO35" s="691"/>
      <c r="DP35" s="691"/>
      <c r="DQ35" s="691"/>
      <c r="DR35" s="691"/>
      <c r="DS35" s="691"/>
      <c r="DT35" s="691"/>
      <c r="DU35" s="691"/>
      <c r="DV35" s="691"/>
      <c r="DW35" s="691"/>
      <c r="DX35" s="691"/>
      <c r="DY35" s="691"/>
      <c r="DZ35" s="691"/>
      <c r="EA35" s="691"/>
      <c r="EB35" s="691"/>
      <c r="EC35" s="691"/>
      <c r="ED35" s="691"/>
      <c r="EE35" s="691"/>
      <c r="EF35" s="691"/>
      <c r="EG35" s="691"/>
      <c r="EH35" s="691"/>
      <c r="EI35" s="691"/>
      <c r="EJ35" s="691"/>
      <c r="EK35" s="691"/>
      <c r="EL35" s="691"/>
      <c r="EM35" s="691"/>
      <c r="EN35" s="691"/>
      <c r="EO35" s="691"/>
      <c r="EP35" s="691"/>
      <c r="EQ35" s="691"/>
      <c r="ER35" s="691"/>
      <c r="ES35" s="691"/>
      <c r="ET35" s="691"/>
      <c r="EU35" s="691"/>
      <c r="EV35" s="691"/>
      <c r="EW35" s="691"/>
      <c r="EX35" s="691"/>
    </row>
    <row r="36" spans="1:154" ht="21.6" customHeight="1" x14ac:dyDescent="0.15">
      <c r="A36" s="718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2"/>
      <c r="Y36" s="246">
        <v>2</v>
      </c>
      <c r="Z36" s="247">
        <v>3</v>
      </c>
      <c r="AA36" s="767">
        <f t="shared" si="5"/>
        <v>0</v>
      </c>
      <c r="AB36" s="767">
        <f t="shared" si="6"/>
        <v>0</v>
      </c>
      <c r="AC36" s="768">
        <v>0</v>
      </c>
      <c r="AD36" s="768">
        <v>0</v>
      </c>
      <c r="AE36" s="768">
        <v>0</v>
      </c>
      <c r="AF36" s="768">
        <v>0</v>
      </c>
      <c r="AG36" s="768">
        <v>0</v>
      </c>
      <c r="AH36" s="768">
        <v>0</v>
      </c>
      <c r="AI36" s="767">
        <f t="shared" si="8"/>
        <v>0</v>
      </c>
      <c r="AJ36" s="768">
        <v>0</v>
      </c>
      <c r="AK36" s="768">
        <v>0</v>
      </c>
      <c r="AL36" s="768">
        <v>0</v>
      </c>
      <c r="AM36" s="768">
        <v>0</v>
      </c>
      <c r="AN36" s="768">
        <v>0</v>
      </c>
      <c r="AO36" s="768">
        <v>0</v>
      </c>
      <c r="AP36" s="768">
        <v>0</v>
      </c>
      <c r="AQ36" s="768">
        <v>0</v>
      </c>
      <c r="AR36" s="767">
        <f t="shared" si="9"/>
        <v>0</v>
      </c>
      <c r="AS36" s="768">
        <v>0</v>
      </c>
      <c r="AT36" s="768">
        <v>0</v>
      </c>
      <c r="AU36" s="768">
        <v>0</v>
      </c>
      <c r="AV36" s="768">
        <v>0</v>
      </c>
      <c r="AW36" s="251">
        <v>0</v>
      </c>
      <c r="AX36" s="252">
        <f t="shared" si="11"/>
        <v>0</v>
      </c>
      <c r="AY36" s="251">
        <v>0</v>
      </c>
      <c r="AZ36" s="251">
        <v>0</v>
      </c>
      <c r="BA36" s="251">
        <v>0</v>
      </c>
      <c r="BB36" s="371">
        <v>0</v>
      </c>
      <c r="BC36" s="755"/>
      <c r="BD36" s="748"/>
      <c r="BE36" s="748"/>
      <c r="BF36" s="691"/>
      <c r="BG36" s="691"/>
      <c r="BH36" s="691"/>
      <c r="BI36" s="691"/>
      <c r="BJ36" s="691"/>
      <c r="BK36" s="691"/>
      <c r="BL36" s="691"/>
      <c r="BM36" s="691"/>
      <c r="BN36" s="691"/>
      <c r="BO36" s="691"/>
      <c r="BP36" s="691"/>
      <c r="BQ36" s="691"/>
      <c r="BR36" s="691"/>
      <c r="BS36" s="691"/>
      <c r="BT36" s="691"/>
      <c r="BU36" s="691"/>
      <c r="BV36" s="691"/>
      <c r="BW36" s="691"/>
      <c r="BX36" s="691"/>
      <c r="BY36" s="691"/>
      <c r="BZ36" s="691"/>
      <c r="CA36" s="691"/>
      <c r="CB36" s="691"/>
      <c r="CC36" s="691"/>
      <c r="CD36" s="691"/>
      <c r="CE36" s="691"/>
      <c r="CF36" s="691"/>
      <c r="CG36" s="691"/>
      <c r="CH36" s="691"/>
      <c r="CI36" s="691"/>
      <c r="CJ36" s="691"/>
      <c r="CK36" s="691"/>
      <c r="CL36" s="691"/>
      <c r="CM36" s="691"/>
      <c r="CN36" s="691"/>
      <c r="CO36" s="691"/>
      <c r="CP36" s="691"/>
      <c r="CQ36" s="691"/>
      <c r="CR36" s="691"/>
      <c r="CS36" s="691"/>
      <c r="CT36" s="691"/>
      <c r="CU36" s="691"/>
      <c r="CV36" s="691"/>
      <c r="CW36" s="691"/>
      <c r="CX36" s="691"/>
      <c r="CY36" s="691"/>
      <c r="CZ36" s="691"/>
      <c r="DA36" s="691"/>
      <c r="DB36" s="691"/>
      <c r="DC36" s="691"/>
      <c r="DD36" s="691"/>
      <c r="DE36" s="691"/>
      <c r="DF36" s="691"/>
      <c r="DG36" s="691"/>
      <c r="DH36" s="691"/>
      <c r="DI36" s="691"/>
      <c r="DJ36" s="691"/>
      <c r="DK36" s="691"/>
      <c r="DL36" s="691"/>
      <c r="DM36" s="691"/>
      <c r="DN36" s="691"/>
      <c r="DO36" s="691"/>
      <c r="DP36" s="691"/>
      <c r="DQ36" s="691"/>
      <c r="DR36" s="691"/>
      <c r="DS36" s="691"/>
      <c r="DT36" s="691"/>
      <c r="DU36" s="691"/>
      <c r="DV36" s="691"/>
      <c r="DW36" s="691"/>
      <c r="DX36" s="691"/>
      <c r="DY36" s="691"/>
      <c r="DZ36" s="691"/>
      <c r="EA36" s="691"/>
      <c r="EB36" s="691"/>
      <c r="EC36" s="691"/>
      <c r="ED36" s="691"/>
      <c r="EE36" s="691"/>
      <c r="EF36" s="691"/>
      <c r="EG36" s="691"/>
      <c r="EH36" s="691"/>
      <c r="EI36" s="691"/>
      <c r="EJ36" s="691"/>
      <c r="EK36" s="691"/>
      <c r="EL36" s="691"/>
      <c r="EM36" s="691"/>
      <c r="EN36" s="691"/>
      <c r="EO36" s="691"/>
      <c r="EP36" s="691"/>
      <c r="EQ36" s="691"/>
      <c r="ER36" s="691"/>
      <c r="ES36" s="691"/>
      <c r="ET36" s="691"/>
      <c r="EU36" s="691"/>
      <c r="EV36" s="691"/>
      <c r="EW36" s="691"/>
      <c r="EX36" s="691"/>
    </row>
    <row r="37" spans="1:154" ht="21.6" customHeight="1" x14ac:dyDescent="0.15">
      <c r="A37" s="718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2"/>
      <c r="Y37" s="246">
        <v>2</v>
      </c>
      <c r="Z37" s="247">
        <v>4</v>
      </c>
      <c r="AA37" s="767">
        <f t="shared" si="5"/>
        <v>0</v>
      </c>
      <c r="AB37" s="767">
        <f t="shared" si="6"/>
        <v>0</v>
      </c>
      <c r="AC37" s="767">
        <f>SUM(AC38:AC39)</f>
        <v>0</v>
      </c>
      <c r="AD37" s="767">
        <f t="shared" ref="AD37:AH37" si="25">SUM(AD38:AD39)</f>
        <v>0</v>
      </c>
      <c r="AE37" s="767">
        <f t="shared" si="25"/>
        <v>0</v>
      </c>
      <c r="AF37" s="767">
        <f t="shared" si="25"/>
        <v>0</v>
      </c>
      <c r="AG37" s="767">
        <f t="shared" si="25"/>
        <v>0</v>
      </c>
      <c r="AH37" s="767">
        <f t="shared" si="25"/>
        <v>0</v>
      </c>
      <c r="AI37" s="767">
        <f t="shared" si="8"/>
        <v>0</v>
      </c>
      <c r="AJ37" s="767">
        <f t="shared" ref="AJ37:AQ37" si="26">SUM(AJ38:AJ39)</f>
        <v>0</v>
      </c>
      <c r="AK37" s="767">
        <f t="shared" si="26"/>
        <v>0</v>
      </c>
      <c r="AL37" s="767">
        <f t="shared" si="26"/>
        <v>0</v>
      </c>
      <c r="AM37" s="767">
        <f t="shared" si="26"/>
        <v>0</v>
      </c>
      <c r="AN37" s="767">
        <f t="shared" si="26"/>
        <v>0</v>
      </c>
      <c r="AO37" s="767">
        <f t="shared" si="26"/>
        <v>0</v>
      </c>
      <c r="AP37" s="767">
        <f t="shared" si="26"/>
        <v>0</v>
      </c>
      <c r="AQ37" s="767">
        <f t="shared" si="26"/>
        <v>0</v>
      </c>
      <c r="AR37" s="767">
        <f t="shared" si="9"/>
        <v>0</v>
      </c>
      <c r="AS37" s="767">
        <f t="shared" ref="AS37:AW37" si="27">SUM(AS38:AS39)</f>
        <v>0</v>
      </c>
      <c r="AT37" s="767">
        <f t="shared" si="27"/>
        <v>0</v>
      </c>
      <c r="AU37" s="767">
        <f t="shared" si="27"/>
        <v>0</v>
      </c>
      <c r="AV37" s="767">
        <f t="shared" si="27"/>
        <v>0</v>
      </c>
      <c r="AW37" s="252">
        <f t="shared" si="27"/>
        <v>0</v>
      </c>
      <c r="AX37" s="252">
        <f t="shared" si="11"/>
        <v>0</v>
      </c>
      <c r="AY37" s="252">
        <f t="shared" ref="AY37:BB37" si="28">SUM(AY38:AY39)</f>
        <v>0</v>
      </c>
      <c r="AZ37" s="252">
        <f t="shared" si="28"/>
        <v>0</v>
      </c>
      <c r="BA37" s="252">
        <f t="shared" si="28"/>
        <v>0</v>
      </c>
      <c r="BB37" s="253">
        <f t="shared" si="28"/>
        <v>0</v>
      </c>
      <c r="BC37" s="755"/>
      <c r="BD37" s="748"/>
      <c r="BE37" s="748"/>
      <c r="BF37" s="691"/>
      <c r="BG37" s="691"/>
      <c r="BH37" s="691"/>
      <c r="BI37" s="691"/>
      <c r="BJ37" s="691"/>
      <c r="BK37" s="691"/>
      <c r="BL37" s="691"/>
      <c r="BM37" s="691"/>
      <c r="BN37" s="691"/>
      <c r="BO37" s="691"/>
      <c r="BP37" s="691"/>
      <c r="BQ37" s="691"/>
      <c r="BR37" s="691"/>
      <c r="BS37" s="691"/>
      <c r="BT37" s="691"/>
      <c r="BU37" s="691"/>
      <c r="BV37" s="691"/>
      <c r="BW37" s="691"/>
      <c r="BX37" s="691"/>
      <c r="BY37" s="691"/>
      <c r="BZ37" s="691"/>
      <c r="CA37" s="691"/>
      <c r="CB37" s="691"/>
      <c r="CC37" s="691"/>
      <c r="CD37" s="691"/>
      <c r="CE37" s="691"/>
      <c r="CF37" s="691"/>
      <c r="CG37" s="691"/>
      <c r="CH37" s="691"/>
      <c r="CI37" s="691"/>
      <c r="CJ37" s="691"/>
      <c r="CK37" s="691"/>
      <c r="CL37" s="691"/>
      <c r="CM37" s="691"/>
      <c r="CN37" s="691"/>
      <c r="CO37" s="691"/>
      <c r="CP37" s="691"/>
      <c r="CQ37" s="691"/>
      <c r="CR37" s="691"/>
      <c r="CS37" s="691"/>
      <c r="CT37" s="691"/>
      <c r="CU37" s="691"/>
      <c r="CV37" s="691"/>
      <c r="CW37" s="691"/>
      <c r="CX37" s="691"/>
      <c r="CY37" s="691"/>
      <c r="CZ37" s="691"/>
      <c r="DA37" s="691"/>
      <c r="DB37" s="691"/>
      <c r="DC37" s="691"/>
      <c r="DD37" s="691"/>
      <c r="DE37" s="691"/>
      <c r="DF37" s="691"/>
      <c r="DG37" s="691"/>
      <c r="DH37" s="691"/>
      <c r="DI37" s="691"/>
      <c r="DJ37" s="691"/>
      <c r="DK37" s="691"/>
      <c r="DL37" s="691"/>
      <c r="DM37" s="691"/>
      <c r="DN37" s="691"/>
      <c r="DO37" s="691"/>
      <c r="DP37" s="691"/>
      <c r="DQ37" s="691"/>
      <c r="DR37" s="691"/>
      <c r="DS37" s="691"/>
      <c r="DT37" s="691"/>
      <c r="DU37" s="691"/>
      <c r="DV37" s="691"/>
      <c r="DW37" s="691"/>
      <c r="DX37" s="691"/>
      <c r="DY37" s="691"/>
      <c r="DZ37" s="691"/>
      <c r="EA37" s="691"/>
      <c r="EB37" s="691"/>
      <c r="EC37" s="691"/>
      <c r="ED37" s="691"/>
      <c r="EE37" s="691"/>
      <c r="EF37" s="691"/>
      <c r="EG37" s="691"/>
      <c r="EH37" s="691"/>
      <c r="EI37" s="691"/>
      <c r="EJ37" s="691"/>
      <c r="EK37" s="691"/>
      <c r="EL37" s="691"/>
      <c r="EM37" s="691"/>
      <c r="EN37" s="691"/>
      <c r="EO37" s="691"/>
      <c r="EP37" s="691"/>
      <c r="EQ37" s="691"/>
      <c r="ER37" s="691"/>
      <c r="ES37" s="691"/>
      <c r="ET37" s="691"/>
      <c r="EU37" s="691"/>
      <c r="EV37" s="691"/>
      <c r="EW37" s="691"/>
      <c r="EX37" s="691"/>
    </row>
    <row r="38" spans="1:154" ht="21.6" customHeight="1" x14ac:dyDescent="0.15">
      <c r="A38" s="718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2"/>
      <c r="Y38" s="246">
        <v>2</v>
      </c>
      <c r="Z38" s="247">
        <v>5</v>
      </c>
      <c r="AA38" s="767">
        <f t="shared" si="5"/>
        <v>0</v>
      </c>
      <c r="AB38" s="767">
        <f t="shared" si="6"/>
        <v>0</v>
      </c>
      <c r="AC38" s="768">
        <v>0</v>
      </c>
      <c r="AD38" s="768">
        <v>0</v>
      </c>
      <c r="AE38" s="768">
        <v>0</v>
      </c>
      <c r="AF38" s="768">
        <v>0</v>
      </c>
      <c r="AG38" s="768">
        <v>0</v>
      </c>
      <c r="AH38" s="768">
        <v>0</v>
      </c>
      <c r="AI38" s="767">
        <f t="shared" si="8"/>
        <v>0</v>
      </c>
      <c r="AJ38" s="768">
        <v>0</v>
      </c>
      <c r="AK38" s="768">
        <v>0</v>
      </c>
      <c r="AL38" s="768">
        <v>0</v>
      </c>
      <c r="AM38" s="768">
        <v>0</v>
      </c>
      <c r="AN38" s="768">
        <v>0</v>
      </c>
      <c r="AO38" s="768">
        <v>0</v>
      </c>
      <c r="AP38" s="768">
        <v>0</v>
      </c>
      <c r="AQ38" s="768">
        <v>0</v>
      </c>
      <c r="AR38" s="767">
        <f t="shared" si="9"/>
        <v>0</v>
      </c>
      <c r="AS38" s="768">
        <v>0</v>
      </c>
      <c r="AT38" s="768">
        <v>0</v>
      </c>
      <c r="AU38" s="768">
        <v>0</v>
      </c>
      <c r="AV38" s="768">
        <v>0</v>
      </c>
      <c r="AW38" s="251">
        <v>0</v>
      </c>
      <c r="AX38" s="252">
        <f t="shared" si="11"/>
        <v>0</v>
      </c>
      <c r="AY38" s="251">
        <v>0</v>
      </c>
      <c r="AZ38" s="251">
        <v>0</v>
      </c>
      <c r="BA38" s="251">
        <v>0</v>
      </c>
      <c r="BB38" s="371">
        <v>0</v>
      </c>
      <c r="BC38" s="755"/>
      <c r="BD38" s="748"/>
      <c r="BE38" s="748"/>
      <c r="BF38" s="691"/>
      <c r="BG38" s="691"/>
      <c r="BH38" s="691"/>
      <c r="BI38" s="691"/>
      <c r="BJ38" s="691"/>
      <c r="BK38" s="691"/>
      <c r="BL38" s="691"/>
      <c r="BM38" s="691"/>
      <c r="BN38" s="691"/>
      <c r="BO38" s="691"/>
      <c r="BP38" s="691"/>
      <c r="BQ38" s="691"/>
      <c r="BR38" s="691"/>
      <c r="BS38" s="691"/>
      <c r="BT38" s="691"/>
      <c r="BU38" s="691"/>
      <c r="BV38" s="691"/>
      <c r="BW38" s="691"/>
      <c r="BX38" s="691"/>
      <c r="BY38" s="691"/>
      <c r="BZ38" s="691"/>
      <c r="CA38" s="691"/>
      <c r="CB38" s="691"/>
      <c r="CC38" s="691"/>
      <c r="CD38" s="691"/>
      <c r="CE38" s="691"/>
      <c r="CF38" s="691"/>
      <c r="CG38" s="691"/>
      <c r="CH38" s="691"/>
      <c r="CI38" s="691"/>
      <c r="CJ38" s="691"/>
      <c r="CK38" s="691"/>
      <c r="CL38" s="691"/>
      <c r="CM38" s="691"/>
      <c r="CN38" s="691"/>
      <c r="CO38" s="691"/>
      <c r="CP38" s="691"/>
      <c r="CQ38" s="691"/>
      <c r="CR38" s="691"/>
      <c r="CS38" s="691"/>
      <c r="CT38" s="691"/>
      <c r="CU38" s="691"/>
      <c r="CV38" s="691"/>
      <c r="CW38" s="691"/>
      <c r="CX38" s="691"/>
      <c r="CY38" s="691"/>
      <c r="CZ38" s="691"/>
      <c r="DA38" s="691"/>
      <c r="DB38" s="691"/>
      <c r="DC38" s="691"/>
      <c r="DD38" s="691"/>
      <c r="DE38" s="691"/>
      <c r="DF38" s="691"/>
      <c r="DG38" s="691"/>
      <c r="DH38" s="691"/>
      <c r="DI38" s="691"/>
      <c r="DJ38" s="691"/>
      <c r="DK38" s="691"/>
      <c r="DL38" s="691"/>
      <c r="DM38" s="691"/>
      <c r="DN38" s="691"/>
      <c r="DO38" s="691"/>
      <c r="DP38" s="691"/>
      <c r="DQ38" s="691"/>
      <c r="DR38" s="691"/>
      <c r="DS38" s="691"/>
      <c r="DT38" s="691"/>
      <c r="DU38" s="691"/>
      <c r="DV38" s="691"/>
      <c r="DW38" s="691"/>
      <c r="DX38" s="691"/>
      <c r="DY38" s="691"/>
      <c r="DZ38" s="691"/>
      <c r="EA38" s="691"/>
      <c r="EB38" s="691"/>
      <c r="EC38" s="691"/>
      <c r="ED38" s="691"/>
      <c r="EE38" s="691"/>
      <c r="EF38" s="691"/>
      <c r="EG38" s="691"/>
      <c r="EH38" s="691"/>
      <c r="EI38" s="691"/>
      <c r="EJ38" s="691"/>
      <c r="EK38" s="691"/>
      <c r="EL38" s="691"/>
      <c r="EM38" s="691"/>
      <c r="EN38" s="691"/>
      <c r="EO38" s="691"/>
      <c r="EP38" s="691"/>
      <c r="EQ38" s="691"/>
      <c r="ER38" s="691"/>
      <c r="ES38" s="691"/>
      <c r="ET38" s="691"/>
      <c r="EU38" s="691"/>
      <c r="EV38" s="691"/>
      <c r="EW38" s="691"/>
      <c r="EX38" s="691"/>
    </row>
    <row r="39" spans="1:154" ht="21" customHeight="1" thickBot="1" x14ac:dyDescent="0.2">
      <c r="A39" s="718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2"/>
      <c r="Y39" s="254">
        <v>2</v>
      </c>
      <c r="Z39" s="758">
        <v>6</v>
      </c>
      <c r="AA39" s="774">
        <f t="shared" si="5"/>
        <v>0</v>
      </c>
      <c r="AB39" s="774">
        <f t="shared" si="6"/>
        <v>0</v>
      </c>
      <c r="AC39" s="775">
        <v>0</v>
      </c>
      <c r="AD39" s="775">
        <v>0</v>
      </c>
      <c r="AE39" s="775">
        <v>0</v>
      </c>
      <c r="AF39" s="775">
        <v>0</v>
      </c>
      <c r="AG39" s="775">
        <v>0</v>
      </c>
      <c r="AH39" s="775">
        <v>0</v>
      </c>
      <c r="AI39" s="774">
        <f t="shared" si="8"/>
        <v>0</v>
      </c>
      <c r="AJ39" s="775">
        <v>0</v>
      </c>
      <c r="AK39" s="775">
        <v>0</v>
      </c>
      <c r="AL39" s="775">
        <v>0</v>
      </c>
      <c r="AM39" s="775">
        <v>0</v>
      </c>
      <c r="AN39" s="775">
        <v>0</v>
      </c>
      <c r="AO39" s="775">
        <v>0</v>
      </c>
      <c r="AP39" s="775">
        <v>0</v>
      </c>
      <c r="AQ39" s="775">
        <v>0</v>
      </c>
      <c r="AR39" s="774">
        <f t="shared" si="9"/>
        <v>0</v>
      </c>
      <c r="AS39" s="775">
        <v>0</v>
      </c>
      <c r="AT39" s="775">
        <v>0</v>
      </c>
      <c r="AU39" s="775">
        <v>0</v>
      </c>
      <c r="AV39" s="775">
        <v>0</v>
      </c>
      <c r="AW39" s="504">
        <v>0</v>
      </c>
      <c r="AX39" s="255">
        <f t="shared" si="11"/>
        <v>0</v>
      </c>
      <c r="AY39" s="504">
        <v>0</v>
      </c>
      <c r="AZ39" s="504">
        <v>0</v>
      </c>
      <c r="BA39" s="504">
        <v>0</v>
      </c>
      <c r="BB39" s="505">
        <v>0</v>
      </c>
      <c r="BC39" s="755"/>
      <c r="BD39" s="748"/>
      <c r="BE39" s="748"/>
      <c r="BF39" s="691"/>
      <c r="BG39" s="691"/>
      <c r="BH39" s="691"/>
      <c r="BI39" s="691"/>
      <c r="BJ39" s="691"/>
      <c r="BK39" s="691"/>
      <c r="BL39" s="691"/>
      <c r="BM39" s="691"/>
      <c r="BN39" s="691"/>
      <c r="BO39" s="691"/>
      <c r="BP39" s="691"/>
      <c r="BQ39" s="691"/>
      <c r="BR39" s="691"/>
      <c r="BS39" s="691"/>
      <c r="BT39" s="691"/>
      <c r="BU39" s="691"/>
      <c r="BV39" s="691"/>
      <c r="BW39" s="691"/>
      <c r="BX39" s="691"/>
      <c r="BY39" s="691"/>
      <c r="BZ39" s="691"/>
      <c r="CA39" s="691"/>
      <c r="CB39" s="691"/>
      <c r="CC39" s="691"/>
      <c r="CD39" s="691"/>
      <c r="CE39" s="691"/>
      <c r="CF39" s="691"/>
      <c r="CG39" s="691"/>
      <c r="CH39" s="691"/>
      <c r="CI39" s="691"/>
      <c r="CJ39" s="691"/>
      <c r="CK39" s="691"/>
      <c r="CL39" s="691"/>
      <c r="CM39" s="691"/>
      <c r="CN39" s="691"/>
      <c r="CO39" s="691"/>
      <c r="CP39" s="691"/>
      <c r="CQ39" s="691"/>
      <c r="CR39" s="691"/>
      <c r="CS39" s="691"/>
      <c r="CT39" s="691"/>
      <c r="CU39" s="691"/>
      <c r="CV39" s="691"/>
      <c r="CW39" s="691"/>
      <c r="CX39" s="691"/>
      <c r="CY39" s="691"/>
      <c r="CZ39" s="691"/>
      <c r="DA39" s="691"/>
      <c r="DB39" s="691"/>
      <c r="DC39" s="691"/>
      <c r="DD39" s="691"/>
      <c r="DE39" s="691"/>
      <c r="DF39" s="691"/>
      <c r="DG39" s="691"/>
      <c r="DH39" s="691"/>
      <c r="DI39" s="691"/>
      <c r="DJ39" s="691"/>
      <c r="DK39" s="691"/>
      <c r="DL39" s="691"/>
      <c r="DM39" s="691"/>
      <c r="DN39" s="691"/>
      <c r="DO39" s="691"/>
      <c r="DP39" s="691"/>
      <c r="DQ39" s="691"/>
      <c r="DR39" s="691"/>
      <c r="DS39" s="691"/>
      <c r="DT39" s="691"/>
      <c r="DU39" s="691"/>
      <c r="DV39" s="691"/>
      <c r="DW39" s="691"/>
      <c r="DX39" s="691"/>
      <c r="DY39" s="691"/>
      <c r="DZ39" s="691"/>
      <c r="EA39" s="691"/>
      <c r="EB39" s="691"/>
      <c r="EC39" s="691"/>
      <c r="ED39" s="691"/>
      <c r="EE39" s="691"/>
      <c r="EF39" s="691"/>
      <c r="EG39" s="691"/>
      <c r="EH39" s="691"/>
      <c r="EI39" s="691"/>
      <c r="EJ39" s="691"/>
      <c r="EK39" s="691"/>
      <c r="EL39" s="691"/>
      <c r="EM39" s="691"/>
      <c r="EN39" s="691"/>
      <c r="EO39" s="691"/>
      <c r="EP39" s="691"/>
      <c r="EQ39" s="691"/>
      <c r="ER39" s="691"/>
      <c r="ES39" s="691"/>
      <c r="ET39" s="691"/>
      <c r="EU39" s="691"/>
      <c r="EV39" s="691"/>
      <c r="EW39" s="691"/>
      <c r="EX39" s="691"/>
    </row>
    <row r="40" spans="1:154" ht="21.6" customHeight="1" x14ac:dyDescent="0.15">
      <c r="A40" s="718"/>
      <c r="B40" s="1271" t="s">
        <v>604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2"/>
      <c r="Y40" s="761"/>
      <c r="Z40" s="762"/>
      <c r="AA40" s="763">
        <v>0</v>
      </c>
      <c r="AB40" s="763">
        <v>0</v>
      </c>
      <c r="AC40" s="763">
        <v>0</v>
      </c>
      <c r="AD40" s="763">
        <v>0</v>
      </c>
      <c r="AE40" s="763">
        <v>0</v>
      </c>
      <c r="AF40" s="763">
        <v>0</v>
      </c>
      <c r="AG40" s="763">
        <v>0</v>
      </c>
      <c r="AH40" s="763">
        <v>0</v>
      </c>
      <c r="AI40" s="763">
        <v>0</v>
      </c>
      <c r="AJ40" s="763">
        <v>0</v>
      </c>
      <c r="AK40" s="763">
        <v>0</v>
      </c>
      <c r="AL40" s="763">
        <v>0</v>
      </c>
      <c r="AM40" s="763">
        <v>0</v>
      </c>
      <c r="AN40" s="763">
        <v>0</v>
      </c>
      <c r="AO40" s="763">
        <v>0</v>
      </c>
      <c r="AP40" s="763">
        <v>0</v>
      </c>
      <c r="AQ40" s="763">
        <v>0</v>
      </c>
      <c r="AR40" s="763">
        <v>0</v>
      </c>
      <c r="AS40" s="763">
        <v>0</v>
      </c>
      <c r="AT40" s="763">
        <v>0</v>
      </c>
      <c r="AU40" s="763">
        <v>0</v>
      </c>
      <c r="AV40" s="763">
        <v>0</v>
      </c>
      <c r="AW40" s="513">
        <v>0</v>
      </c>
      <c r="AX40" s="513">
        <v>0</v>
      </c>
      <c r="AY40" s="513">
        <v>0</v>
      </c>
      <c r="AZ40" s="513">
        <v>0</v>
      </c>
      <c r="BA40" s="513">
        <v>0</v>
      </c>
      <c r="BB40" s="513">
        <v>0</v>
      </c>
      <c r="BC40" s="755"/>
      <c r="BD40" s="748"/>
      <c r="BE40" s="748"/>
      <c r="BF40" s="691"/>
      <c r="BG40" s="691"/>
      <c r="BH40" s="691"/>
      <c r="BI40" s="691"/>
      <c r="BJ40" s="691"/>
      <c r="BK40" s="691"/>
      <c r="BL40" s="691"/>
      <c r="BM40" s="691"/>
      <c r="BN40" s="691"/>
      <c r="BO40" s="691"/>
      <c r="BP40" s="691"/>
      <c r="BQ40" s="691"/>
      <c r="BR40" s="691"/>
      <c r="BS40" s="691"/>
      <c r="BT40" s="691"/>
      <c r="BU40" s="691"/>
      <c r="BV40" s="691"/>
      <c r="BW40" s="691"/>
      <c r="BX40" s="691"/>
      <c r="BY40" s="691"/>
      <c r="BZ40" s="691"/>
      <c r="CA40" s="691"/>
      <c r="CB40" s="691"/>
      <c r="CC40" s="691"/>
      <c r="CD40" s="691"/>
      <c r="CE40" s="691"/>
      <c r="CF40" s="691"/>
      <c r="CG40" s="691"/>
      <c r="CH40" s="691"/>
      <c r="CI40" s="691"/>
      <c r="CJ40" s="691"/>
      <c r="CK40" s="691"/>
      <c r="CL40" s="691"/>
      <c r="CM40" s="691"/>
      <c r="CN40" s="691"/>
      <c r="CO40" s="691"/>
      <c r="CP40" s="691"/>
      <c r="CQ40" s="691"/>
      <c r="CR40" s="691"/>
      <c r="CS40" s="691"/>
      <c r="CT40" s="691"/>
      <c r="CU40" s="691"/>
      <c r="CV40" s="691"/>
      <c r="CW40" s="691"/>
      <c r="CX40" s="691"/>
      <c r="CY40" s="691"/>
      <c r="CZ40" s="691"/>
      <c r="DA40" s="691"/>
      <c r="DB40" s="691"/>
      <c r="DC40" s="691"/>
      <c r="DD40" s="691"/>
      <c r="DE40" s="691"/>
      <c r="DF40" s="691"/>
      <c r="DG40" s="691"/>
      <c r="DH40" s="691"/>
      <c r="DI40" s="691"/>
      <c r="DJ40" s="691"/>
      <c r="DK40" s="691"/>
      <c r="DL40" s="691"/>
      <c r="DM40" s="691"/>
      <c r="DN40" s="691"/>
      <c r="DO40" s="691"/>
      <c r="DP40" s="691"/>
      <c r="DQ40" s="691"/>
      <c r="DR40" s="691"/>
      <c r="DS40" s="691"/>
      <c r="DT40" s="691"/>
      <c r="DU40" s="691"/>
      <c r="DV40" s="691"/>
      <c r="DW40" s="691"/>
      <c r="DX40" s="691"/>
      <c r="DY40" s="691"/>
      <c r="DZ40" s="691"/>
      <c r="EA40" s="691"/>
      <c r="EB40" s="691"/>
      <c r="EC40" s="691"/>
      <c r="ED40" s="691"/>
      <c r="EE40" s="691"/>
      <c r="EF40" s="691"/>
      <c r="EG40" s="691"/>
      <c r="EH40" s="691"/>
      <c r="EI40" s="691"/>
      <c r="EJ40" s="691"/>
      <c r="EK40" s="691"/>
      <c r="EL40" s="691"/>
      <c r="EM40" s="691"/>
      <c r="EN40" s="691"/>
      <c r="EO40" s="691"/>
      <c r="EP40" s="691"/>
      <c r="EQ40" s="691"/>
      <c r="ER40" s="691"/>
      <c r="ES40" s="691"/>
      <c r="ET40" s="691"/>
      <c r="EU40" s="691"/>
      <c r="EV40" s="691"/>
      <c r="EW40" s="691"/>
      <c r="EX40" s="691"/>
    </row>
    <row r="41" spans="1:154" ht="21.6" customHeight="1" x14ac:dyDescent="0.15">
      <c r="A41" s="718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2"/>
      <c r="Y41" s="776"/>
      <c r="Z41" s="247"/>
      <c r="AA41" s="757">
        <v>0</v>
      </c>
      <c r="AB41" s="757">
        <v>0</v>
      </c>
      <c r="AC41" s="757">
        <v>0</v>
      </c>
      <c r="AD41" s="757">
        <v>0</v>
      </c>
      <c r="AE41" s="757">
        <v>0</v>
      </c>
      <c r="AF41" s="757">
        <v>0</v>
      </c>
      <c r="AG41" s="757">
        <v>0</v>
      </c>
      <c r="AH41" s="757">
        <v>0</v>
      </c>
      <c r="AI41" s="757">
        <v>0</v>
      </c>
      <c r="AJ41" s="757">
        <v>0</v>
      </c>
      <c r="AK41" s="757">
        <v>0</v>
      </c>
      <c r="AL41" s="757">
        <v>0</v>
      </c>
      <c r="AM41" s="757">
        <v>0</v>
      </c>
      <c r="AN41" s="757">
        <v>0</v>
      </c>
      <c r="AO41" s="757">
        <v>0</v>
      </c>
      <c r="AP41" s="757">
        <v>0</v>
      </c>
      <c r="AQ41" s="757">
        <v>0</v>
      </c>
      <c r="AR41" s="757">
        <v>0</v>
      </c>
      <c r="AS41" s="757">
        <v>0</v>
      </c>
      <c r="AT41" s="757">
        <v>0</v>
      </c>
      <c r="AU41" s="757">
        <v>0</v>
      </c>
      <c r="AV41" s="757">
        <v>0</v>
      </c>
      <c r="AW41" s="251">
        <v>0</v>
      </c>
      <c r="AX41" s="251">
        <v>0</v>
      </c>
      <c r="AY41" s="251">
        <v>0</v>
      </c>
      <c r="AZ41" s="251">
        <v>0</v>
      </c>
      <c r="BA41" s="251">
        <v>0</v>
      </c>
      <c r="BB41" s="251">
        <v>0</v>
      </c>
      <c r="BC41" s="755"/>
      <c r="BD41" s="748"/>
      <c r="BE41" s="748"/>
      <c r="BF41" s="691"/>
      <c r="BG41" s="691"/>
      <c r="BH41" s="691"/>
      <c r="BI41" s="691"/>
      <c r="BJ41" s="691"/>
      <c r="BK41" s="691"/>
      <c r="BL41" s="691"/>
      <c r="BM41" s="691"/>
      <c r="BN41" s="691"/>
      <c r="BO41" s="691"/>
      <c r="BP41" s="691"/>
      <c r="BQ41" s="691"/>
      <c r="BR41" s="691"/>
      <c r="BS41" s="691"/>
      <c r="BT41" s="691"/>
      <c r="BU41" s="691"/>
      <c r="BV41" s="691"/>
      <c r="BW41" s="691"/>
      <c r="BX41" s="691"/>
      <c r="BY41" s="691"/>
      <c r="BZ41" s="691"/>
      <c r="CA41" s="691"/>
      <c r="CB41" s="691"/>
      <c r="CC41" s="691"/>
      <c r="CD41" s="691"/>
      <c r="CE41" s="691"/>
      <c r="CF41" s="691"/>
      <c r="CG41" s="691"/>
      <c r="CH41" s="691"/>
      <c r="CI41" s="691"/>
      <c r="CJ41" s="691"/>
      <c r="CK41" s="691"/>
      <c r="CL41" s="691"/>
      <c r="CM41" s="691"/>
      <c r="CN41" s="691"/>
      <c r="CO41" s="691"/>
      <c r="CP41" s="691"/>
      <c r="CQ41" s="691"/>
      <c r="CR41" s="691"/>
      <c r="CS41" s="691"/>
      <c r="CT41" s="691"/>
      <c r="CU41" s="691"/>
      <c r="CV41" s="691"/>
      <c r="CW41" s="691"/>
      <c r="CX41" s="691"/>
      <c r="CY41" s="691"/>
      <c r="CZ41" s="691"/>
      <c r="DA41" s="691"/>
      <c r="DB41" s="691"/>
      <c r="DC41" s="691"/>
      <c r="DD41" s="691"/>
      <c r="DE41" s="691"/>
      <c r="DF41" s="691"/>
      <c r="DG41" s="691"/>
      <c r="DH41" s="691"/>
      <c r="DI41" s="691"/>
      <c r="DJ41" s="691"/>
      <c r="DK41" s="691"/>
      <c r="DL41" s="691"/>
      <c r="DM41" s="691"/>
      <c r="DN41" s="691"/>
      <c r="DO41" s="691"/>
      <c r="DP41" s="691"/>
      <c r="DQ41" s="691"/>
      <c r="DR41" s="691"/>
      <c r="DS41" s="691"/>
      <c r="DT41" s="691"/>
      <c r="DU41" s="691"/>
      <c r="DV41" s="691"/>
      <c r="DW41" s="691"/>
      <c r="DX41" s="691"/>
      <c r="DY41" s="691"/>
      <c r="DZ41" s="691"/>
      <c r="EA41" s="691"/>
      <c r="EB41" s="691"/>
      <c r="EC41" s="691"/>
      <c r="ED41" s="691"/>
      <c r="EE41" s="691"/>
      <c r="EF41" s="691"/>
      <c r="EG41" s="691"/>
      <c r="EH41" s="691"/>
      <c r="EI41" s="691"/>
      <c r="EJ41" s="691"/>
      <c r="EK41" s="691"/>
      <c r="EL41" s="691"/>
      <c r="EM41" s="691"/>
      <c r="EN41" s="691"/>
      <c r="EO41" s="691"/>
      <c r="EP41" s="691"/>
      <c r="EQ41" s="691"/>
      <c r="ER41" s="691"/>
      <c r="ES41" s="691"/>
      <c r="ET41" s="691"/>
      <c r="EU41" s="691"/>
      <c r="EV41" s="691"/>
      <c r="EW41" s="691"/>
      <c r="EX41" s="691"/>
    </row>
    <row r="42" spans="1:154" ht="21.6" customHeight="1" thickBot="1" x14ac:dyDescent="0.2">
      <c r="A42" s="718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2"/>
      <c r="Y42" s="761"/>
      <c r="Z42" s="762"/>
      <c r="AA42" s="766">
        <v>0</v>
      </c>
      <c r="AB42" s="766">
        <v>0</v>
      </c>
      <c r="AC42" s="766">
        <v>0</v>
      </c>
      <c r="AD42" s="766">
        <v>0</v>
      </c>
      <c r="AE42" s="766">
        <v>0</v>
      </c>
      <c r="AF42" s="766">
        <v>0</v>
      </c>
      <c r="AG42" s="766">
        <v>0</v>
      </c>
      <c r="AH42" s="766">
        <v>0</v>
      </c>
      <c r="AI42" s="766">
        <v>0</v>
      </c>
      <c r="AJ42" s="766">
        <v>0</v>
      </c>
      <c r="AK42" s="766">
        <v>0</v>
      </c>
      <c r="AL42" s="766">
        <v>0</v>
      </c>
      <c r="AM42" s="766">
        <v>0</v>
      </c>
      <c r="AN42" s="766">
        <v>0</v>
      </c>
      <c r="AO42" s="766">
        <v>0</v>
      </c>
      <c r="AP42" s="766">
        <v>0</v>
      </c>
      <c r="AQ42" s="766">
        <v>0</v>
      </c>
      <c r="AR42" s="766">
        <v>0</v>
      </c>
      <c r="AS42" s="766">
        <v>0</v>
      </c>
      <c r="AT42" s="766">
        <v>0</v>
      </c>
      <c r="AU42" s="766">
        <v>0</v>
      </c>
      <c r="AV42" s="766">
        <v>0</v>
      </c>
      <c r="AW42" s="519">
        <v>0</v>
      </c>
      <c r="AX42" s="519">
        <v>0</v>
      </c>
      <c r="AY42" s="519">
        <v>0</v>
      </c>
      <c r="AZ42" s="519">
        <v>0</v>
      </c>
      <c r="BA42" s="519">
        <v>0</v>
      </c>
      <c r="BB42" s="519">
        <v>0</v>
      </c>
      <c r="BC42" s="755"/>
      <c r="BD42" s="748"/>
      <c r="BE42" s="748"/>
      <c r="BF42" s="691"/>
      <c r="BG42" s="691"/>
      <c r="BH42" s="691"/>
      <c r="BI42" s="691"/>
      <c r="BJ42" s="691"/>
      <c r="BK42" s="691"/>
      <c r="BL42" s="691"/>
      <c r="BM42" s="691"/>
      <c r="BN42" s="691"/>
      <c r="BO42" s="691"/>
      <c r="BP42" s="691"/>
      <c r="BQ42" s="691"/>
      <c r="BR42" s="691"/>
      <c r="BS42" s="691"/>
      <c r="BT42" s="691"/>
      <c r="BU42" s="691"/>
      <c r="BV42" s="691"/>
      <c r="BW42" s="691"/>
      <c r="BX42" s="691"/>
      <c r="BY42" s="691"/>
      <c r="BZ42" s="691"/>
      <c r="CA42" s="691"/>
      <c r="CB42" s="691"/>
      <c r="CC42" s="691"/>
      <c r="CD42" s="691"/>
      <c r="CE42" s="691"/>
      <c r="CF42" s="691"/>
      <c r="CG42" s="691"/>
      <c r="CH42" s="691"/>
      <c r="CI42" s="691"/>
      <c r="CJ42" s="691"/>
      <c r="CK42" s="691"/>
      <c r="CL42" s="691"/>
      <c r="CM42" s="691"/>
      <c r="CN42" s="691"/>
      <c r="CO42" s="691"/>
      <c r="CP42" s="691"/>
      <c r="CQ42" s="691"/>
      <c r="CR42" s="691"/>
      <c r="CS42" s="691"/>
      <c r="CT42" s="691"/>
      <c r="CU42" s="691"/>
      <c r="CV42" s="691"/>
      <c r="CW42" s="691"/>
      <c r="CX42" s="691"/>
      <c r="CY42" s="691"/>
      <c r="CZ42" s="691"/>
      <c r="DA42" s="691"/>
      <c r="DB42" s="691"/>
      <c r="DC42" s="691"/>
      <c r="DD42" s="691"/>
      <c r="DE42" s="691"/>
      <c r="DF42" s="691"/>
      <c r="DG42" s="691"/>
      <c r="DH42" s="691"/>
      <c r="DI42" s="691"/>
      <c r="DJ42" s="691"/>
      <c r="DK42" s="691"/>
      <c r="DL42" s="691"/>
      <c r="DM42" s="691"/>
      <c r="DN42" s="691"/>
      <c r="DO42" s="691"/>
      <c r="DP42" s="691"/>
      <c r="DQ42" s="691"/>
      <c r="DR42" s="691"/>
      <c r="DS42" s="691"/>
      <c r="DT42" s="691"/>
      <c r="DU42" s="691"/>
      <c r="DV42" s="691"/>
      <c r="DW42" s="691"/>
      <c r="DX42" s="691"/>
      <c r="DY42" s="691"/>
      <c r="DZ42" s="691"/>
      <c r="EA42" s="691"/>
      <c r="EB42" s="691"/>
      <c r="EC42" s="691"/>
      <c r="ED42" s="691"/>
      <c r="EE42" s="691"/>
      <c r="EF42" s="691"/>
      <c r="EG42" s="691"/>
      <c r="EH42" s="691"/>
      <c r="EI42" s="691"/>
      <c r="EJ42" s="691"/>
      <c r="EK42" s="691"/>
      <c r="EL42" s="691"/>
      <c r="EM42" s="691"/>
      <c r="EN42" s="691"/>
      <c r="EO42" s="691"/>
      <c r="EP42" s="691"/>
      <c r="EQ42" s="691"/>
      <c r="ER42" s="691"/>
      <c r="ES42" s="691"/>
      <c r="ET42" s="691"/>
      <c r="EU42" s="691"/>
      <c r="EV42" s="691"/>
      <c r="EW42" s="691"/>
      <c r="EX42" s="691"/>
    </row>
    <row r="43" spans="1:154" ht="21.6" customHeight="1" x14ac:dyDescent="0.15">
      <c r="A43" s="718"/>
      <c r="B43" s="1271" t="s">
        <v>605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2"/>
      <c r="Y43" s="777">
        <v>2</v>
      </c>
      <c r="Z43" s="183">
        <v>7</v>
      </c>
      <c r="AA43" s="750">
        <f t="shared" ref="AA43:AA60" si="29">AB43+AI43+AR43</f>
        <v>0</v>
      </c>
      <c r="AB43" s="750">
        <f t="shared" ref="AB43:AB60" si="30">SUM(AC43:AH43)</f>
        <v>0</v>
      </c>
      <c r="AC43" s="751">
        <v>0</v>
      </c>
      <c r="AD43" s="751">
        <v>0</v>
      </c>
      <c r="AE43" s="751">
        <v>0</v>
      </c>
      <c r="AF43" s="751">
        <v>0</v>
      </c>
      <c r="AG43" s="751">
        <v>0</v>
      </c>
      <c r="AH43" s="751">
        <v>0</v>
      </c>
      <c r="AI43" s="750">
        <f t="shared" ref="AI43:AI60" si="31">SUM(AJ43:AQ43)</f>
        <v>0</v>
      </c>
      <c r="AJ43" s="751">
        <v>0</v>
      </c>
      <c r="AK43" s="751">
        <v>0</v>
      </c>
      <c r="AL43" s="751">
        <v>0</v>
      </c>
      <c r="AM43" s="751">
        <v>0</v>
      </c>
      <c r="AN43" s="751">
        <v>0</v>
      </c>
      <c r="AO43" s="751">
        <v>0</v>
      </c>
      <c r="AP43" s="751">
        <v>0</v>
      </c>
      <c r="AQ43" s="751">
        <v>0</v>
      </c>
      <c r="AR43" s="750">
        <f t="shared" ref="AR43:AR60" si="32">SUM(AS43:AV43)</f>
        <v>0</v>
      </c>
      <c r="AS43" s="751">
        <v>0</v>
      </c>
      <c r="AT43" s="751">
        <v>0</v>
      </c>
      <c r="AU43" s="751">
        <v>0</v>
      </c>
      <c r="AV43" s="751">
        <v>0</v>
      </c>
      <c r="AW43" s="184">
        <v>51101336</v>
      </c>
      <c r="AX43" s="508">
        <f t="shared" ref="AX43:AX60" si="33">SUM(AY43:BA43)</f>
        <v>0</v>
      </c>
      <c r="AY43" s="520">
        <v>0</v>
      </c>
      <c r="AZ43" s="520">
        <v>0</v>
      </c>
      <c r="BA43" s="520">
        <v>0</v>
      </c>
      <c r="BB43" s="521">
        <v>0</v>
      </c>
      <c r="BC43" s="755"/>
      <c r="BD43" s="748"/>
      <c r="BE43" s="748"/>
      <c r="BF43" s="691"/>
      <c r="BG43" s="691"/>
      <c r="BH43" s="691"/>
      <c r="BI43" s="691"/>
      <c r="BJ43" s="691"/>
      <c r="BK43" s="691"/>
      <c r="BL43" s="691"/>
      <c r="BM43" s="691"/>
      <c r="BN43" s="691"/>
      <c r="BO43" s="691"/>
      <c r="BP43" s="691"/>
      <c r="BQ43" s="691"/>
      <c r="BR43" s="691"/>
      <c r="BS43" s="691"/>
      <c r="BT43" s="691"/>
      <c r="BU43" s="691"/>
      <c r="BV43" s="691"/>
      <c r="BW43" s="691"/>
      <c r="BX43" s="691"/>
      <c r="BY43" s="691"/>
      <c r="BZ43" s="691"/>
      <c r="CA43" s="691"/>
      <c r="CB43" s="691"/>
      <c r="CC43" s="691"/>
      <c r="CD43" s="691"/>
      <c r="CE43" s="691"/>
      <c r="CF43" s="691"/>
      <c r="CG43" s="691"/>
      <c r="CH43" s="691"/>
      <c r="CI43" s="691"/>
      <c r="CJ43" s="691"/>
      <c r="CK43" s="691"/>
      <c r="CL43" s="691"/>
      <c r="CM43" s="691"/>
      <c r="CN43" s="691"/>
      <c r="CO43" s="691"/>
      <c r="CP43" s="691"/>
      <c r="CQ43" s="691"/>
      <c r="CR43" s="691"/>
      <c r="CS43" s="691"/>
      <c r="CT43" s="691"/>
      <c r="CU43" s="691"/>
      <c r="CV43" s="691"/>
      <c r="CW43" s="691"/>
      <c r="CX43" s="691"/>
      <c r="CY43" s="691"/>
      <c r="CZ43" s="691"/>
      <c r="DA43" s="691"/>
      <c r="DB43" s="691"/>
      <c r="DC43" s="691"/>
      <c r="DD43" s="691"/>
      <c r="DE43" s="691"/>
      <c r="DF43" s="691"/>
      <c r="DG43" s="691"/>
      <c r="DH43" s="691"/>
      <c r="DI43" s="691"/>
      <c r="DJ43" s="691"/>
      <c r="DK43" s="691"/>
      <c r="DL43" s="691"/>
      <c r="DM43" s="691"/>
      <c r="DN43" s="691"/>
      <c r="DO43" s="691"/>
      <c r="DP43" s="691"/>
      <c r="DQ43" s="691"/>
      <c r="DR43" s="691"/>
      <c r="DS43" s="691"/>
      <c r="DT43" s="691"/>
      <c r="DU43" s="691"/>
      <c r="DV43" s="691"/>
      <c r="DW43" s="691"/>
      <c r="DX43" s="691"/>
      <c r="DY43" s="691"/>
      <c r="DZ43" s="691"/>
      <c r="EA43" s="691"/>
      <c r="EB43" s="691"/>
      <c r="EC43" s="691"/>
      <c r="ED43" s="691"/>
      <c r="EE43" s="691"/>
      <c r="EF43" s="691"/>
      <c r="EG43" s="691"/>
      <c r="EH43" s="691"/>
      <c r="EI43" s="691"/>
      <c r="EJ43" s="691"/>
      <c r="EK43" s="691"/>
      <c r="EL43" s="691"/>
      <c r="EM43" s="691"/>
      <c r="EN43" s="691"/>
      <c r="EO43" s="691"/>
      <c r="EP43" s="691"/>
      <c r="EQ43" s="691"/>
      <c r="ER43" s="691"/>
      <c r="ES43" s="691"/>
      <c r="ET43" s="691"/>
      <c r="EU43" s="691"/>
      <c r="EV43" s="691"/>
      <c r="EW43" s="691"/>
      <c r="EX43" s="691"/>
    </row>
    <row r="44" spans="1:154" ht="21.6" customHeight="1" x14ac:dyDescent="0.15">
      <c r="A44" s="718"/>
      <c r="B44" s="1271" t="s">
        <v>606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272"/>
      <c r="Y44" s="246">
        <v>2</v>
      </c>
      <c r="Z44" s="247">
        <v>8</v>
      </c>
      <c r="AA44" s="756">
        <f t="shared" si="29"/>
        <v>0</v>
      </c>
      <c r="AB44" s="756">
        <f t="shared" si="30"/>
        <v>0</v>
      </c>
      <c r="AC44" s="757">
        <v>0</v>
      </c>
      <c r="AD44" s="757">
        <v>0</v>
      </c>
      <c r="AE44" s="757">
        <v>0</v>
      </c>
      <c r="AF44" s="757">
        <v>0</v>
      </c>
      <c r="AG44" s="757">
        <v>0</v>
      </c>
      <c r="AH44" s="757">
        <v>0</v>
      </c>
      <c r="AI44" s="756">
        <f t="shared" si="31"/>
        <v>0</v>
      </c>
      <c r="AJ44" s="757">
        <v>0</v>
      </c>
      <c r="AK44" s="757">
        <v>0</v>
      </c>
      <c r="AL44" s="757">
        <v>0</v>
      </c>
      <c r="AM44" s="757">
        <v>0</v>
      </c>
      <c r="AN44" s="757">
        <v>0</v>
      </c>
      <c r="AO44" s="757">
        <v>0</v>
      </c>
      <c r="AP44" s="757">
        <v>0</v>
      </c>
      <c r="AQ44" s="757">
        <v>0</v>
      </c>
      <c r="AR44" s="756">
        <f t="shared" si="32"/>
        <v>0</v>
      </c>
      <c r="AS44" s="757">
        <v>0</v>
      </c>
      <c r="AT44" s="757">
        <v>0</v>
      </c>
      <c r="AU44" s="757">
        <v>0</v>
      </c>
      <c r="AV44" s="757">
        <v>0</v>
      </c>
      <c r="AW44" s="251">
        <v>0</v>
      </c>
      <c r="AX44" s="248">
        <f t="shared" si="33"/>
        <v>0</v>
      </c>
      <c r="AY44" s="250">
        <v>0</v>
      </c>
      <c r="AZ44" s="251">
        <v>0</v>
      </c>
      <c r="BA44" s="251">
        <v>0</v>
      </c>
      <c r="BB44" s="371">
        <v>0</v>
      </c>
      <c r="BC44" s="755"/>
      <c r="BD44" s="748"/>
      <c r="BE44" s="748"/>
      <c r="BF44" s="691"/>
      <c r="BG44" s="691"/>
      <c r="BH44" s="691"/>
      <c r="BI44" s="691"/>
      <c r="BJ44" s="691"/>
      <c r="BK44" s="691"/>
      <c r="BL44" s="691"/>
      <c r="BM44" s="691"/>
      <c r="BN44" s="691"/>
      <c r="BO44" s="691"/>
      <c r="BP44" s="691"/>
      <c r="BQ44" s="691"/>
      <c r="BR44" s="691"/>
      <c r="BS44" s="691"/>
      <c r="BT44" s="691"/>
      <c r="BU44" s="691"/>
      <c r="BV44" s="691"/>
      <c r="BW44" s="691"/>
      <c r="BX44" s="691"/>
      <c r="BY44" s="691"/>
      <c r="BZ44" s="691"/>
      <c r="CA44" s="691"/>
      <c r="CB44" s="691"/>
      <c r="CC44" s="691"/>
      <c r="CD44" s="691"/>
      <c r="CE44" s="691"/>
      <c r="CF44" s="691"/>
      <c r="CG44" s="691"/>
      <c r="CH44" s="691"/>
      <c r="CI44" s="691"/>
      <c r="CJ44" s="691"/>
      <c r="CK44" s="691"/>
      <c r="CL44" s="691"/>
      <c r="CM44" s="691"/>
      <c r="CN44" s="691"/>
      <c r="CO44" s="691"/>
      <c r="CP44" s="691"/>
      <c r="CQ44" s="691"/>
      <c r="CR44" s="691"/>
      <c r="CS44" s="691"/>
      <c r="CT44" s="691"/>
      <c r="CU44" s="691"/>
      <c r="CV44" s="691"/>
      <c r="CW44" s="691"/>
      <c r="CX44" s="691"/>
      <c r="CY44" s="691"/>
      <c r="CZ44" s="691"/>
      <c r="DA44" s="691"/>
      <c r="DB44" s="691"/>
      <c r="DC44" s="691"/>
      <c r="DD44" s="691"/>
      <c r="DE44" s="691"/>
      <c r="DF44" s="691"/>
      <c r="DG44" s="691"/>
      <c r="DH44" s="691"/>
      <c r="DI44" s="691"/>
      <c r="DJ44" s="691"/>
      <c r="DK44" s="691"/>
      <c r="DL44" s="691"/>
      <c r="DM44" s="691"/>
      <c r="DN44" s="691"/>
      <c r="DO44" s="691"/>
      <c r="DP44" s="691"/>
      <c r="DQ44" s="691"/>
      <c r="DR44" s="691"/>
      <c r="DS44" s="691"/>
      <c r="DT44" s="691"/>
      <c r="DU44" s="691"/>
      <c r="DV44" s="691"/>
      <c r="DW44" s="691"/>
      <c r="DX44" s="691"/>
      <c r="DY44" s="691"/>
      <c r="DZ44" s="691"/>
      <c r="EA44" s="691"/>
      <c r="EB44" s="691"/>
      <c r="EC44" s="691"/>
      <c r="ED44" s="691"/>
      <c r="EE44" s="691"/>
      <c r="EF44" s="691"/>
      <c r="EG44" s="691"/>
      <c r="EH44" s="691"/>
      <c r="EI44" s="691"/>
      <c r="EJ44" s="691"/>
      <c r="EK44" s="691"/>
      <c r="EL44" s="691"/>
      <c r="EM44" s="691"/>
      <c r="EN44" s="691"/>
      <c r="EO44" s="691"/>
      <c r="EP44" s="691"/>
      <c r="EQ44" s="691"/>
      <c r="ER44" s="691"/>
      <c r="ES44" s="691"/>
      <c r="ET44" s="691"/>
      <c r="EU44" s="691"/>
      <c r="EV44" s="691"/>
      <c r="EW44" s="691"/>
      <c r="EX44" s="691"/>
    </row>
    <row r="45" spans="1:154" ht="21.6" customHeight="1" x14ac:dyDescent="0.15">
      <c r="A45" s="718"/>
      <c r="B45" s="1271" t="s">
        <v>607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272"/>
      <c r="Y45" s="246">
        <v>2</v>
      </c>
      <c r="Z45" s="247">
        <v>9</v>
      </c>
      <c r="AA45" s="756">
        <f t="shared" si="29"/>
        <v>0</v>
      </c>
      <c r="AB45" s="756">
        <f t="shared" si="30"/>
        <v>0</v>
      </c>
      <c r="AC45" s="757">
        <v>0</v>
      </c>
      <c r="AD45" s="757">
        <v>0</v>
      </c>
      <c r="AE45" s="757">
        <v>0</v>
      </c>
      <c r="AF45" s="757">
        <v>0</v>
      </c>
      <c r="AG45" s="757">
        <v>0</v>
      </c>
      <c r="AH45" s="757">
        <v>0</v>
      </c>
      <c r="AI45" s="756">
        <f t="shared" si="31"/>
        <v>0</v>
      </c>
      <c r="AJ45" s="757">
        <v>0</v>
      </c>
      <c r="AK45" s="757">
        <v>0</v>
      </c>
      <c r="AL45" s="757">
        <v>0</v>
      </c>
      <c r="AM45" s="757">
        <v>0</v>
      </c>
      <c r="AN45" s="757">
        <v>0</v>
      </c>
      <c r="AO45" s="757">
        <v>0</v>
      </c>
      <c r="AP45" s="757">
        <v>0</v>
      </c>
      <c r="AQ45" s="757">
        <v>0</v>
      </c>
      <c r="AR45" s="756">
        <f t="shared" si="32"/>
        <v>0</v>
      </c>
      <c r="AS45" s="757">
        <v>0</v>
      </c>
      <c r="AT45" s="757">
        <v>0</v>
      </c>
      <c r="AU45" s="757">
        <v>0</v>
      </c>
      <c r="AV45" s="757">
        <v>0</v>
      </c>
      <c r="AW45" s="251">
        <v>0</v>
      </c>
      <c r="AX45" s="248">
        <f t="shared" si="33"/>
        <v>0</v>
      </c>
      <c r="AY45" s="251">
        <v>0</v>
      </c>
      <c r="AZ45" s="250">
        <v>0</v>
      </c>
      <c r="BA45" s="251">
        <v>0</v>
      </c>
      <c r="BB45" s="371">
        <v>0</v>
      </c>
      <c r="BC45" s="755"/>
      <c r="BD45" s="748"/>
      <c r="BE45" s="748"/>
      <c r="BF45" s="691"/>
      <c r="BG45" s="691"/>
      <c r="BH45" s="691"/>
      <c r="BI45" s="691"/>
      <c r="BJ45" s="691"/>
      <c r="BK45" s="691"/>
      <c r="BL45" s="691"/>
      <c r="BM45" s="691"/>
      <c r="BN45" s="691"/>
      <c r="BO45" s="691"/>
      <c r="BP45" s="691"/>
      <c r="BQ45" s="691"/>
      <c r="BR45" s="691"/>
      <c r="BS45" s="691"/>
      <c r="BT45" s="691"/>
      <c r="BU45" s="691"/>
      <c r="BV45" s="691"/>
      <c r="BW45" s="691"/>
      <c r="BX45" s="691"/>
      <c r="BY45" s="691"/>
      <c r="BZ45" s="691"/>
      <c r="CA45" s="691"/>
      <c r="CB45" s="691"/>
      <c r="CC45" s="691"/>
      <c r="CD45" s="691"/>
      <c r="CE45" s="691"/>
      <c r="CF45" s="691"/>
      <c r="CG45" s="691"/>
      <c r="CH45" s="691"/>
      <c r="CI45" s="691"/>
      <c r="CJ45" s="691"/>
      <c r="CK45" s="691"/>
      <c r="CL45" s="691"/>
      <c r="CM45" s="691"/>
      <c r="CN45" s="691"/>
      <c r="CO45" s="691"/>
      <c r="CP45" s="691"/>
      <c r="CQ45" s="691"/>
      <c r="CR45" s="691"/>
      <c r="CS45" s="691"/>
      <c r="CT45" s="691"/>
      <c r="CU45" s="691"/>
      <c r="CV45" s="691"/>
      <c r="CW45" s="691"/>
      <c r="CX45" s="691"/>
      <c r="CY45" s="691"/>
      <c r="CZ45" s="691"/>
      <c r="DA45" s="691"/>
      <c r="DB45" s="691"/>
      <c r="DC45" s="691"/>
      <c r="DD45" s="691"/>
      <c r="DE45" s="691"/>
      <c r="DF45" s="691"/>
      <c r="DG45" s="691"/>
      <c r="DH45" s="691"/>
      <c r="DI45" s="691"/>
      <c r="DJ45" s="691"/>
      <c r="DK45" s="691"/>
      <c r="DL45" s="691"/>
      <c r="DM45" s="691"/>
      <c r="DN45" s="691"/>
      <c r="DO45" s="691"/>
      <c r="DP45" s="691"/>
      <c r="DQ45" s="691"/>
      <c r="DR45" s="691"/>
      <c r="DS45" s="691"/>
      <c r="DT45" s="691"/>
      <c r="DU45" s="691"/>
      <c r="DV45" s="691"/>
      <c r="DW45" s="691"/>
      <c r="DX45" s="691"/>
      <c r="DY45" s="691"/>
      <c r="DZ45" s="691"/>
      <c r="EA45" s="691"/>
      <c r="EB45" s="691"/>
      <c r="EC45" s="691"/>
      <c r="ED45" s="691"/>
      <c r="EE45" s="691"/>
      <c r="EF45" s="691"/>
      <c r="EG45" s="691"/>
      <c r="EH45" s="691"/>
      <c r="EI45" s="691"/>
      <c r="EJ45" s="691"/>
      <c r="EK45" s="691"/>
      <c r="EL45" s="691"/>
      <c r="EM45" s="691"/>
      <c r="EN45" s="691"/>
      <c r="EO45" s="691"/>
      <c r="EP45" s="691"/>
      <c r="EQ45" s="691"/>
      <c r="ER45" s="691"/>
      <c r="ES45" s="691"/>
      <c r="ET45" s="691"/>
      <c r="EU45" s="691"/>
      <c r="EV45" s="691"/>
      <c r="EW45" s="691"/>
      <c r="EX45" s="691"/>
    </row>
    <row r="46" spans="1:154" ht="21.6" customHeight="1" x14ac:dyDescent="0.15">
      <c r="A46" s="718"/>
      <c r="B46" s="1271" t="s">
        <v>608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272"/>
      <c r="Y46" s="246">
        <v>3</v>
      </c>
      <c r="Z46" s="247">
        <v>0</v>
      </c>
      <c r="AA46" s="756">
        <f t="shared" si="29"/>
        <v>0</v>
      </c>
      <c r="AB46" s="756">
        <f t="shared" si="30"/>
        <v>0</v>
      </c>
      <c r="AC46" s="757">
        <v>0</v>
      </c>
      <c r="AD46" s="757">
        <v>0</v>
      </c>
      <c r="AE46" s="757">
        <v>0</v>
      </c>
      <c r="AF46" s="757">
        <v>0</v>
      </c>
      <c r="AG46" s="757">
        <v>0</v>
      </c>
      <c r="AH46" s="757">
        <v>0</v>
      </c>
      <c r="AI46" s="756">
        <f t="shared" si="31"/>
        <v>0</v>
      </c>
      <c r="AJ46" s="757">
        <v>0</v>
      </c>
      <c r="AK46" s="757">
        <v>0</v>
      </c>
      <c r="AL46" s="757">
        <v>0</v>
      </c>
      <c r="AM46" s="757">
        <v>0</v>
      </c>
      <c r="AN46" s="757">
        <v>0</v>
      </c>
      <c r="AO46" s="757">
        <v>0</v>
      </c>
      <c r="AP46" s="757">
        <v>0</v>
      </c>
      <c r="AQ46" s="757">
        <v>0</v>
      </c>
      <c r="AR46" s="756">
        <f t="shared" si="32"/>
        <v>0</v>
      </c>
      <c r="AS46" s="757">
        <v>0</v>
      </c>
      <c r="AT46" s="757">
        <v>0</v>
      </c>
      <c r="AU46" s="757">
        <v>0</v>
      </c>
      <c r="AV46" s="757">
        <v>0</v>
      </c>
      <c r="AW46" s="251">
        <v>0</v>
      </c>
      <c r="AX46" s="248">
        <f t="shared" si="33"/>
        <v>0</v>
      </c>
      <c r="AY46" s="251">
        <v>0</v>
      </c>
      <c r="AZ46" s="250">
        <v>0</v>
      </c>
      <c r="BA46" s="251">
        <v>0</v>
      </c>
      <c r="BB46" s="371">
        <v>0</v>
      </c>
      <c r="BC46" s="755"/>
      <c r="BD46" s="748"/>
      <c r="BE46" s="748"/>
      <c r="BF46" s="691"/>
      <c r="BG46" s="691"/>
      <c r="BH46" s="691"/>
      <c r="BI46" s="691"/>
      <c r="BJ46" s="691"/>
      <c r="BK46" s="691"/>
      <c r="BL46" s="691"/>
      <c r="BM46" s="691"/>
      <c r="BN46" s="691"/>
      <c r="BO46" s="691"/>
      <c r="BP46" s="691"/>
      <c r="BQ46" s="691"/>
      <c r="BR46" s="691"/>
      <c r="BS46" s="691"/>
      <c r="BT46" s="691"/>
      <c r="BU46" s="691"/>
      <c r="BV46" s="691"/>
      <c r="BW46" s="691"/>
      <c r="BX46" s="691"/>
      <c r="BY46" s="691"/>
      <c r="BZ46" s="691"/>
      <c r="CA46" s="691"/>
      <c r="CB46" s="691"/>
      <c r="CC46" s="691"/>
      <c r="CD46" s="691"/>
      <c r="CE46" s="691"/>
      <c r="CF46" s="691"/>
      <c r="CG46" s="691"/>
      <c r="CH46" s="691"/>
      <c r="CI46" s="691"/>
      <c r="CJ46" s="691"/>
      <c r="CK46" s="691"/>
      <c r="CL46" s="691"/>
      <c r="CM46" s="691"/>
      <c r="CN46" s="691"/>
      <c r="CO46" s="691"/>
      <c r="CP46" s="691"/>
      <c r="CQ46" s="691"/>
      <c r="CR46" s="691"/>
      <c r="CS46" s="691"/>
      <c r="CT46" s="691"/>
      <c r="CU46" s="691"/>
      <c r="CV46" s="691"/>
      <c r="CW46" s="691"/>
      <c r="CX46" s="691"/>
      <c r="CY46" s="691"/>
      <c r="CZ46" s="691"/>
      <c r="DA46" s="691"/>
      <c r="DB46" s="691"/>
      <c r="DC46" s="691"/>
      <c r="DD46" s="691"/>
      <c r="DE46" s="691"/>
      <c r="DF46" s="691"/>
      <c r="DG46" s="691"/>
      <c r="DH46" s="691"/>
      <c r="DI46" s="691"/>
      <c r="DJ46" s="691"/>
      <c r="DK46" s="691"/>
      <c r="DL46" s="691"/>
      <c r="DM46" s="691"/>
      <c r="DN46" s="691"/>
      <c r="DO46" s="691"/>
      <c r="DP46" s="691"/>
      <c r="DQ46" s="691"/>
      <c r="DR46" s="691"/>
      <c r="DS46" s="691"/>
      <c r="DT46" s="691"/>
      <c r="DU46" s="691"/>
      <c r="DV46" s="691"/>
      <c r="DW46" s="691"/>
      <c r="DX46" s="691"/>
      <c r="DY46" s="691"/>
      <c r="DZ46" s="691"/>
      <c r="EA46" s="691"/>
      <c r="EB46" s="691"/>
      <c r="EC46" s="691"/>
      <c r="ED46" s="691"/>
      <c r="EE46" s="691"/>
      <c r="EF46" s="691"/>
      <c r="EG46" s="691"/>
      <c r="EH46" s="691"/>
      <c r="EI46" s="691"/>
      <c r="EJ46" s="691"/>
      <c r="EK46" s="691"/>
      <c r="EL46" s="691"/>
      <c r="EM46" s="691"/>
      <c r="EN46" s="691"/>
      <c r="EO46" s="691"/>
      <c r="EP46" s="691"/>
      <c r="EQ46" s="691"/>
      <c r="ER46" s="691"/>
      <c r="ES46" s="691"/>
      <c r="ET46" s="691"/>
      <c r="EU46" s="691"/>
      <c r="EV46" s="691"/>
      <c r="EW46" s="691"/>
      <c r="EX46" s="691"/>
    </row>
    <row r="47" spans="1:154" ht="21.6" customHeight="1" x14ac:dyDescent="0.15">
      <c r="A47" s="718"/>
      <c r="B47" s="1271" t="s">
        <v>609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272"/>
      <c r="Y47" s="246">
        <v>3</v>
      </c>
      <c r="Z47" s="247">
        <v>1</v>
      </c>
      <c r="AA47" s="756">
        <f t="shared" si="29"/>
        <v>0</v>
      </c>
      <c r="AB47" s="756">
        <f t="shared" si="30"/>
        <v>0</v>
      </c>
      <c r="AC47" s="757">
        <v>0</v>
      </c>
      <c r="AD47" s="757">
        <v>0</v>
      </c>
      <c r="AE47" s="757">
        <v>0</v>
      </c>
      <c r="AF47" s="757">
        <v>0</v>
      </c>
      <c r="AG47" s="757">
        <v>0</v>
      </c>
      <c r="AH47" s="757">
        <v>0</v>
      </c>
      <c r="AI47" s="756">
        <f t="shared" si="31"/>
        <v>0</v>
      </c>
      <c r="AJ47" s="757">
        <v>0</v>
      </c>
      <c r="AK47" s="757">
        <v>0</v>
      </c>
      <c r="AL47" s="757">
        <v>0</v>
      </c>
      <c r="AM47" s="757">
        <v>0</v>
      </c>
      <c r="AN47" s="757">
        <v>0</v>
      </c>
      <c r="AO47" s="757">
        <v>0</v>
      </c>
      <c r="AP47" s="757">
        <v>0</v>
      </c>
      <c r="AQ47" s="757">
        <v>0</v>
      </c>
      <c r="AR47" s="756">
        <f t="shared" si="32"/>
        <v>0</v>
      </c>
      <c r="AS47" s="757">
        <v>0</v>
      </c>
      <c r="AT47" s="757">
        <v>0</v>
      </c>
      <c r="AU47" s="757">
        <v>0</v>
      </c>
      <c r="AV47" s="757">
        <v>0</v>
      </c>
      <c r="AW47" s="251">
        <v>0</v>
      </c>
      <c r="AX47" s="248">
        <f t="shared" si="33"/>
        <v>0</v>
      </c>
      <c r="AY47" s="251">
        <v>0</v>
      </c>
      <c r="AZ47" s="250">
        <v>0</v>
      </c>
      <c r="BA47" s="251">
        <v>0</v>
      </c>
      <c r="BB47" s="371">
        <v>0</v>
      </c>
      <c r="BC47" s="755"/>
      <c r="BD47" s="748"/>
      <c r="BE47" s="748"/>
      <c r="BF47" s="691"/>
      <c r="BG47" s="691"/>
      <c r="BH47" s="691"/>
      <c r="BI47" s="691"/>
      <c r="BJ47" s="691"/>
      <c r="BK47" s="691"/>
      <c r="BL47" s="691"/>
      <c r="BM47" s="691"/>
      <c r="BN47" s="691"/>
      <c r="BO47" s="691"/>
      <c r="BP47" s="691"/>
      <c r="BQ47" s="691"/>
      <c r="BR47" s="691"/>
      <c r="BS47" s="691"/>
      <c r="BT47" s="691"/>
      <c r="BU47" s="691"/>
      <c r="BV47" s="691"/>
      <c r="BW47" s="691"/>
      <c r="BX47" s="691"/>
      <c r="BY47" s="691"/>
      <c r="BZ47" s="691"/>
      <c r="CA47" s="691"/>
      <c r="CB47" s="691"/>
      <c r="CC47" s="691"/>
      <c r="CD47" s="691"/>
      <c r="CE47" s="691"/>
      <c r="CF47" s="691"/>
      <c r="CG47" s="691"/>
      <c r="CH47" s="691"/>
      <c r="CI47" s="691"/>
      <c r="CJ47" s="691"/>
      <c r="CK47" s="691"/>
      <c r="CL47" s="691"/>
      <c r="CM47" s="691"/>
      <c r="CN47" s="691"/>
      <c r="CO47" s="691"/>
      <c r="CP47" s="691"/>
      <c r="CQ47" s="691"/>
      <c r="CR47" s="691"/>
      <c r="CS47" s="691"/>
      <c r="CT47" s="691"/>
      <c r="CU47" s="691"/>
      <c r="CV47" s="691"/>
      <c r="CW47" s="691"/>
      <c r="CX47" s="691"/>
      <c r="CY47" s="691"/>
      <c r="CZ47" s="691"/>
      <c r="DA47" s="691"/>
      <c r="DB47" s="691"/>
      <c r="DC47" s="691"/>
      <c r="DD47" s="691"/>
      <c r="DE47" s="691"/>
      <c r="DF47" s="691"/>
      <c r="DG47" s="691"/>
      <c r="DH47" s="691"/>
      <c r="DI47" s="691"/>
      <c r="DJ47" s="691"/>
      <c r="DK47" s="691"/>
      <c r="DL47" s="691"/>
      <c r="DM47" s="691"/>
      <c r="DN47" s="691"/>
      <c r="DO47" s="691"/>
      <c r="DP47" s="691"/>
      <c r="DQ47" s="691"/>
      <c r="DR47" s="691"/>
      <c r="DS47" s="691"/>
      <c r="DT47" s="691"/>
      <c r="DU47" s="691"/>
      <c r="DV47" s="691"/>
      <c r="DW47" s="691"/>
      <c r="DX47" s="691"/>
      <c r="DY47" s="691"/>
      <c r="DZ47" s="691"/>
      <c r="EA47" s="691"/>
      <c r="EB47" s="691"/>
      <c r="EC47" s="691"/>
      <c r="ED47" s="691"/>
      <c r="EE47" s="691"/>
      <c r="EF47" s="691"/>
      <c r="EG47" s="691"/>
      <c r="EH47" s="691"/>
      <c r="EI47" s="691"/>
      <c r="EJ47" s="691"/>
      <c r="EK47" s="691"/>
      <c r="EL47" s="691"/>
      <c r="EM47" s="691"/>
      <c r="EN47" s="691"/>
      <c r="EO47" s="691"/>
      <c r="EP47" s="691"/>
      <c r="EQ47" s="691"/>
      <c r="ER47" s="691"/>
      <c r="ES47" s="691"/>
      <c r="ET47" s="691"/>
      <c r="EU47" s="691"/>
      <c r="EV47" s="691"/>
      <c r="EW47" s="691"/>
      <c r="EX47" s="691"/>
    </row>
    <row r="48" spans="1:154" ht="21.6" customHeight="1" thickBot="1" x14ac:dyDescent="0.2">
      <c r="A48" s="718"/>
      <c r="B48" s="1271" t="s">
        <v>610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2"/>
      <c r="Y48" s="254">
        <v>3</v>
      </c>
      <c r="Z48" s="758">
        <v>2</v>
      </c>
      <c r="AA48" s="759">
        <f t="shared" si="29"/>
        <v>0</v>
      </c>
      <c r="AB48" s="759">
        <f t="shared" si="30"/>
        <v>0</v>
      </c>
      <c r="AC48" s="760">
        <v>0</v>
      </c>
      <c r="AD48" s="760">
        <v>0</v>
      </c>
      <c r="AE48" s="760">
        <v>0</v>
      </c>
      <c r="AF48" s="760">
        <v>0</v>
      </c>
      <c r="AG48" s="760">
        <v>0</v>
      </c>
      <c r="AH48" s="760">
        <v>0</v>
      </c>
      <c r="AI48" s="759">
        <f t="shared" si="31"/>
        <v>0</v>
      </c>
      <c r="AJ48" s="760">
        <v>0</v>
      </c>
      <c r="AK48" s="760">
        <v>0</v>
      </c>
      <c r="AL48" s="760">
        <v>0</v>
      </c>
      <c r="AM48" s="760">
        <v>0</v>
      </c>
      <c r="AN48" s="760">
        <v>0</v>
      </c>
      <c r="AO48" s="760">
        <v>0</v>
      </c>
      <c r="AP48" s="760">
        <v>0</v>
      </c>
      <c r="AQ48" s="760">
        <v>0</v>
      </c>
      <c r="AR48" s="759">
        <f t="shared" si="32"/>
        <v>0</v>
      </c>
      <c r="AS48" s="760">
        <v>0</v>
      </c>
      <c r="AT48" s="760">
        <v>0</v>
      </c>
      <c r="AU48" s="760">
        <v>0</v>
      </c>
      <c r="AV48" s="760">
        <v>0</v>
      </c>
      <c r="AW48" s="504">
        <v>0</v>
      </c>
      <c r="AX48" s="255">
        <f t="shared" si="33"/>
        <v>0</v>
      </c>
      <c r="AY48" s="504">
        <v>0</v>
      </c>
      <c r="AZ48" s="504">
        <v>0</v>
      </c>
      <c r="BA48" s="504">
        <v>0</v>
      </c>
      <c r="BB48" s="507">
        <v>0</v>
      </c>
      <c r="BC48" s="755"/>
      <c r="BD48" s="748"/>
      <c r="BE48" s="748"/>
      <c r="BF48" s="691"/>
      <c r="BG48" s="691"/>
      <c r="BH48" s="691"/>
      <c r="BI48" s="691"/>
      <c r="BJ48" s="691"/>
      <c r="BK48" s="691"/>
      <c r="BL48" s="691"/>
      <c r="BM48" s="691"/>
      <c r="BN48" s="691"/>
      <c r="BO48" s="691"/>
      <c r="BP48" s="691"/>
      <c r="BQ48" s="691"/>
      <c r="BR48" s="691"/>
      <c r="BS48" s="691"/>
      <c r="BT48" s="691"/>
      <c r="BU48" s="691"/>
      <c r="BV48" s="691"/>
      <c r="BW48" s="691"/>
      <c r="BX48" s="691"/>
      <c r="BY48" s="691"/>
      <c r="BZ48" s="691"/>
      <c r="CA48" s="691"/>
      <c r="CB48" s="691"/>
      <c r="CC48" s="691"/>
      <c r="CD48" s="691"/>
      <c r="CE48" s="691"/>
      <c r="CF48" s="691"/>
      <c r="CG48" s="691"/>
      <c r="CH48" s="691"/>
      <c r="CI48" s="691"/>
      <c r="CJ48" s="691"/>
      <c r="CK48" s="691"/>
      <c r="CL48" s="691"/>
      <c r="CM48" s="691"/>
      <c r="CN48" s="691"/>
      <c r="CO48" s="691"/>
      <c r="CP48" s="691"/>
      <c r="CQ48" s="691"/>
      <c r="CR48" s="691"/>
      <c r="CS48" s="691"/>
      <c r="CT48" s="691"/>
      <c r="CU48" s="691"/>
      <c r="CV48" s="691"/>
      <c r="CW48" s="691"/>
      <c r="CX48" s="691"/>
      <c r="CY48" s="691"/>
      <c r="CZ48" s="691"/>
      <c r="DA48" s="691"/>
      <c r="DB48" s="691"/>
      <c r="DC48" s="691"/>
      <c r="DD48" s="691"/>
      <c r="DE48" s="691"/>
      <c r="DF48" s="691"/>
      <c r="DG48" s="691"/>
      <c r="DH48" s="691"/>
      <c r="DI48" s="691"/>
      <c r="DJ48" s="691"/>
      <c r="DK48" s="691"/>
      <c r="DL48" s="691"/>
      <c r="DM48" s="691"/>
      <c r="DN48" s="691"/>
      <c r="DO48" s="691"/>
      <c r="DP48" s="691"/>
      <c r="DQ48" s="691"/>
      <c r="DR48" s="691"/>
      <c r="DS48" s="691"/>
      <c r="DT48" s="691"/>
      <c r="DU48" s="691"/>
      <c r="DV48" s="691"/>
      <c r="DW48" s="691"/>
      <c r="DX48" s="691"/>
      <c r="DY48" s="691"/>
      <c r="DZ48" s="691"/>
      <c r="EA48" s="691"/>
      <c r="EB48" s="691"/>
      <c r="EC48" s="691"/>
      <c r="ED48" s="691"/>
      <c r="EE48" s="691"/>
      <c r="EF48" s="691"/>
      <c r="EG48" s="691"/>
      <c r="EH48" s="691"/>
      <c r="EI48" s="691"/>
      <c r="EJ48" s="691"/>
      <c r="EK48" s="691"/>
      <c r="EL48" s="691"/>
      <c r="EM48" s="691"/>
      <c r="EN48" s="691"/>
      <c r="EO48" s="691"/>
      <c r="EP48" s="691"/>
      <c r="EQ48" s="691"/>
      <c r="ER48" s="691"/>
      <c r="ES48" s="691"/>
      <c r="ET48" s="691"/>
      <c r="EU48" s="691"/>
      <c r="EV48" s="691"/>
      <c r="EW48" s="691"/>
      <c r="EX48" s="691"/>
    </row>
    <row r="49" spans="1:154" ht="21.6" customHeight="1" thickBot="1" x14ac:dyDescent="0.2">
      <c r="A49" s="718"/>
      <c r="B49" s="1271" t="s">
        <v>611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272"/>
      <c r="Y49" s="778">
        <v>3</v>
      </c>
      <c r="Z49" s="779">
        <v>3</v>
      </c>
      <c r="AA49" s="780">
        <f t="shared" si="29"/>
        <v>1791045</v>
      </c>
      <c r="AB49" s="780">
        <f t="shared" si="30"/>
        <v>831454</v>
      </c>
      <c r="AC49" s="780">
        <f>AC12+AC14+AC15+AC16+AC17+AC23+AC32+AC40+AC43+AC44+AC45+AC46+AC47+AC48</f>
        <v>0</v>
      </c>
      <c r="AD49" s="780">
        <f t="shared" ref="AD49:AH49" si="34">AD12+AD14+AD15+AD16+AD17+AD23+AD32+AD40+AD43+AD44+AD45+AD46+AD47+AD48</f>
        <v>0</v>
      </c>
      <c r="AE49" s="780">
        <f t="shared" si="34"/>
        <v>0</v>
      </c>
      <c r="AF49" s="780">
        <f t="shared" si="34"/>
        <v>0</v>
      </c>
      <c r="AG49" s="780">
        <f t="shared" si="34"/>
        <v>0</v>
      </c>
      <c r="AH49" s="780">
        <f t="shared" si="34"/>
        <v>831454</v>
      </c>
      <c r="AI49" s="780">
        <f t="shared" si="31"/>
        <v>769386</v>
      </c>
      <c r="AJ49" s="780">
        <f t="shared" ref="AJ49:AQ49" si="35">AJ12+AJ14+AJ15+AJ16+AJ17+AJ23+AJ32+AJ40+AJ43+AJ44+AJ45+AJ46+AJ47+AJ48</f>
        <v>0</v>
      </c>
      <c r="AK49" s="780">
        <f t="shared" si="35"/>
        <v>0</v>
      </c>
      <c r="AL49" s="780">
        <f t="shared" si="35"/>
        <v>0</v>
      </c>
      <c r="AM49" s="780">
        <f t="shared" si="35"/>
        <v>0</v>
      </c>
      <c r="AN49" s="780">
        <f t="shared" si="35"/>
        <v>0</v>
      </c>
      <c r="AO49" s="780">
        <f t="shared" si="35"/>
        <v>0</v>
      </c>
      <c r="AP49" s="780">
        <f t="shared" si="35"/>
        <v>0</v>
      </c>
      <c r="AQ49" s="780">
        <f t="shared" si="35"/>
        <v>769386</v>
      </c>
      <c r="AR49" s="780">
        <f t="shared" si="32"/>
        <v>190205</v>
      </c>
      <c r="AS49" s="780">
        <f t="shared" ref="AS49:AW49" si="36">AS12+AS14+AS15+AS16+AS17+AS23+AS32+AS40+AS43+AS44+AS45+AS46+AS47+AS48</f>
        <v>0</v>
      </c>
      <c r="AT49" s="780">
        <f t="shared" si="36"/>
        <v>0</v>
      </c>
      <c r="AU49" s="780">
        <f t="shared" si="36"/>
        <v>0</v>
      </c>
      <c r="AV49" s="780">
        <f t="shared" si="36"/>
        <v>190205</v>
      </c>
      <c r="AW49" s="460">
        <f t="shared" si="36"/>
        <v>51312189</v>
      </c>
      <c r="AX49" s="460">
        <f t="shared" si="33"/>
        <v>0</v>
      </c>
      <c r="AY49" s="460">
        <f t="shared" ref="AY49:BB49" si="37">AY12+AY14+AY15+AY16+AY17+AY23+AY32+AY40+AY43+AY44+AY45+AY46+AY47+AY48</f>
        <v>0</v>
      </c>
      <c r="AZ49" s="460">
        <f t="shared" si="37"/>
        <v>0</v>
      </c>
      <c r="BA49" s="460">
        <f t="shared" si="37"/>
        <v>0</v>
      </c>
      <c r="BB49" s="525">
        <f t="shared" si="37"/>
        <v>0</v>
      </c>
      <c r="BC49" s="755"/>
      <c r="BD49" s="748"/>
      <c r="BE49" s="748"/>
      <c r="BF49" s="691"/>
      <c r="BG49" s="691"/>
      <c r="BH49" s="691"/>
      <c r="BI49" s="691"/>
      <c r="BJ49" s="691"/>
      <c r="BK49" s="691"/>
      <c r="BL49" s="691"/>
      <c r="BM49" s="691"/>
      <c r="BN49" s="691"/>
      <c r="BO49" s="691"/>
      <c r="BP49" s="691"/>
      <c r="BQ49" s="691"/>
      <c r="BR49" s="691"/>
      <c r="BS49" s="691"/>
      <c r="BT49" s="691"/>
      <c r="BU49" s="691"/>
      <c r="BV49" s="691"/>
      <c r="BW49" s="691"/>
      <c r="BX49" s="691"/>
      <c r="BY49" s="691"/>
      <c r="BZ49" s="691"/>
      <c r="CA49" s="691"/>
      <c r="CB49" s="691"/>
      <c r="CC49" s="691"/>
      <c r="CD49" s="691"/>
      <c r="CE49" s="691"/>
      <c r="CF49" s="691"/>
      <c r="CG49" s="691"/>
      <c r="CH49" s="691"/>
      <c r="CI49" s="691"/>
      <c r="CJ49" s="691"/>
      <c r="CK49" s="691"/>
      <c r="CL49" s="691"/>
      <c r="CM49" s="691"/>
      <c r="CN49" s="691"/>
      <c r="CO49" s="691"/>
      <c r="CP49" s="691"/>
      <c r="CQ49" s="691"/>
      <c r="CR49" s="691"/>
      <c r="CS49" s="691"/>
      <c r="CT49" s="691"/>
      <c r="CU49" s="691"/>
      <c r="CV49" s="691"/>
      <c r="CW49" s="691"/>
      <c r="CX49" s="691"/>
      <c r="CY49" s="691"/>
      <c r="CZ49" s="691"/>
      <c r="DA49" s="691"/>
      <c r="DB49" s="691"/>
      <c r="DC49" s="691"/>
      <c r="DD49" s="691"/>
      <c r="DE49" s="691"/>
      <c r="DF49" s="691"/>
      <c r="DG49" s="691"/>
      <c r="DH49" s="691"/>
      <c r="DI49" s="691"/>
      <c r="DJ49" s="691"/>
      <c r="DK49" s="691"/>
      <c r="DL49" s="691"/>
      <c r="DM49" s="691"/>
      <c r="DN49" s="691"/>
      <c r="DO49" s="691"/>
      <c r="DP49" s="691"/>
      <c r="DQ49" s="691"/>
      <c r="DR49" s="691"/>
      <c r="DS49" s="691"/>
      <c r="DT49" s="691"/>
      <c r="DU49" s="691"/>
      <c r="DV49" s="691"/>
      <c r="DW49" s="691"/>
      <c r="DX49" s="691"/>
      <c r="DY49" s="691"/>
      <c r="DZ49" s="691"/>
      <c r="EA49" s="691"/>
      <c r="EB49" s="691"/>
      <c r="EC49" s="691"/>
      <c r="ED49" s="691"/>
      <c r="EE49" s="691"/>
      <c r="EF49" s="691"/>
      <c r="EG49" s="691"/>
      <c r="EH49" s="691"/>
      <c r="EI49" s="691"/>
      <c r="EJ49" s="691"/>
      <c r="EK49" s="691"/>
      <c r="EL49" s="691"/>
      <c r="EM49" s="691"/>
      <c r="EN49" s="691"/>
      <c r="EO49" s="691"/>
      <c r="EP49" s="691"/>
      <c r="EQ49" s="691"/>
      <c r="ER49" s="691"/>
      <c r="ES49" s="691"/>
      <c r="ET49" s="691"/>
      <c r="EU49" s="691"/>
      <c r="EV49" s="691"/>
      <c r="EW49" s="691"/>
      <c r="EX49" s="691"/>
    </row>
    <row r="50" spans="1:154" ht="21.6" customHeight="1" x14ac:dyDescent="0.15">
      <c r="A50" s="718"/>
      <c r="B50" s="1271" t="s">
        <v>156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272"/>
      <c r="Y50" s="244">
        <v>3</v>
      </c>
      <c r="Z50" s="749">
        <v>4</v>
      </c>
      <c r="AA50" s="752">
        <f t="shared" si="29"/>
        <v>82983</v>
      </c>
      <c r="AB50" s="752">
        <f t="shared" si="30"/>
        <v>0</v>
      </c>
      <c r="AC50" s="753">
        <v>0</v>
      </c>
      <c r="AD50" s="753">
        <v>0</v>
      </c>
      <c r="AE50" s="753">
        <v>0</v>
      </c>
      <c r="AF50" s="753">
        <v>0</v>
      </c>
      <c r="AG50" s="753">
        <v>0</v>
      </c>
      <c r="AH50" s="753">
        <v>0</v>
      </c>
      <c r="AI50" s="752">
        <f t="shared" si="31"/>
        <v>68434</v>
      </c>
      <c r="AJ50" s="753">
        <v>0</v>
      </c>
      <c r="AK50" s="753">
        <v>0</v>
      </c>
      <c r="AL50" s="753">
        <v>0</v>
      </c>
      <c r="AM50" s="753">
        <v>0</v>
      </c>
      <c r="AN50" s="753">
        <v>0</v>
      </c>
      <c r="AO50" s="753">
        <v>0</v>
      </c>
      <c r="AP50" s="753">
        <v>0</v>
      </c>
      <c r="AQ50" s="753">
        <v>68434</v>
      </c>
      <c r="AR50" s="752">
        <f t="shared" si="32"/>
        <v>14549</v>
      </c>
      <c r="AS50" s="753">
        <v>0</v>
      </c>
      <c r="AT50" s="753">
        <v>0</v>
      </c>
      <c r="AU50" s="753">
        <v>0</v>
      </c>
      <c r="AV50" s="753">
        <v>14549</v>
      </c>
      <c r="AW50" s="184">
        <v>0</v>
      </c>
      <c r="AX50" s="508">
        <f t="shared" si="33"/>
        <v>0</v>
      </c>
      <c r="AY50" s="520">
        <v>0</v>
      </c>
      <c r="AZ50" s="520">
        <v>0</v>
      </c>
      <c r="BA50" s="520">
        <v>0</v>
      </c>
      <c r="BB50" s="521">
        <v>0</v>
      </c>
      <c r="BC50" s="755"/>
      <c r="BD50" s="748"/>
      <c r="BE50" s="748"/>
      <c r="BF50" s="691"/>
      <c r="BG50" s="691"/>
      <c r="BH50" s="691"/>
      <c r="BI50" s="691"/>
      <c r="BJ50" s="691"/>
      <c r="BK50" s="691"/>
      <c r="BL50" s="691"/>
      <c r="BM50" s="691"/>
      <c r="BN50" s="691"/>
      <c r="BO50" s="691"/>
      <c r="BP50" s="691"/>
      <c r="BQ50" s="691"/>
      <c r="BR50" s="691"/>
      <c r="BS50" s="691"/>
      <c r="BT50" s="691"/>
      <c r="BU50" s="691"/>
      <c r="BV50" s="691"/>
      <c r="BW50" s="691"/>
      <c r="BX50" s="691"/>
      <c r="BY50" s="691"/>
      <c r="BZ50" s="691"/>
      <c r="CA50" s="691"/>
      <c r="CB50" s="691"/>
      <c r="CC50" s="691"/>
      <c r="CD50" s="691"/>
      <c r="CE50" s="691"/>
      <c r="CF50" s="691"/>
      <c r="CG50" s="691"/>
      <c r="CH50" s="691"/>
      <c r="CI50" s="691"/>
      <c r="CJ50" s="691"/>
      <c r="CK50" s="691"/>
      <c r="CL50" s="691"/>
      <c r="CM50" s="691"/>
      <c r="CN50" s="691"/>
      <c r="CO50" s="691"/>
      <c r="CP50" s="691"/>
      <c r="CQ50" s="691"/>
      <c r="CR50" s="691"/>
      <c r="CS50" s="691"/>
      <c r="CT50" s="691"/>
      <c r="CU50" s="691"/>
      <c r="CV50" s="691"/>
      <c r="CW50" s="691"/>
      <c r="CX50" s="691"/>
      <c r="CY50" s="691"/>
      <c r="CZ50" s="691"/>
      <c r="DA50" s="691"/>
      <c r="DB50" s="691"/>
      <c r="DC50" s="691"/>
      <c r="DD50" s="691"/>
      <c r="DE50" s="691"/>
      <c r="DF50" s="691"/>
      <c r="DG50" s="691"/>
      <c r="DH50" s="691"/>
      <c r="DI50" s="691"/>
      <c r="DJ50" s="691"/>
      <c r="DK50" s="691"/>
      <c r="DL50" s="691"/>
      <c r="DM50" s="691"/>
      <c r="DN50" s="691"/>
      <c r="DO50" s="691"/>
      <c r="DP50" s="691"/>
      <c r="DQ50" s="691"/>
      <c r="DR50" s="691"/>
      <c r="DS50" s="691"/>
      <c r="DT50" s="691"/>
      <c r="DU50" s="691"/>
      <c r="DV50" s="691"/>
      <c r="DW50" s="691"/>
      <c r="DX50" s="691"/>
      <c r="DY50" s="691"/>
      <c r="DZ50" s="691"/>
      <c r="EA50" s="691"/>
      <c r="EB50" s="691"/>
      <c r="EC50" s="691"/>
      <c r="ED50" s="691"/>
      <c r="EE50" s="691"/>
      <c r="EF50" s="691"/>
      <c r="EG50" s="691"/>
      <c r="EH50" s="691"/>
      <c r="EI50" s="691"/>
      <c r="EJ50" s="691"/>
      <c r="EK50" s="691"/>
      <c r="EL50" s="691"/>
      <c r="EM50" s="691"/>
      <c r="EN50" s="691"/>
      <c r="EO50" s="691"/>
      <c r="EP50" s="691"/>
      <c r="EQ50" s="691"/>
      <c r="ER50" s="691"/>
      <c r="ES50" s="691"/>
      <c r="ET50" s="691"/>
      <c r="EU50" s="691"/>
      <c r="EV50" s="691"/>
      <c r="EW50" s="691"/>
      <c r="EX50" s="691"/>
    </row>
    <row r="51" spans="1:154" ht="21.6" customHeight="1" x14ac:dyDescent="0.15">
      <c r="A51" s="718"/>
      <c r="B51" s="1271" t="s">
        <v>612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272"/>
      <c r="Y51" s="246">
        <v>3</v>
      </c>
      <c r="Z51" s="247">
        <v>5</v>
      </c>
      <c r="AA51" s="767">
        <f t="shared" si="29"/>
        <v>520181</v>
      </c>
      <c r="AB51" s="767">
        <f t="shared" si="30"/>
        <v>504210</v>
      </c>
      <c r="AC51" s="768">
        <v>0</v>
      </c>
      <c r="AD51" s="768">
        <v>0</v>
      </c>
      <c r="AE51" s="768">
        <v>0</v>
      </c>
      <c r="AF51" s="768">
        <v>0</v>
      </c>
      <c r="AG51" s="768">
        <v>0</v>
      </c>
      <c r="AH51" s="768">
        <v>504210</v>
      </c>
      <c r="AI51" s="767">
        <f t="shared" si="31"/>
        <v>0</v>
      </c>
      <c r="AJ51" s="768">
        <v>0</v>
      </c>
      <c r="AK51" s="768">
        <v>0</v>
      </c>
      <c r="AL51" s="768">
        <v>0</v>
      </c>
      <c r="AM51" s="768">
        <v>0</v>
      </c>
      <c r="AN51" s="768">
        <v>0</v>
      </c>
      <c r="AO51" s="768">
        <v>0</v>
      </c>
      <c r="AP51" s="768">
        <v>0</v>
      </c>
      <c r="AQ51" s="768">
        <v>0</v>
      </c>
      <c r="AR51" s="767">
        <f t="shared" si="32"/>
        <v>15971</v>
      </c>
      <c r="AS51" s="768">
        <v>0</v>
      </c>
      <c r="AT51" s="768">
        <v>0</v>
      </c>
      <c r="AU51" s="768">
        <v>0</v>
      </c>
      <c r="AV51" s="768">
        <v>15971</v>
      </c>
      <c r="AW51" s="250">
        <v>0</v>
      </c>
      <c r="AX51" s="252">
        <f t="shared" si="33"/>
        <v>0</v>
      </c>
      <c r="AY51" s="251">
        <v>0</v>
      </c>
      <c r="AZ51" s="251">
        <v>0</v>
      </c>
      <c r="BA51" s="251">
        <v>0</v>
      </c>
      <c r="BB51" s="371">
        <v>0</v>
      </c>
      <c r="BC51" s="755"/>
      <c r="BD51" s="748"/>
      <c r="BE51" s="748"/>
      <c r="BF51" s="691"/>
      <c r="BG51" s="691"/>
      <c r="BH51" s="691"/>
      <c r="BI51" s="691"/>
      <c r="BJ51" s="691"/>
      <c r="BK51" s="691"/>
      <c r="BL51" s="691"/>
      <c r="BM51" s="691"/>
      <c r="BN51" s="691"/>
      <c r="BO51" s="691"/>
      <c r="BP51" s="691"/>
      <c r="BQ51" s="691"/>
      <c r="BR51" s="691"/>
      <c r="BS51" s="691"/>
      <c r="BT51" s="691"/>
      <c r="BU51" s="691"/>
      <c r="BV51" s="691"/>
      <c r="BW51" s="691"/>
      <c r="BX51" s="691"/>
      <c r="BY51" s="691"/>
      <c r="BZ51" s="691"/>
      <c r="CA51" s="691"/>
      <c r="CB51" s="691"/>
      <c r="CC51" s="691"/>
      <c r="CD51" s="691"/>
      <c r="CE51" s="691"/>
      <c r="CF51" s="691"/>
      <c r="CG51" s="691"/>
      <c r="CH51" s="691"/>
      <c r="CI51" s="691"/>
      <c r="CJ51" s="691"/>
      <c r="CK51" s="691"/>
      <c r="CL51" s="691"/>
      <c r="CM51" s="691"/>
      <c r="CN51" s="691"/>
      <c r="CO51" s="691"/>
      <c r="CP51" s="691"/>
      <c r="CQ51" s="691"/>
      <c r="CR51" s="691"/>
      <c r="CS51" s="691"/>
      <c r="CT51" s="691"/>
      <c r="CU51" s="691"/>
      <c r="CV51" s="691"/>
      <c r="CW51" s="691"/>
      <c r="CX51" s="691"/>
      <c r="CY51" s="691"/>
      <c r="CZ51" s="691"/>
      <c r="DA51" s="691"/>
      <c r="DB51" s="691"/>
      <c r="DC51" s="691"/>
      <c r="DD51" s="691"/>
      <c r="DE51" s="691"/>
      <c r="DF51" s="691"/>
      <c r="DG51" s="691"/>
      <c r="DH51" s="691"/>
      <c r="DI51" s="691"/>
      <c r="DJ51" s="691"/>
      <c r="DK51" s="691"/>
      <c r="DL51" s="691"/>
      <c r="DM51" s="691"/>
      <c r="DN51" s="691"/>
      <c r="DO51" s="691"/>
      <c r="DP51" s="691"/>
      <c r="DQ51" s="691"/>
      <c r="DR51" s="691"/>
      <c r="DS51" s="691"/>
      <c r="DT51" s="691"/>
      <c r="DU51" s="691"/>
      <c r="DV51" s="691"/>
      <c r="DW51" s="691"/>
      <c r="DX51" s="691"/>
      <c r="DY51" s="691"/>
      <c r="DZ51" s="691"/>
      <c r="EA51" s="691"/>
      <c r="EB51" s="691"/>
      <c r="EC51" s="691"/>
      <c r="ED51" s="691"/>
      <c r="EE51" s="691"/>
      <c r="EF51" s="691"/>
      <c r="EG51" s="691"/>
      <c r="EH51" s="691"/>
      <c r="EI51" s="691"/>
      <c r="EJ51" s="691"/>
      <c r="EK51" s="691"/>
      <c r="EL51" s="691"/>
      <c r="EM51" s="691"/>
      <c r="EN51" s="691"/>
      <c r="EO51" s="691"/>
      <c r="EP51" s="691"/>
      <c r="EQ51" s="691"/>
      <c r="ER51" s="691"/>
      <c r="ES51" s="691"/>
      <c r="ET51" s="691"/>
      <c r="EU51" s="691"/>
      <c r="EV51" s="691"/>
      <c r="EW51" s="691"/>
      <c r="EX51" s="691"/>
    </row>
    <row r="52" spans="1:154" ht="21.6" customHeight="1" x14ac:dyDescent="0.15">
      <c r="A52" s="718"/>
      <c r="B52" s="1271" t="s">
        <v>613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272"/>
      <c r="Y52" s="246">
        <v>3</v>
      </c>
      <c r="Z52" s="247">
        <v>6</v>
      </c>
      <c r="AA52" s="767">
        <f t="shared" si="29"/>
        <v>0</v>
      </c>
      <c r="AB52" s="767">
        <f t="shared" si="30"/>
        <v>0</v>
      </c>
      <c r="AC52" s="768">
        <v>0</v>
      </c>
      <c r="AD52" s="768">
        <v>0</v>
      </c>
      <c r="AE52" s="768">
        <v>0</v>
      </c>
      <c r="AF52" s="768">
        <v>0</v>
      </c>
      <c r="AG52" s="768">
        <v>0</v>
      </c>
      <c r="AH52" s="768">
        <v>0</v>
      </c>
      <c r="AI52" s="767">
        <f t="shared" si="31"/>
        <v>0</v>
      </c>
      <c r="AJ52" s="768">
        <v>0</v>
      </c>
      <c r="AK52" s="768">
        <v>0</v>
      </c>
      <c r="AL52" s="768">
        <v>0</v>
      </c>
      <c r="AM52" s="768">
        <v>0</v>
      </c>
      <c r="AN52" s="768">
        <v>0</v>
      </c>
      <c r="AO52" s="768">
        <v>0</v>
      </c>
      <c r="AP52" s="768">
        <v>0</v>
      </c>
      <c r="AQ52" s="768">
        <v>0</v>
      </c>
      <c r="AR52" s="767">
        <f t="shared" si="32"/>
        <v>0</v>
      </c>
      <c r="AS52" s="768">
        <v>0</v>
      </c>
      <c r="AT52" s="768">
        <v>0</v>
      </c>
      <c r="AU52" s="768">
        <v>0</v>
      </c>
      <c r="AV52" s="768">
        <v>0</v>
      </c>
      <c r="AW52" s="250">
        <v>585858</v>
      </c>
      <c r="AX52" s="248">
        <f t="shared" si="33"/>
        <v>0</v>
      </c>
      <c r="AY52" s="250">
        <v>0</v>
      </c>
      <c r="AZ52" s="251">
        <v>0</v>
      </c>
      <c r="BA52" s="251">
        <v>0</v>
      </c>
      <c r="BB52" s="371">
        <v>0</v>
      </c>
      <c r="BC52" s="755"/>
      <c r="BD52" s="748"/>
      <c r="BE52" s="748"/>
      <c r="BF52" s="691"/>
      <c r="BG52" s="691"/>
      <c r="BH52" s="691"/>
      <c r="BI52" s="691"/>
      <c r="BJ52" s="691"/>
      <c r="BK52" s="691"/>
      <c r="BL52" s="691"/>
      <c r="BM52" s="691"/>
      <c r="BN52" s="691"/>
      <c r="BO52" s="691"/>
      <c r="BP52" s="691"/>
      <c r="BQ52" s="691"/>
      <c r="BR52" s="691"/>
      <c r="BS52" s="691"/>
      <c r="BT52" s="691"/>
      <c r="BU52" s="691"/>
      <c r="BV52" s="691"/>
      <c r="BW52" s="691"/>
      <c r="BX52" s="691"/>
      <c r="BY52" s="691"/>
      <c r="BZ52" s="691"/>
      <c r="CA52" s="691"/>
      <c r="CB52" s="691"/>
      <c r="CC52" s="691"/>
      <c r="CD52" s="691"/>
      <c r="CE52" s="691"/>
      <c r="CF52" s="691"/>
      <c r="CG52" s="691"/>
      <c r="CH52" s="691"/>
      <c r="CI52" s="691"/>
      <c r="CJ52" s="691"/>
      <c r="CK52" s="691"/>
      <c r="CL52" s="691"/>
      <c r="CM52" s="691"/>
      <c r="CN52" s="691"/>
      <c r="CO52" s="691"/>
      <c r="CP52" s="691"/>
      <c r="CQ52" s="691"/>
      <c r="CR52" s="691"/>
      <c r="CS52" s="691"/>
      <c r="CT52" s="691"/>
      <c r="CU52" s="691"/>
      <c r="CV52" s="691"/>
      <c r="CW52" s="691"/>
      <c r="CX52" s="691"/>
      <c r="CY52" s="691"/>
      <c r="CZ52" s="691"/>
      <c r="DA52" s="691"/>
      <c r="DB52" s="691"/>
      <c r="DC52" s="691"/>
      <c r="DD52" s="691"/>
      <c r="DE52" s="691"/>
      <c r="DF52" s="691"/>
      <c r="DG52" s="691"/>
      <c r="DH52" s="691"/>
      <c r="DI52" s="691"/>
      <c r="DJ52" s="691"/>
      <c r="DK52" s="691"/>
      <c r="DL52" s="691"/>
      <c r="DM52" s="691"/>
      <c r="DN52" s="691"/>
      <c r="DO52" s="691"/>
      <c r="DP52" s="691"/>
      <c r="DQ52" s="691"/>
      <c r="DR52" s="691"/>
      <c r="DS52" s="691"/>
      <c r="DT52" s="691"/>
      <c r="DU52" s="691"/>
      <c r="DV52" s="691"/>
      <c r="DW52" s="691"/>
      <c r="DX52" s="691"/>
      <c r="DY52" s="691"/>
      <c r="DZ52" s="691"/>
      <c r="EA52" s="691"/>
      <c r="EB52" s="691"/>
      <c r="EC52" s="691"/>
      <c r="ED52" s="691"/>
      <c r="EE52" s="691"/>
      <c r="EF52" s="691"/>
      <c r="EG52" s="691"/>
      <c r="EH52" s="691"/>
      <c r="EI52" s="691"/>
      <c r="EJ52" s="691"/>
      <c r="EK52" s="691"/>
      <c r="EL52" s="691"/>
      <c r="EM52" s="691"/>
      <c r="EN52" s="691"/>
      <c r="EO52" s="691"/>
      <c r="EP52" s="691"/>
      <c r="EQ52" s="691"/>
      <c r="ER52" s="691"/>
      <c r="ES52" s="691"/>
      <c r="ET52" s="691"/>
      <c r="EU52" s="691"/>
      <c r="EV52" s="691"/>
      <c r="EW52" s="691"/>
      <c r="EX52" s="691"/>
    </row>
    <row r="53" spans="1:154" ht="21.6" customHeight="1" x14ac:dyDescent="0.15">
      <c r="A53" s="718"/>
      <c r="B53" s="1271" t="s">
        <v>614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272"/>
      <c r="Y53" s="246">
        <v>3</v>
      </c>
      <c r="Z53" s="247">
        <v>7</v>
      </c>
      <c r="AA53" s="767">
        <f t="shared" si="29"/>
        <v>0</v>
      </c>
      <c r="AB53" s="767">
        <f t="shared" si="30"/>
        <v>0</v>
      </c>
      <c r="AC53" s="768">
        <v>0</v>
      </c>
      <c r="AD53" s="768">
        <v>0</v>
      </c>
      <c r="AE53" s="768">
        <v>0</v>
      </c>
      <c r="AF53" s="768">
        <v>0</v>
      </c>
      <c r="AG53" s="768">
        <v>0</v>
      </c>
      <c r="AH53" s="768">
        <v>0</v>
      </c>
      <c r="AI53" s="767">
        <f t="shared" si="31"/>
        <v>0</v>
      </c>
      <c r="AJ53" s="768">
        <v>0</v>
      </c>
      <c r="AK53" s="768">
        <v>0</v>
      </c>
      <c r="AL53" s="768">
        <v>0</v>
      </c>
      <c r="AM53" s="768">
        <v>0</v>
      </c>
      <c r="AN53" s="768">
        <v>0</v>
      </c>
      <c r="AO53" s="768">
        <v>0</v>
      </c>
      <c r="AP53" s="768">
        <v>0</v>
      </c>
      <c r="AQ53" s="768">
        <v>0</v>
      </c>
      <c r="AR53" s="767">
        <f t="shared" si="32"/>
        <v>0</v>
      </c>
      <c r="AS53" s="768">
        <v>0</v>
      </c>
      <c r="AT53" s="768">
        <v>0</v>
      </c>
      <c r="AU53" s="768">
        <v>0</v>
      </c>
      <c r="AV53" s="768">
        <v>0</v>
      </c>
      <c r="AW53" s="250">
        <v>0</v>
      </c>
      <c r="AX53" s="248">
        <f t="shared" si="33"/>
        <v>0</v>
      </c>
      <c r="AY53" s="250">
        <v>0</v>
      </c>
      <c r="AZ53" s="251">
        <v>0</v>
      </c>
      <c r="BA53" s="251">
        <v>0</v>
      </c>
      <c r="BB53" s="371">
        <v>0</v>
      </c>
      <c r="BC53" s="755"/>
      <c r="BD53" s="748"/>
      <c r="BE53" s="748"/>
      <c r="BF53" s="691"/>
      <c r="BG53" s="691"/>
      <c r="BH53" s="691"/>
      <c r="BI53" s="691"/>
      <c r="BJ53" s="691"/>
      <c r="BK53" s="691"/>
      <c r="BL53" s="691"/>
      <c r="BM53" s="691"/>
      <c r="BN53" s="691"/>
      <c r="BO53" s="691"/>
      <c r="BP53" s="691"/>
      <c r="BQ53" s="691"/>
      <c r="BR53" s="691"/>
      <c r="BS53" s="691"/>
      <c r="BT53" s="691"/>
      <c r="BU53" s="691"/>
      <c r="BV53" s="691"/>
      <c r="BW53" s="691"/>
      <c r="BX53" s="691"/>
      <c r="BY53" s="691"/>
      <c r="BZ53" s="691"/>
      <c r="CA53" s="691"/>
      <c r="CB53" s="691"/>
      <c r="CC53" s="691"/>
      <c r="CD53" s="691"/>
      <c r="CE53" s="691"/>
      <c r="CF53" s="691"/>
      <c r="CG53" s="691"/>
      <c r="CH53" s="691"/>
      <c r="CI53" s="691"/>
      <c r="CJ53" s="691"/>
      <c r="CK53" s="691"/>
      <c r="CL53" s="691"/>
      <c r="CM53" s="691"/>
      <c r="CN53" s="691"/>
      <c r="CO53" s="691"/>
      <c r="CP53" s="691"/>
      <c r="CQ53" s="691"/>
      <c r="CR53" s="691"/>
      <c r="CS53" s="691"/>
      <c r="CT53" s="691"/>
      <c r="CU53" s="691"/>
      <c r="CV53" s="691"/>
      <c r="CW53" s="691"/>
      <c r="CX53" s="691"/>
      <c r="CY53" s="691"/>
      <c r="CZ53" s="691"/>
      <c r="DA53" s="691"/>
      <c r="DB53" s="691"/>
      <c r="DC53" s="691"/>
      <c r="DD53" s="691"/>
      <c r="DE53" s="691"/>
      <c r="DF53" s="691"/>
      <c r="DG53" s="691"/>
      <c r="DH53" s="691"/>
      <c r="DI53" s="691"/>
      <c r="DJ53" s="691"/>
      <c r="DK53" s="691"/>
      <c r="DL53" s="691"/>
      <c r="DM53" s="691"/>
      <c r="DN53" s="691"/>
      <c r="DO53" s="691"/>
      <c r="DP53" s="691"/>
      <c r="DQ53" s="691"/>
      <c r="DR53" s="691"/>
      <c r="DS53" s="691"/>
      <c r="DT53" s="691"/>
      <c r="DU53" s="691"/>
      <c r="DV53" s="691"/>
      <c r="DW53" s="691"/>
      <c r="DX53" s="691"/>
      <c r="DY53" s="691"/>
      <c r="DZ53" s="691"/>
      <c r="EA53" s="691"/>
      <c r="EB53" s="691"/>
      <c r="EC53" s="691"/>
      <c r="ED53" s="691"/>
      <c r="EE53" s="691"/>
      <c r="EF53" s="691"/>
      <c r="EG53" s="691"/>
      <c r="EH53" s="691"/>
      <c r="EI53" s="691"/>
      <c r="EJ53" s="691"/>
      <c r="EK53" s="691"/>
      <c r="EL53" s="691"/>
      <c r="EM53" s="691"/>
      <c r="EN53" s="691"/>
      <c r="EO53" s="691"/>
      <c r="EP53" s="691"/>
      <c r="EQ53" s="691"/>
      <c r="ER53" s="691"/>
      <c r="ES53" s="691"/>
      <c r="ET53" s="691"/>
      <c r="EU53" s="691"/>
      <c r="EV53" s="691"/>
      <c r="EW53" s="691"/>
      <c r="EX53" s="691"/>
    </row>
    <row r="54" spans="1:154" ht="21.6" customHeight="1" x14ac:dyDescent="0.15">
      <c r="A54" s="718"/>
      <c r="B54" s="1271" t="s">
        <v>615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272"/>
      <c r="Y54" s="246">
        <v>3</v>
      </c>
      <c r="Z54" s="247">
        <v>8</v>
      </c>
      <c r="AA54" s="767">
        <f t="shared" si="29"/>
        <v>0</v>
      </c>
      <c r="AB54" s="767">
        <f t="shared" si="30"/>
        <v>0</v>
      </c>
      <c r="AC54" s="768">
        <v>0</v>
      </c>
      <c r="AD54" s="768">
        <v>0</v>
      </c>
      <c r="AE54" s="768">
        <v>0</v>
      </c>
      <c r="AF54" s="768">
        <v>0</v>
      </c>
      <c r="AG54" s="768">
        <v>0</v>
      </c>
      <c r="AH54" s="768">
        <v>0</v>
      </c>
      <c r="AI54" s="767">
        <f t="shared" si="31"/>
        <v>0</v>
      </c>
      <c r="AJ54" s="768">
        <v>0</v>
      </c>
      <c r="AK54" s="768">
        <v>0</v>
      </c>
      <c r="AL54" s="768">
        <v>0</v>
      </c>
      <c r="AM54" s="768">
        <v>0</v>
      </c>
      <c r="AN54" s="768">
        <v>0</v>
      </c>
      <c r="AO54" s="768">
        <v>0</v>
      </c>
      <c r="AP54" s="768">
        <v>0</v>
      </c>
      <c r="AQ54" s="768">
        <v>0</v>
      </c>
      <c r="AR54" s="767">
        <f t="shared" si="32"/>
        <v>0</v>
      </c>
      <c r="AS54" s="768">
        <v>0</v>
      </c>
      <c r="AT54" s="768">
        <v>0</v>
      </c>
      <c r="AU54" s="768">
        <v>0</v>
      </c>
      <c r="AV54" s="768">
        <v>0</v>
      </c>
      <c r="AW54" s="250">
        <v>52171</v>
      </c>
      <c r="AX54" s="248">
        <f t="shared" si="33"/>
        <v>0</v>
      </c>
      <c r="AY54" s="250">
        <v>0</v>
      </c>
      <c r="AZ54" s="251">
        <v>0</v>
      </c>
      <c r="BA54" s="251">
        <v>0</v>
      </c>
      <c r="BB54" s="371">
        <v>0</v>
      </c>
      <c r="BC54" s="755"/>
      <c r="BD54" s="748"/>
      <c r="BE54" s="748"/>
      <c r="BF54" s="691"/>
      <c r="BG54" s="691"/>
      <c r="BH54" s="691"/>
      <c r="BI54" s="691"/>
      <c r="BJ54" s="691"/>
      <c r="BK54" s="691"/>
      <c r="BL54" s="691"/>
      <c r="BM54" s="691"/>
      <c r="BN54" s="691"/>
      <c r="BO54" s="691"/>
      <c r="BP54" s="691"/>
      <c r="BQ54" s="691"/>
      <c r="BR54" s="691"/>
      <c r="BS54" s="691"/>
      <c r="BT54" s="691"/>
      <c r="BU54" s="691"/>
      <c r="BV54" s="691"/>
      <c r="BW54" s="691"/>
      <c r="BX54" s="691"/>
      <c r="BY54" s="691"/>
      <c r="BZ54" s="691"/>
      <c r="CA54" s="691"/>
      <c r="CB54" s="691"/>
      <c r="CC54" s="691"/>
      <c r="CD54" s="691"/>
      <c r="CE54" s="691"/>
      <c r="CF54" s="691"/>
      <c r="CG54" s="691"/>
      <c r="CH54" s="691"/>
      <c r="CI54" s="691"/>
      <c r="CJ54" s="691"/>
      <c r="CK54" s="691"/>
      <c r="CL54" s="691"/>
      <c r="CM54" s="691"/>
      <c r="CN54" s="691"/>
      <c r="CO54" s="691"/>
      <c r="CP54" s="691"/>
      <c r="CQ54" s="691"/>
      <c r="CR54" s="691"/>
      <c r="CS54" s="691"/>
      <c r="CT54" s="691"/>
      <c r="CU54" s="691"/>
      <c r="CV54" s="691"/>
      <c r="CW54" s="691"/>
      <c r="CX54" s="691"/>
      <c r="CY54" s="691"/>
      <c r="CZ54" s="691"/>
      <c r="DA54" s="691"/>
      <c r="DB54" s="691"/>
      <c r="DC54" s="691"/>
      <c r="DD54" s="691"/>
      <c r="DE54" s="691"/>
      <c r="DF54" s="691"/>
      <c r="DG54" s="691"/>
      <c r="DH54" s="691"/>
      <c r="DI54" s="691"/>
      <c r="DJ54" s="691"/>
      <c r="DK54" s="691"/>
      <c r="DL54" s="691"/>
      <c r="DM54" s="691"/>
      <c r="DN54" s="691"/>
      <c r="DO54" s="691"/>
      <c r="DP54" s="691"/>
      <c r="DQ54" s="691"/>
      <c r="DR54" s="691"/>
      <c r="DS54" s="691"/>
      <c r="DT54" s="691"/>
      <c r="DU54" s="691"/>
      <c r="DV54" s="691"/>
      <c r="DW54" s="691"/>
      <c r="DX54" s="691"/>
      <c r="DY54" s="691"/>
      <c r="DZ54" s="691"/>
      <c r="EA54" s="691"/>
      <c r="EB54" s="691"/>
      <c r="EC54" s="691"/>
      <c r="ED54" s="691"/>
      <c r="EE54" s="691"/>
      <c r="EF54" s="691"/>
      <c r="EG54" s="691"/>
      <c r="EH54" s="691"/>
      <c r="EI54" s="691"/>
      <c r="EJ54" s="691"/>
      <c r="EK54" s="691"/>
      <c r="EL54" s="691"/>
      <c r="EM54" s="691"/>
      <c r="EN54" s="691"/>
      <c r="EO54" s="691"/>
      <c r="EP54" s="691"/>
      <c r="EQ54" s="691"/>
      <c r="ER54" s="691"/>
      <c r="ES54" s="691"/>
      <c r="ET54" s="691"/>
      <c r="EU54" s="691"/>
      <c r="EV54" s="691"/>
      <c r="EW54" s="691"/>
      <c r="EX54" s="691"/>
    </row>
    <row r="55" spans="1:154" ht="21.6" customHeight="1" x14ac:dyDescent="0.15">
      <c r="A55" s="718"/>
      <c r="B55" s="1271" t="s">
        <v>616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272"/>
      <c r="Y55" s="246">
        <v>3</v>
      </c>
      <c r="Z55" s="247">
        <v>9</v>
      </c>
      <c r="AA55" s="767">
        <f t="shared" si="29"/>
        <v>0</v>
      </c>
      <c r="AB55" s="767">
        <f t="shared" si="30"/>
        <v>0</v>
      </c>
      <c r="AC55" s="768">
        <v>0</v>
      </c>
      <c r="AD55" s="768">
        <v>0</v>
      </c>
      <c r="AE55" s="768">
        <v>0</v>
      </c>
      <c r="AF55" s="768">
        <v>0</v>
      </c>
      <c r="AG55" s="768">
        <v>0</v>
      </c>
      <c r="AH55" s="768">
        <v>0</v>
      </c>
      <c r="AI55" s="767">
        <f t="shared" si="31"/>
        <v>0</v>
      </c>
      <c r="AJ55" s="768">
        <v>0</v>
      </c>
      <c r="AK55" s="768">
        <v>0</v>
      </c>
      <c r="AL55" s="768">
        <v>0</v>
      </c>
      <c r="AM55" s="768">
        <v>0</v>
      </c>
      <c r="AN55" s="768">
        <v>0</v>
      </c>
      <c r="AO55" s="768">
        <v>0</v>
      </c>
      <c r="AP55" s="768">
        <v>0</v>
      </c>
      <c r="AQ55" s="768">
        <v>0</v>
      </c>
      <c r="AR55" s="767">
        <f t="shared" si="32"/>
        <v>0</v>
      </c>
      <c r="AS55" s="768">
        <v>0</v>
      </c>
      <c r="AT55" s="768">
        <v>0</v>
      </c>
      <c r="AU55" s="768">
        <v>0</v>
      </c>
      <c r="AV55" s="768">
        <v>0</v>
      </c>
      <c r="AW55" s="250">
        <v>0</v>
      </c>
      <c r="AX55" s="248">
        <f t="shared" si="33"/>
        <v>0</v>
      </c>
      <c r="AY55" s="250">
        <v>0</v>
      </c>
      <c r="AZ55" s="250">
        <v>0</v>
      </c>
      <c r="BA55" s="251">
        <v>0</v>
      </c>
      <c r="BB55" s="371">
        <v>0</v>
      </c>
      <c r="BC55" s="755"/>
      <c r="BD55" s="748"/>
      <c r="BE55" s="748"/>
      <c r="BF55" s="691"/>
      <c r="BG55" s="691"/>
      <c r="BH55" s="691"/>
      <c r="BI55" s="691"/>
      <c r="BJ55" s="691"/>
      <c r="BK55" s="691"/>
      <c r="BL55" s="691"/>
      <c r="BM55" s="691"/>
      <c r="BN55" s="691"/>
      <c r="BO55" s="691"/>
      <c r="BP55" s="691"/>
      <c r="BQ55" s="691"/>
      <c r="BR55" s="691"/>
      <c r="BS55" s="691"/>
      <c r="BT55" s="691"/>
      <c r="BU55" s="691"/>
      <c r="BV55" s="691"/>
      <c r="BW55" s="691"/>
      <c r="BX55" s="691"/>
      <c r="BY55" s="691"/>
      <c r="BZ55" s="691"/>
      <c r="CA55" s="691"/>
      <c r="CB55" s="691"/>
      <c r="CC55" s="691"/>
      <c r="CD55" s="691"/>
      <c r="CE55" s="691"/>
      <c r="CF55" s="691"/>
      <c r="CG55" s="691"/>
      <c r="CH55" s="691"/>
      <c r="CI55" s="691"/>
      <c r="CJ55" s="691"/>
      <c r="CK55" s="691"/>
      <c r="CL55" s="691"/>
      <c r="CM55" s="691"/>
      <c r="CN55" s="691"/>
      <c r="CO55" s="691"/>
      <c r="CP55" s="691"/>
      <c r="CQ55" s="691"/>
      <c r="CR55" s="691"/>
      <c r="CS55" s="691"/>
      <c r="CT55" s="691"/>
      <c r="CU55" s="691"/>
      <c r="CV55" s="691"/>
      <c r="CW55" s="691"/>
      <c r="CX55" s="691"/>
      <c r="CY55" s="691"/>
      <c r="CZ55" s="691"/>
      <c r="DA55" s="691"/>
      <c r="DB55" s="691"/>
      <c r="DC55" s="691"/>
      <c r="DD55" s="691"/>
      <c r="DE55" s="691"/>
      <c r="DF55" s="691"/>
      <c r="DG55" s="691"/>
      <c r="DH55" s="691"/>
      <c r="DI55" s="691"/>
      <c r="DJ55" s="691"/>
      <c r="DK55" s="691"/>
      <c r="DL55" s="691"/>
      <c r="DM55" s="691"/>
      <c r="DN55" s="691"/>
      <c r="DO55" s="691"/>
      <c r="DP55" s="691"/>
      <c r="DQ55" s="691"/>
      <c r="DR55" s="691"/>
      <c r="DS55" s="691"/>
      <c r="DT55" s="691"/>
      <c r="DU55" s="691"/>
      <c r="DV55" s="691"/>
      <c r="DW55" s="691"/>
      <c r="DX55" s="691"/>
      <c r="DY55" s="691"/>
      <c r="DZ55" s="691"/>
      <c r="EA55" s="691"/>
      <c r="EB55" s="691"/>
      <c r="EC55" s="691"/>
      <c r="ED55" s="691"/>
      <c r="EE55" s="691"/>
      <c r="EF55" s="691"/>
      <c r="EG55" s="691"/>
      <c r="EH55" s="691"/>
      <c r="EI55" s="691"/>
      <c r="EJ55" s="691"/>
      <c r="EK55" s="691"/>
      <c r="EL55" s="691"/>
      <c r="EM55" s="691"/>
      <c r="EN55" s="691"/>
      <c r="EO55" s="691"/>
      <c r="EP55" s="691"/>
      <c r="EQ55" s="691"/>
      <c r="ER55" s="691"/>
      <c r="ES55" s="691"/>
      <c r="ET55" s="691"/>
      <c r="EU55" s="691"/>
      <c r="EV55" s="691"/>
      <c r="EW55" s="691"/>
      <c r="EX55" s="691"/>
    </row>
    <row r="56" spans="1:154" ht="21.6" customHeight="1" x14ac:dyDescent="0.15">
      <c r="A56" s="718"/>
      <c r="B56" s="1271" t="s">
        <v>617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272"/>
      <c r="Y56" s="246">
        <v>4</v>
      </c>
      <c r="Z56" s="247">
        <v>0</v>
      </c>
      <c r="AA56" s="767">
        <f t="shared" si="29"/>
        <v>0</v>
      </c>
      <c r="AB56" s="767">
        <f t="shared" si="30"/>
        <v>0</v>
      </c>
      <c r="AC56" s="768">
        <v>0</v>
      </c>
      <c r="AD56" s="768">
        <v>0</v>
      </c>
      <c r="AE56" s="768">
        <v>0</v>
      </c>
      <c r="AF56" s="768">
        <v>0</v>
      </c>
      <c r="AG56" s="768">
        <v>0</v>
      </c>
      <c r="AH56" s="768">
        <v>0</v>
      </c>
      <c r="AI56" s="767">
        <f t="shared" si="31"/>
        <v>0</v>
      </c>
      <c r="AJ56" s="768">
        <v>0</v>
      </c>
      <c r="AK56" s="768">
        <v>0</v>
      </c>
      <c r="AL56" s="768">
        <v>0</v>
      </c>
      <c r="AM56" s="768">
        <v>0</v>
      </c>
      <c r="AN56" s="768">
        <v>0</v>
      </c>
      <c r="AO56" s="768">
        <v>0</v>
      </c>
      <c r="AP56" s="768">
        <v>0</v>
      </c>
      <c r="AQ56" s="768">
        <v>0</v>
      </c>
      <c r="AR56" s="767">
        <f t="shared" si="32"/>
        <v>0</v>
      </c>
      <c r="AS56" s="768">
        <v>0</v>
      </c>
      <c r="AT56" s="768">
        <v>0</v>
      </c>
      <c r="AU56" s="768">
        <v>0</v>
      </c>
      <c r="AV56" s="768">
        <v>0</v>
      </c>
      <c r="AW56" s="250">
        <v>728</v>
      </c>
      <c r="AX56" s="248">
        <f t="shared" si="33"/>
        <v>0</v>
      </c>
      <c r="AY56" s="250">
        <v>0</v>
      </c>
      <c r="AZ56" s="250">
        <v>0</v>
      </c>
      <c r="BA56" s="251">
        <v>0</v>
      </c>
      <c r="BB56" s="371">
        <v>0</v>
      </c>
      <c r="BC56" s="755"/>
      <c r="BD56" s="748"/>
      <c r="BE56" s="748"/>
      <c r="BF56" s="691"/>
      <c r="BG56" s="691"/>
      <c r="BH56" s="691"/>
      <c r="BI56" s="691"/>
      <c r="BJ56" s="691"/>
      <c r="BK56" s="691"/>
      <c r="BL56" s="691"/>
      <c r="BM56" s="691"/>
      <c r="BN56" s="691"/>
      <c r="BO56" s="691"/>
      <c r="BP56" s="691"/>
      <c r="BQ56" s="691"/>
      <c r="BR56" s="691"/>
      <c r="BS56" s="691"/>
      <c r="BT56" s="691"/>
      <c r="BU56" s="691"/>
      <c r="BV56" s="691"/>
      <c r="BW56" s="691"/>
      <c r="BX56" s="691"/>
      <c r="BY56" s="691"/>
      <c r="BZ56" s="691"/>
      <c r="CA56" s="691"/>
      <c r="CB56" s="691"/>
      <c r="CC56" s="691"/>
      <c r="CD56" s="691"/>
      <c r="CE56" s="691"/>
      <c r="CF56" s="691"/>
      <c r="CG56" s="691"/>
      <c r="CH56" s="691"/>
      <c r="CI56" s="691"/>
      <c r="CJ56" s="691"/>
      <c r="CK56" s="691"/>
      <c r="CL56" s="691"/>
      <c r="CM56" s="691"/>
      <c r="CN56" s="691"/>
      <c r="CO56" s="691"/>
      <c r="CP56" s="691"/>
      <c r="CQ56" s="691"/>
      <c r="CR56" s="691"/>
      <c r="CS56" s="691"/>
      <c r="CT56" s="691"/>
      <c r="CU56" s="691"/>
      <c r="CV56" s="691"/>
      <c r="CW56" s="691"/>
      <c r="CX56" s="691"/>
      <c r="CY56" s="691"/>
      <c r="CZ56" s="691"/>
      <c r="DA56" s="691"/>
      <c r="DB56" s="691"/>
      <c r="DC56" s="691"/>
      <c r="DD56" s="691"/>
      <c r="DE56" s="691"/>
      <c r="DF56" s="691"/>
      <c r="DG56" s="691"/>
      <c r="DH56" s="691"/>
      <c r="DI56" s="691"/>
      <c r="DJ56" s="691"/>
      <c r="DK56" s="691"/>
      <c r="DL56" s="691"/>
      <c r="DM56" s="691"/>
      <c r="DN56" s="691"/>
      <c r="DO56" s="691"/>
      <c r="DP56" s="691"/>
      <c r="DQ56" s="691"/>
      <c r="DR56" s="691"/>
      <c r="DS56" s="691"/>
      <c r="DT56" s="691"/>
      <c r="DU56" s="691"/>
      <c r="DV56" s="691"/>
      <c r="DW56" s="691"/>
      <c r="DX56" s="691"/>
      <c r="DY56" s="691"/>
      <c r="DZ56" s="691"/>
      <c r="EA56" s="691"/>
      <c r="EB56" s="691"/>
      <c r="EC56" s="691"/>
      <c r="ED56" s="691"/>
      <c r="EE56" s="691"/>
      <c r="EF56" s="691"/>
      <c r="EG56" s="691"/>
      <c r="EH56" s="691"/>
      <c r="EI56" s="691"/>
      <c r="EJ56" s="691"/>
      <c r="EK56" s="691"/>
      <c r="EL56" s="691"/>
      <c r="EM56" s="691"/>
      <c r="EN56" s="691"/>
      <c r="EO56" s="691"/>
      <c r="EP56" s="691"/>
      <c r="EQ56" s="691"/>
      <c r="ER56" s="691"/>
      <c r="ES56" s="691"/>
      <c r="ET56" s="691"/>
      <c r="EU56" s="691"/>
      <c r="EV56" s="691"/>
      <c r="EW56" s="691"/>
      <c r="EX56" s="691"/>
    </row>
    <row r="57" spans="1:154" ht="21.6" customHeight="1" x14ac:dyDescent="0.15">
      <c r="A57" s="718"/>
      <c r="B57" s="1271" t="s">
        <v>618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272"/>
      <c r="Y57" s="246">
        <v>4</v>
      </c>
      <c r="Z57" s="247">
        <v>1</v>
      </c>
      <c r="AA57" s="767">
        <f t="shared" si="29"/>
        <v>229483</v>
      </c>
      <c r="AB57" s="767">
        <f t="shared" si="30"/>
        <v>217392</v>
      </c>
      <c r="AC57" s="768">
        <v>0</v>
      </c>
      <c r="AD57" s="768">
        <v>0</v>
      </c>
      <c r="AE57" s="768">
        <v>0</v>
      </c>
      <c r="AF57" s="768">
        <v>0</v>
      </c>
      <c r="AG57" s="768">
        <v>0</v>
      </c>
      <c r="AH57" s="768">
        <v>217392</v>
      </c>
      <c r="AI57" s="767">
        <f t="shared" si="31"/>
        <v>9058</v>
      </c>
      <c r="AJ57" s="768">
        <v>0</v>
      </c>
      <c r="AK57" s="768">
        <v>0</v>
      </c>
      <c r="AL57" s="768">
        <v>0</v>
      </c>
      <c r="AM57" s="768">
        <v>0</v>
      </c>
      <c r="AN57" s="768">
        <v>0</v>
      </c>
      <c r="AO57" s="768">
        <v>0</v>
      </c>
      <c r="AP57" s="768">
        <v>0</v>
      </c>
      <c r="AQ57" s="768">
        <v>9058</v>
      </c>
      <c r="AR57" s="767">
        <f t="shared" si="32"/>
        <v>3033</v>
      </c>
      <c r="AS57" s="768">
        <v>0</v>
      </c>
      <c r="AT57" s="768">
        <v>0</v>
      </c>
      <c r="AU57" s="768">
        <v>0</v>
      </c>
      <c r="AV57" s="768">
        <v>3033</v>
      </c>
      <c r="AW57" s="250">
        <v>1140</v>
      </c>
      <c r="AX57" s="248">
        <f t="shared" si="33"/>
        <v>0</v>
      </c>
      <c r="AY57" s="250">
        <v>0</v>
      </c>
      <c r="AZ57" s="251">
        <v>0</v>
      </c>
      <c r="BA57" s="251">
        <v>0</v>
      </c>
      <c r="BB57" s="371">
        <v>0</v>
      </c>
      <c r="BC57" s="755"/>
      <c r="BD57" s="748"/>
      <c r="BE57" s="748"/>
      <c r="BF57" s="691"/>
      <c r="BG57" s="691"/>
      <c r="BH57" s="691"/>
      <c r="BI57" s="691"/>
      <c r="BJ57" s="691"/>
      <c r="BK57" s="691"/>
      <c r="BL57" s="691"/>
      <c r="BM57" s="691"/>
      <c r="BN57" s="691"/>
      <c r="BO57" s="691"/>
      <c r="BP57" s="691"/>
      <c r="BQ57" s="691"/>
      <c r="BR57" s="691"/>
      <c r="BS57" s="691"/>
      <c r="BT57" s="691"/>
      <c r="BU57" s="691"/>
      <c r="BV57" s="691"/>
      <c r="BW57" s="691"/>
      <c r="BX57" s="691"/>
      <c r="BY57" s="691"/>
      <c r="BZ57" s="691"/>
      <c r="CA57" s="691"/>
      <c r="CB57" s="691"/>
      <c r="CC57" s="691"/>
      <c r="CD57" s="691"/>
      <c r="CE57" s="691"/>
      <c r="CF57" s="691"/>
      <c r="CG57" s="691"/>
      <c r="CH57" s="691"/>
      <c r="CI57" s="691"/>
      <c r="CJ57" s="691"/>
      <c r="CK57" s="691"/>
      <c r="CL57" s="691"/>
      <c r="CM57" s="691"/>
      <c r="CN57" s="691"/>
      <c r="CO57" s="691"/>
      <c r="CP57" s="691"/>
      <c r="CQ57" s="691"/>
      <c r="CR57" s="691"/>
      <c r="CS57" s="691"/>
      <c r="CT57" s="691"/>
      <c r="CU57" s="691"/>
      <c r="CV57" s="691"/>
      <c r="CW57" s="691"/>
      <c r="CX57" s="691"/>
      <c r="CY57" s="691"/>
      <c r="CZ57" s="691"/>
      <c r="DA57" s="691"/>
      <c r="DB57" s="691"/>
      <c r="DC57" s="691"/>
      <c r="DD57" s="691"/>
      <c r="DE57" s="691"/>
      <c r="DF57" s="691"/>
      <c r="DG57" s="691"/>
      <c r="DH57" s="691"/>
      <c r="DI57" s="691"/>
      <c r="DJ57" s="691"/>
      <c r="DK57" s="691"/>
      <c r="DL57" s="691"/>
      <c r="DM57" s="691"/>
      <c r="DN57" s="691"/>
      <c r="DO57" s="691"/>
      <c r="DP57" s="691"/>
      <c r="DQ57" s="691"/>
      <c r="DR57" s="691"/>
      <c r="DS57" s="691"/>
      <c r="DT57" s="691"/>
      <c r="DU57" s="691"/>
      <c r="DV57" s="691"/>
      <c r="DW57" s="691"/>
      <c r="DX57" s="691"/>
      <c r="DY57" s="691"/>
      <c r="DZ57" s="691"/>
      <c r="EA57" s="691"/>
      <c r="EB57" s="691"/>
      <c r="EC57" s="691"/>
      <c r="ED57" s="691"/>
      <c r="EE57" s="691"/>
      <c r="EF57" s="691"/>
      <c r="EG57" s="691"/>
      <c r="EH57" s="691"/>
      <c r="EI57" s="691"/>
      <c r="EJ57" s="691"/>
      <c r="EK57" s="691"/>
      <c r="EL57" s="691"/>
      <c r="EM57" s="691"/>
      <c r="EN57" s="691"/>
      <c r="EO57" s="691"/>
      <c r="EP57" s="691"/>
      <c r="EQ57" s="691"/>
      <c r="ER57" s="691"/>
      <c r="ES57" s="691"/>
      <c r="ET57" s="691"/>
      <c r="EU57" s="691"/>
      <c r="EV57" s="691"/>
      <c r="EW57" s="691"/>
      <c r="EX57" s="691"/>
    </row>
    <row r="58" spans="1:154" ht="21.6" customHeight="1" x14ac:dyDescent="0.15">
      <c r="A58" s="718"/>
      <c r="B58" s="1271" t="s">
        <v>619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272"/>
      <c r="Y58" s="246">
        <v>4</v>
      </c>
      <c r="Z58" s="247">
        <v>2</v>
      </c>
      <c r="AA58" s="767">
        <f t="shared" si="29"/>
        <v>899000</v>
      </c>
      <c r="AB58" s="767">
        <f t="shared" si="30"/>
        <v>89000</v>
      </c>
      <c r="AC58" s="768">
        <v>0</v>
      </c>
      <c r="AD58" s="768">
        <v>0</v>
      </c>
      <c r="AE58" s="768">
        <v>0</v>
      </c>
      <c r="AF58" s="768">
        <v>0</v>
      </c>
      <c r="AG58" s="768">
        <v>0</v>
      </c>
      <c r="AH58" s="768">
        <v>89000</v>
      </c>
      <c r="AI58" s="767">
        <f t="shared" si="31"/>
        <v>667000</v>
      </c>
      <c r="AJ58" s="768">
        <v>0</v>
      </c>
      <c r="AK58" s="768">
        <v>0</v>
      </c>
      <c r="AL58" s="768">
        <v>0</v>
      </c>
      <c r="AM58" s="768">
        <v>0</v>
      </c>
      <c r="AN58" s="768">
        <v>0</v>
      </c>
      <c r="AO58" s="768">
        <v>0</v>
      </c>
      <c r="AP58" s="768">
        <v>0</v>
      </c>
      <c r="AQ58" s="768">
        <v>667000</v>
      </c>
      <c r="AR58" s="767">
        <f t="shared" si="32"/>
        <v>143000</v>
      </c>
      <c r="AS58" s="768">
        <v>0</v>
      </c>
      <c r="AT58" s="768">
        <v>0</v>
      </c>
      <c r="AU58" s="768">
        <v>0</v>
      </c>
      <c r="AV58" s="768">
        <v>143000</v>
      </c>
      <c r="AW58" s="251">
        <v>0</v>
      </c>
      <c r="AX58" s="248">
        <f t="shared" si="33"/>
        <v>0</v>
      </c>
      <c r="AY58" s="250">
        <v>0</v>
      </c>
      <c r="AZ58" s="250">
        <v>0</v>
      </c>
      <c r="BA58" s="251">
        <v>0</v>
      </c>
      <c r="BB58" s="371">
        <v>0</v>
      </c>
      <c r="BC58" s="755"/>
      <c r="BD58" s="748"/>
      <c r="BE58" s="748"/>
      <c r="BF58" s="691"/>
      <c r="BG58" s="691"/>
      <c r="BH58" s="691"/>
      <c r="BI58" s="691"/>
      <c r="BJ58" s="691"/>
      <c r="BK58" s="691"/>
      <c r="BL58" s="691"/>
      <c r="BM58" s="691"/>
      <c r="BN58" s="691"/>
      <c r="BO58" s="691"/>
      <c r="BP58" s="691"/>
      <c r="BQ58" s="691"/>
      <c r="BR58" s="691"/>
      <c r="BS58" s="691"/>
      <c r="BT58" s="691"/>
      <c r="BU58" s="691"/>
      <c r="BV58" s="691"/>
      <c r="BW58" s="691"/>
      <c r="BX58" s="691"/>
      <c r="BY58" s="691"/>
      <c r="BZ58" s="691"/>
      <c r="CA58" s="691"/>
      <c r="CB58" s="691"/>
      <c r="CC58" s="691"/>
      <c r="CD58" s="691"/>
      <c r="CE58" s="691"/>
      <c r="CF58" s="691"/>
      <c r="CG58" s="691"/>
      <c r="CH58" s="691"/>
      <c r="CI58" s="691"/>
      <c r="CJ58" s="691"/>
      <c r="CK58" s="691"/>
      <c r="CL58" s="691"/>
      <c r="CM58" s="691"/>
      <c r="CN58" s="691"/>
      <c r="CO58" s="691"/>
      <c r="CP58" s="691"/>
      <c r="CQ58" s="691"/>
      <c r="CR58" s="691"/>
      <c r="CS58" s="691"/>
      <c r="CT58" s="691"/>
      <c r="CU58" s="691"/>
      <c r="CV58" s="691"/>
      <c r="CW58" s="691"/>
      <c r="CX58" s="691"/>
      <c r="CY58" s="691"/>
      <c r="CZ58" s="691"/>
      <c r="DA58" s="691"/>
      <c r="DB58" s="691"/>
      <c r="DC58" s="691"/>
      <c r="DD58" s="691"/>
      <c r="DE58" s="691"/>
      <c r="DF58" s="691"/>
      <c r="DG58" s="691"/>
      <c r="DH58" s="691"/>
      <c r="DI58" s="691"/>
      <c r="DJ58" s="691"/>
      <c r="DK58" s="691"/>
      <c r="DL58" s="691"/>
      <c r="DM58" s="691"/>
      <c r="DN58" s="691"/>
      <c r="DO58" s="691"/>
      <c r="DP58" s="691"/>
      <c r="DQ58" s="691"/>
      <c r="DR58" s="691"/>
      <c r="DS58" s="691"/>
      <c r="DT58" s="691"/>
      <c r="DU58" s="691"/>
      <c r="DV58" s="691"/>
      <c r="DW58" s="691"/>
      <c r="DX58" s="691"/>
      <c r="DY58" s="691"/>
      <c r="DZ58" s="691"/>
      <c r="EA58" s="691"/>
      <c r="EB58" s="691"/>
      <c r="EC58" s="691"/>
      <c r="ED58" s="691"/>
      <c r="EE58" s="691"/>
      <c r="EF58" s="691"/>
      <c r="EG58" s="691"/>
      <c r="EH58" s="691"/>
      <c r="EI58" s="691"/>
      <c r="EJ58" s="691"/>
      <c r="EK58" s="691"/>
      <c r="EL58" s="691"/>
      <c r="EM58" s="691"/>
      <c r="EN58" s="691"/>
      <c r="EO58" s="691"/>
      <c r="EP58" s="691"/>
      <c r="EQ58" s="691"/>
      <c r="ER58" s="691"/>
      <c r="ES58" s="691"/>
      <c r="ET58" s="691"/>
      <c r="EU58" s="691"/>
      <c r="EV58" s="691"/>
      <c r="EW58" s="691"/>
      <c r="EX58" s="691"/>
    </row>
    <row r="59" spans="1:154" ht="21.6" customHeight="1" x14ac:dyDescent="0.15">
      <c r="A59" s="718"/>
      <c r="B59" s="1271" t="s">
        <v>620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272"/>
      <c r="Y59" s="246">
        <v>4</v>
      </c>
      <c r="Z59" s="247">
        <v>3</v>
      </c>
      <c r="AA59" s="767">
        <f t="shared" si="29"/>
        <v>59398</v>
      </c>
      <c r="AB59" s="767">
        <f t="shared" si="30"/>
        <v>20852</v>
      </c>
      <c r="AC59" s="767">
        <f>AC49-SUM(AC50:AC58)</f>
        <v>0</v>
      </c>
      <c r="AD59" s="767">
        <f t="shared" ref="AD59:AH59" si="38">AD49-SUM(AD50:AD58)</f>
        <v>0</v>
      </c>
      <c r="AE59" s="767">
        <f t="shared" si="38"/>
        <v>0</v>
      </c>
      <c r="AF59" s="767">
        <f t="shared" si="38"/>
        <v>0</v>
      </c>
      <c r="AG59" s="767">
        <f t="shared" si="38"/>
        <v>0</v>
      </c>
      <c r="AH59" s="767">
        <f t="shared" si="38"/>
        <v>20852</v>
      </c>
      <c r="AI59" s="767">
        <f t="shared" si="31"/>
        <v>24894</v>
      </c>
      <c r="AJ59" s="767">
        <f t="shared" ref="AJ59:AQ59" si="39">AJ49-SUM(AJ50:AJ58)</f>
        <v>0</v>
      </c>
      <c r="AK59" s="767">
        <f t="shared" si="39"/>
        <v>0</v>
      </c>
      <c r="AL59" s="767">
        <f t="shared" si="39"/>
        <v>0</v>
      </c>
      <c r="AM59" s="767">
        <f t="shared" si="39"/>
        <v>0</v>
      </c>
      <c r="AN59" s="767">
        <f t="shared" si="39"/>
        <v>0</v>
      </c>
      <c r="AO59" s="767">
        <f t="shared" si="39"/>
        <v>0</v>
      </c>
      <c r="AP59" s="767">
        <f t="shared" si="39"/>
        <v>0</v>
      </c>
      <c r="AQ59" s="767">
        <f t="shared" si="39"/>
        <v>24894</v>
      </c>
      <c r="AR59" s="767">
        <f t="shared" si="32"/>
        <v>13652</v>
      </c>
      <c r="AS59" s="767">
        <f t="shared" ref="AS59:AW59" si="40">AS49-SUM(AS50:AS58)</f>
        <v>0</v>
      </c>
      <c r="AT59" s="767">
        <f t="shared" si="40"/>
        <v>0</v>
      </c>
      <c r="AU59" s="767">
        <f t="shared" si="40"/>
        <v>0</v>
      </c>
      <c r="AV59" s="767">
        <f t="shared" si="40"/>
        <v>13652</v>
      </c>
      <c r="AW59" s="248">
        <f t="shared" si="40"/>
        <v>50672292</v>
      </c>
      <c r="AX59" s="248">
        <f t="shared" si="33"/>
        <v>0</v>
      </c>
      <c r="AY59" s="248">
        <f t="shared" ref="AY59:BB59" si="41">AY49-SUM(AY50:AY58)</f>
        <v>0</v>
      </c>
      <c r="AZ59" s="248">
        <f t="shared" si="41"/>
        <v>0</v>
      </c>
      <c r="BA59" s="248">
        <f t="shared" si="41"/>
        <v>0</v>
      </c>
      <c r="BB59" s="249">
        <f t="shared" si="41"/>
        <v>0</v>
      </c>
      <c r="BC59" s="755"/>
      <c r="BD59" s="748"/>
      <c r="BE59" s="748"/>
      <c r="BF59" s="691"/>
      <c r="BG59" s="691"/>
      <c r="BH59" s="691"/>
      <c r="BI59" s="691"/>
      <c r="BJ59" s="691"/>
      <c r="BK59" s="691"/>
      <c r="BL59" s="691"/>
      <c r="BM59" s="691"/>
      <c r="BN59" s="691"/>
      <c r="BO59" s="691"/>
      <c r="BP59" s="691"/>
      <c r="BQ59" s="691"/>
      <c r="BR59" s="691"/>
      <c r="BS59" s="691"/>
      <c r="BT59" s="691"/>
      <c r="BU59" s="691"/>
      <c r="BV59" s="691"/>
      <c r="BW59" s="691"/>
      <c r="BX59" s="691"/>
      <c r="BY59" s="691"/>
      <c r="BZ59" s="691"/>
      <c r="CA59" s="691"/>
      <c r="CB59" s="691"/>
      <c r="CC59" s="691"/>
      <c r="CD59" s="691"/>
      <c r="CE59" s="691"/>
      <c r="CF59" s="691"/>
      <c r="CG59" s="691"/>
      <c r="CH59" s="691"/>
      <c r="CI59" s="691"/>
      <c r="CJ59" s="691"/>
      <c r="CK59" s="691"/>
      <c r="CL59" s="691"/>
      <c r="CM59" s="691"/>
      <c r="CN59" s="691"/>
      <c r="CO59" s="691"/>
      <c r="CP59" s="691"/>
      <c r="CQ59" s="691"/>
      <c r="CR59" s="691"/>
      <c r="CS59" s="691"/>
      <c r="CT59" s="691"/>
      <c r="CU59" s="691"/>
      <c r="CV59" s="691"/>
      <c r="CW59" s="691"/>
      <c r="CX59" s="691"/>
      <c r="CY59" s="691"/>
      <c r="CZ59" s="691"/>
      <c r="DA59" s="691"/>
      <c r="DB59" s="691"/>
      <c r="DC59" s="691"/>
      <c r="DD59" s="691"/>
      <c r="DE59" s="691"/>
      <c r="DF59" s="691"/>
      <c r="DG59" s="691"/>
      <c r="DH59" s="691"/>
      <c r="DI59" s="691"/>
      <c r="DJ59" s="691"/>
      <c r="DK59" s="691"/>
      <c r="DL59" s="691"/>
      <c r="DM59" s="691"/>
      <c r="DN59" s="691"/>
      <c r="DO59" s="691"/>
      <c r="DP59" s="691"/>
      <c r="DQ59" s="691"/>
      <c r="DR59" s="691"/>
      <c r="DS59" s="691"/>
      <c r="DT59" s="691"/>
      <c r="DU59" s="691"/>
      <c r="DV59" s="691"/>
      <c r="DW59" s="691"/>
      <c r="DX59" s="691"/>
      <c r="DY59" s="691"/>
      <c r="DZ59" s="691"/>
      <c r="EA59" s="691"/>
      <c r="EB59" s="691"/>
      <c r="EC59" s="691"/>
      <c r="ED59" s="691"/>
      <c r="EE59" s="691"/>
      <c r="EF59" s="691"/>
      <c r="EG59" s="691"/>
      <c r="EH59" s="691"/>
      <c r="EI59" s="691"/>
      <c r="EJ59" s="691"/>
      <c r="EK59" s="691"/>
      <c r="EL59" s="691"/>
      <c r="EM59" s="691"/>
      <c r="EN59" s="691"/>
      <c r="EO59" s="691"/>
      <c r="EP59" s="691"/>
      <c r="EQ59" s="691"/>
      <c r="ER59" s="691"/>
      <c r="ES59" s="691"/>
      <c r="ET59" s="691"/>
      <c r="EU59" s="691"/>
      <c r="EV59" s="691"/>
      <c r="EW59" s="691"/>
      <c r="EX59" s="691"/>
    </row>
    <row r="60" spans="1:154" ht="21.6" customHeight="1" thickBot="1" x14ac:dyDescent="0.2">
      <c r="A60" s="772"/>
      <c r="B60" s="1271" t="s">
        <v>621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272"/>
      <c r="Y60" s="254">
        <v>4</v>
      </c>
      <c r="Z60" s="758">
        <v>4</v>
      </c>
      <c r="AA60" s="774">
        <f t="shared" si="29"/>
        <v>57490</v>
      </c>
      <c r="AB60" s="774">
        <f t="shared" si="30"/>
        <v>20852</v>
      </c>
      <c r="AC60" s="775">
        <v>0</v>
      </c>
      <c r="AD60" s="775">
        <v>0</v>
      </c>
      <c r="AE60" s="775">
        <v>0</v>
      </c>
      <c r="AF60" s="775">
        <v>0</v>
      </c>
      <c r="AG60" s="775">
        <v>0</v>
      </c>
      <c r="AH60" s="775">
        <v>20852</v>
      </c>
      <c r="AI60" s="774">
        <f t="shared" si="31"/>
        <v>24894</v>
      </c>
      <c r="AJ60" s="775">
        <v>0</v>
      </c>
      <c r="AK60" s="775">
        <v>0</v>
      </c>
      <c r="AL60" s="775">
        <v>0</v>
      </c>
      <c r="AM60" s="775">
        <v>0</v>
      </c>
      <c r="AN60" s="775">
        <v>0</v>
      </c>
      <c r="AO60" s="775">
        <v>0</v>
      </c>
      <c r="AP60" s="775">
        <v>0</v>
      </c>
      <c r="AQ60" s="775">
        <v>24894</v>
      </c>
      <c r="AR60" s="774">
        <f t="shared" si="32"/>
        <v>11744</v>
      </c>
      <c r="AS60" s="775">
        <v>0</v>
      </c>
      <c r="AT60" s="775">
        <v>0</v>
      </c>
      <c r="AU60" s="775">
        <v>0</v>
      </c>
      <c r="AV60" s="775">
        <v>11744</v>
      </c>
      <c r="AW60" s="504">
        <v>0</v>
      </c>
      <c r="AX60" s="190">
        <f t="shared" si="33"/>
        <v>0</v>
      </c>
      <c r="AY60" s="189">
        <v>0</v>
      </c>
      <c r="AZ60" s="504">
        <v>0</v>
      </c>
      <c r="BA60" s="504">
        <v>0</v>
      </c>
      <c r="BB60" s="505">
        <v>0</v>
      </c>
      <c r="BC60" s="755"/>
      <c r="BD60" s="773"/>
      <c r="BE60" s="773"/>
      <c r="BF60" s="691"/>
      <c r="BG60" s="691"/>
      <c r="BH60" s="691"/>
      <c r="BI60" s="691"/>
      <c r="BJ60" s="691"/>
      <c r="BK60" s="691"/>
      <c r="BL60" s="691"/>
      <c r="BM60" s="691"/>
      <c r="BN60" s="691"/>
      <c r="BO60" s="691"/>
      <c r="BP60" s="691"/>
      <c r="BQ60" s="691"/>
      <c r="BR60" s="691"/>
      <c r="BS60" s="691"/>
      <c r="BT60" s="691"/>
      <c r="BU60" s="691"/>
      <c r="BV60" s="691"/>
      <c r="BW60" s="691"/>
      <c r="BX60" s="691"/>
      <c r="BY60" s="691"/>
      <c r="BZ60" s="691"/>
      <c r="CA60" s="691"/>
      <c r="CB60" s="691"/>
      <c r="CC60" s="691"/>
      <c r="CD60" s="691"/>
      <c r="CE60" s="691"/>
      <c r="CF60" s="691"/>
      <c r="CG60" s="691"/>
      <c r="CH60" s="691"/>
      <c r="CI60" s="691"/>
      <c r="CJ60" s="691"/>
      <c r="CK60" s="691"/>
      <c r="CL60" s="691"/>
      <c r="CM60" s="691"/>
      <c r="CN60" s="691"/>
      <c r="CO60" s="691"/>
      <c r="CP60" s="691"/>
      <c r="CQ60" s="691"/>
      <c r="CR60" s="691"/>
      <c r="CS60" s="691"/>
      <c r="CT60" s="691"/>
      <c r="CU60" s="691"/>
      <c r="CV60" s="691"/>
      <c r="CW60" s="691"/>
      <c r="CX60" s="691"/>
      <c r="CY60" s="691"/>
      <c r="CZ60" s="691"/>
      <c r="DA60" s="691"/>
      <c r="DB60" s="691"/>
      <c r="DC60" s="691"/>
      <c r="DD60" s="691"/>
      <c r="DE60" s="691"/>
      <c r="DF60" s="691"/>
      <c r="DG60" s="691"/>
      <c r="DH60" s="691"/>
      <c r="DI60" s="691"/>
      <c r="DJ60" s="691"/>
      <c r="DK60" s="691"/>
      <c r="DL60" s="691"/>
      <c r="DM60" s="691"/>
      <c r="DN60" s="691"/>
      <c r="DO60" s="691"/>
      <c r="DP60" s="691"/>
      <c r="DQ60" s="691"/>
      <c r="DR60" s="691"/>
      <c r="DS60" s="691"/>
      <c r="DT60" s="691"/>
      <c r="DU60" s="691"/>
      <c r="DV60" s="691"/>
      <c r="DW60" s="691"/>
      <c r="DX60" s="691"/>
      <c r="DY60" s="691"/>
      <c r="DZ60" s="691"/>
      <c r="EA60" s="691"/>
      <c r="EB60" s="691"/>
      <c r="EC60" s="691"/>
      <c r="ED60" s="691"/>
      <c r="EE60" s="691"/>
      <c r="EF60" s="691"/>
      <c r="EG60" s="691"/>
      <c r="EH60" s="691"/>
      <c r="EI60" s="691"/>
      <c r="EJ60" s="691"/>
      <c r="EK60" s="691"/>
      <c r="EL60" s="691"/>
      <c r="EM60" s="691"/>
      <c r="EN60" s="691"/>
      <c r="EO60" s="691"/>
      <c r="EP60" s="691"/>
      <c r="EQ60" s="691"/>
      <c r="ER60" s="691"/>
      <c r="ES60" s="691"/>
      <c r="ET60" s="691"/>
      <c r="EU60" s="691"/>
      <c r="EV60" s="691"/>
      <c r="EW60" s="691"/>
      <c r="EX60" s="691"/>
    </row>
    <row r="61" spans="1:154" ht="24.6" customHeight="1" x14ac:dyDescent="0.15">
      <c r="A61" s="691"/>
      <c r="B61" s="691"/>
      <c r="C61" s="691"/>
      <c r="D61" s="691"/>
      <c r="E61" s="691"/>
      <c r="F61" s="691"/>
      <c r="G61" s="691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1"/>
      <c r="T61" s="691"/>
      <c r="U61" s="691"/>
      <c r="V61" s="691"/>
      <c r="W61" s="691"/>
      <c r="X61" s="691"/>
      <c r="Y61" s="691"/>
      <c r="Z61" s="691"/>
      <c r="AA61" s="691"/>
      <c r="AB61" s="691"/>
      <c r="AC61" s="691"/>
      <c r="AD61" s="691"/>
      <c r="AE61" s="691"/>
      <c r="AF61" s="691"/>
      <c r="AG61" s="691"/>
      <c r="AH61" s="691"/>
      <c r="AI61" s="691"/>
      <c r="AJ61" s="691"/>
      <c r="AK61" s="691"/>
      <c r="AL61" s="691"/>
      <c r="AM61" s="691"/>
      <c r="AN61" s="691"/>
      <c r="AO61" s="691"/>
      <c r="AP61" s="691"/>
      <c r="AQ61" s="691"/>
      <c r="AR61" s="691"/>
      <c r="AS61" s="691"/>
      <c r="AT61" s="691"/>
      <c r="AU61" s="691"/>
      <c r="AV61" s="691"/>
      <c r="AW61" s="691"/>
      <c r="AX61" s="691"/>
      <c r="AY61" s="691"/>
      <c r="AZ61" s="691"/>
      <c r="BA61" s="691"/>
      <c r="BB61" s="691"/>
      <c r="BC61" s="691"/>
      <c r="BD61" s="691"/>
      <c r="BE61" s="691"/>
      <c r="BF61" s="691"/>
      <c r="BG61" s="691"/>
      <c r="BH61" s="691"/>
      <c r="BI61" s="691"/>
      <c r="BJ61" s="691"/>
      <c r="BK61" s="691"/>
      <c r="BL61" s="691"/>
      <c r="BM61" s="691"/>
      <c r="BN61" s="691"/>
      <c r="BO61" s="691"/>
      <c r="BP61" s="691"/>
      <c r="BQ61" s="691"/>
      <c r="BR61" s="691"/>
      <c r="BS61" s="691"/>
      <c r="BT61" s="691"/>
      <c r="BU61" s="691"/>
      <c r="BV61" s="691"/>
      <c r="BW61" s="691"/>
      <c r="BX61" s="691"/>
      <c r="BY61" s="691"/>
      <c r="BZ61" s="691"/>
      <c r="CA61" s="691"/>
      <c r="CB61" s="691"/>
      <c r="CC61" s="691"/>
      <c r="CD61" s="691"/>
      <c r="CE61" s="691"/>
      <c r="CF61" s="691"/>
      <c r="CG61" s="691"/>
      <c r="CH61" s="691"/>
      <c r="CI61" s="691"/>
      <c r="CJ61" s="691"/>
      <c r="CK61" s="691"/>
      <c r="CL61" s="691"/>
      <c r="CM61" s="691"/>
      <c r="CN61" s="691"/>
      <c r="CO61" s="691"/>
      <c r="CP61" s="691"/>
      <c r="CQ61" s="691"/>
      <c r="CR61" s="691"/>
      <c r="CS61" s="691"/>
      <c r="CT61" s="691"/>
      <c r="CU61" s="691"/>
      <c r="CV61" s="691"/>
      <c r="CW61" s="691"/>
      <c r="CX61" s="691"/>
      <c r="CY61" s="691"/>
      <c r="CZ61" s="691"/>
      <c r="DA61" s="691"/>
      <c r="DB61" s="691"/>
      <c r="DC61" s="691"/>
      <c r="DD61" s="691"/>
      <c r="DE61" s="691"/>
      <c r="DF61" s="691"/>
      <c r="DG61" s="691"/>
      <c r="DH61" s="691"/>
      <c r="DI61" s="691"/>
      <c r="DJ61" s="691"/>
      <c r="DK61" s="691"/>
      <c r="DL61" s="691"/>
      <c r="DM61" s="691"/>
      <c r="DN61" s="691"/>
      <c r="DO61" s="691"/>
      <c r="DP61" s="691"/>
      <c r="DQ61" s="691"/>
      <c r="DR61" s="691"/>
      <c r="DS61" s="691"/>
      <c r="DT61" s="691"/>
      <c r="DU61" s="691"/>
      <c r="DV61" s="691"/>
      <c r="DW61" s="691"/>
      <c r="DX61" s="691"/>
      <c r="DY61" s="691"/>
      <c r="DZ61" s="691"/>
      <c r="EA61" s="691"/>
      <c r="EB61" s="691"/>
      <c r="EC61" s="691"/>
      <c r="ED61" s="691"/>
      <c r="EE61" s="691"/>
      <c r="EF61" s="691"/>
      <c r="EG61" s="691"/>
      <c r="EH61" s="691"/>
      <c r="EI61" s="691"/>
      <c r="EJ61" s="691"/>
      <c r="EK61" s="691"/>
      <c r="EL61" s="691"/>
      <c r="EM61" s="691"/>
      <c r="EN61" s="691"/>
      <c r="EO61" s="691"/>
      <c r="EP61" s="691"/>
      <c r="EQ61" s="691"/>
      <c r="ER61" s="691"/>
      <c r="ES61" s="691"/>
      <c r="ET61" s="691"/>
      <c r="EU61" s="691"/>
      <c r="EV61" s="691"/>
      <c r="EW61" s="691"/>
      <c r="EX61" s="691"/>
    </row>
    <row r="62" spans="1:154" ht="24.6" hidden="1" customHeight="1" x14ac:dyDescent="0.15">
      <c r="A62" s="691"/>
      <c r="B62" s="691"/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1"/>
      <c r="X62" s="691"/>
      <c r="Y62" s="691"/>
      <c r="Z62" s="691"/>
      <c r="AA62" s="691"/>
      <c r="AB62" s="691"/>
      <c r="AC62" s="691"/>
      <c r="AD62" s="691"/>
      <c r="AE62" s="691"/>
      <c r="AF62" s="691"/>
      <c r="AG62" s="691"/>
      <c r="AH62" s="691"/>
      <c r="AI62" s="691"/>
      <c r="AJ62" s="691"/>
      <c r="AK62" s="691"/>
      <c r="AL62" s="691"/>
      <c r="AM62" s="691"/>
      <c r="AN62" s="691"/>
      <c r="AO62" s="691"/>
      <c r="AP62" s="691"/>
      <c r="AQ62" s="691"/>
      <c r="AR62" s="691"/>
      <c r="AS62" s="691"/>
      <c r="AT62" s="691"/>
      <c r="AU62" s="691"/>
      <c r="AV62" s="691"/>
      <c r="AW62" s="691"/>
      <c r="AX62" s="691"/>
      <c r="AY62" s="691"/>
      <c r="AZ62" s="691"/>
      <c r="BA62" s="691"/>
      <c r="BB62" s="691"/>
      <c r="BC62" s="691"/>
      <c r="BD62" s="691"/>
      <c r="BE62" s="691"/>
      <c r="BF62" s="691"/>
      <c r="BG62" s="691"/>
      <c r="BH62" s="691"/>
      <c r="BI62" s="691"/>
      <c r="BJ62" s="691"/>
      <c r="BK62" s="691"/>
      <c r="BL62" s="691"/>
      <c r="BM62" s="691"/>
      <c r="BN62" s="691"/>
      <c r="BO62" s="691"/>
      <c r="BP62" s="691"/>
      <c r="BQ62" s="691"/>
      <c r="BR62" s="691"/>
      <c r="BS62" s="691"/>
      <c r="BT62" s="691"/>
      <c r="BU62" s="691"/>
      <c r="BV62" s="691"/>
      <c r="BW62" s="691"/>
      <c r="BX62" s="691"/>
      <c r="BY62" s="691"/>
      <c r="BZ62" s="691"/>
      <c r="CA62" s="691"/>
      <c r="CB62" s="691"/>
      <c r="CC62" s="691"/>
      <c r="CD62" s="691"/>
      <c r="CE62" s="691"/>
      <c r="CF62" s="691"/>
      <c r="CG62" s="691"/>
      <c r="CH62" s="691"/>
      <c r="CI62" s="691"/>
      <c r="CJ62" s="691"/>
      <c r="CK62" s="691"/>
      <c r="CL62" s="691"/>
      <c r="CM62" s="691"/>
      <c r="CN62" s="691"/>
      <c r="CO62" s="691"/>
      <c r="CP62" s="691"/>
      <c r="CQ62" s="691"/>
      <c r="CR62" s="691"/>
      <c r="CS62" s="691"/>
      <c r="CT62" s="691"/>
      <c r="CU62" s="691"/>
      <c r="CV62" s="691"/>
      <c r="CW62" s="691"/>
      <c r="CX62" s="691"/>
      <c r="CY62" s="691"/>
      <c r="CZ62" s="691"/>
      <c r="DA62" s="691"/>
      <c r="DB62" s="691"/>
      <c r="DC62" s="691"/>
      <c r="DD62" s="691"/>
      <c r="DE62" s="691"/>
      <c r="DF62" s="691"/>
      <c r="DG62" s="691"/>
      <c r="DH62" s="691"/>
      <c r="DI62" s="691"/>
      <c r="DJ62" s="691"/>
      <c r="DK62" s="691"/>
      <c r="DL62" s="691"/>
      <c r="DM62" s="691"/>
      <c r="DN62" s="691"/>
      <c r="DO62" s="691"/>
      <c r="DP62" s="691"/>
      <c r="DQ62" s="691"/>
      <c r="DR62" s="691"/>
      <c r="DS62" s="691"/>
      <c r="DT62" s="691"/>
      <c r="DU62" s="691"/>
      <c r="DV62" s="691"/>
      <c r="DW62" s="691"/>
      <c r="DX62" s="691"/>
      <c r="DY62" s="691"/>
      <c r="DZ62" s="691"/>
      <c r="EA62" s="691"/>
      <c r="EB62" s="691"/>
      <c r="EC62" s="691"/>
      <c r="ED62" s="691"/>
      <c r="EE62" s="691"/>
      <c r="EF62" s="691"/>
      <c r="EG62" s="691"/>
      <c r="EH62" s="691"/>
      <c r="EI62" s="691"/>
      <c r="EJ62" s="691"/>
      <c r="EK62" s="691"/>
      <c r="EL62" s="691"/>
      <c r="EM62" s="691"/>
      <c r="EN62" s="691"/>
      <c r="EO62" s="691"/>
      <c r="EP62" s="691"/>
      <c r="EQ62" s="691"/>
      <c r="ER62" s="691"/>
      <c r="ES62" s="691"/>
      <c r="ET62" s="691"/>
      <c r="EU62" s="691"/>
      <c r="EV62" s="691"/>
      <c r="EW62" s="691"/>
      <c r="EX62" s="691"/>
    </row>
    <row r="63" spans="1:154" ht="24.6" hidden="1" customHeight="1" x14ac:dyDescent="0.15">
      <c r="A63" s="691"/>
      <c r="B63" s="691"/>
      <c r="C63" s="691"/>
      <c r="D63" s="691"/>
      <c r="E63" s="691"/>
      <c r="F63" s="691"/>
      <c r="G63" s="691"/>
      <c r="H63" s="691"/>
      <c r="I63" s="691"/>
      <c r="J63" s="691"/>
      <c r="K63" s="691"/>
      <c r="L63" s="691"/>
      <c r="M63" s="691"/>
      <c r="N63" s="691"/>
      <c r="O63" s="691"/>
      <c r="P63" s="691"/>
      <c r="Q63" s="691"/>
      <c r="R63" s="691"/>
      <c r="S63" s="691"/>
      <c r="T63" s="691"/>
      <c r="U63" s="691"/>
      <c r="V63" s="691"/>
      <c r="W63" s="691"/>
      <c r="X63" s="691"/>
      <c r="Y63" s="691"/>
      <c r="Z63" s="691"/>
      <c r="AA63" s="691"/>
      <c r="AB63" s="691"/>
      <c r="AC63" s="691"/>
      <c r="AD63" s="691"/>
      <c r="AE63" s="691"/>
      <c r="AF63" s="691"/>
      <c r="AG63" s="691"/>
      <c r="AH63" s="691"/>
      <c r="AI63" s="691"/>
      <c r="AJ63" s="691"/>
      <c r="AK63" s="691"/>
      <c r="AL63" s="691"/>
      <c r="AM63" s="691"/>
      <c r="AN63" s="691"/>
      <c r="AO63" s="691"/>
      <c r="AP63" s="691"/>
      <c r="AQ63" s="691"/>
      <c r="AR63" s="691"/>
      <c r="AS63" s="691"/>
      <c r="AT63" s="691"/>
      <c r="AU63" s="691"/>
      <c r="AV63" s="691"/>
      <c r="AW63" s="691"/>
      <c r="AX63" s="691"/>
      <c r="AY63" s="691"/>
      <c r="AZ63" s="691"/>
      <c r="BA63" s="691"/>
      <c r="BB63" s="691"/>
      <c r="BC63" s="691"/>
      <c r="BD63" s="691"/>
      <c r="BE63" s="691"/>
      <c r="BF63" s="691"/>
      <c r="BG63" s="691"/>
      <c r="BH63" s="691"/>
      <c r="BI63" s="691"/>
      <c r="BJ63" s="691"/>
      <c r="BK63" s="691"/>
      <c r="BL63" s="691"/>
      <c r="BM63" s="691"/>
      <c r="BN63" s="691"/>
      <c r="BO63" s="691"/>
      <c r="BP63" s="691"/>
      <c r="BQ63" s="691"/>
      <c r="BR63" s="691"/>
      <c r="BS63" s="691"/>
      <c r="BT63" s="691"/>
      <c r="BU63" s="691"/>
      <c r="BV63" s="691"/>
      <c r="BW63" s="691"/>
      <c r="BX63" s="691"/>
      <c r="BY63" s="691"/>
      <c r="BZ63" s="691"/>
      <c r="CA63" s="691"/>
      <c r="CB63" s="691"/>
      <c r="CC63" s="691"/>
      <c r="CD63" s="691"/>
      <c r="CE63" s="691"/>
      <c r="CF63" s="691"/>
      <c r="CG63" s="691"/>
      <c r="CH63" s="691"/>
      <c r="CI63" s="691"/>
      <c r="CJ63" s="691"/>
      <c r="CK63" s="691"/>
      <c r="CL63" s="691"/>
      <c r="CM63" s="691"/>
      <c r="CN63" s="691"/>
      <c r="CO63" s="691"/>
      <c r="CP63" s="691"/>
      <c r="CQ63" s="691"/>
      <c r="CR63" s="691"/>
      <c r="CS63" s="691"/>
      <c r="CT63" s="691"/>
      <c r="CU63" s="691"/>
      <c r="CV63" s="691"/>
      <c r="CW63" s="691"/>
      <c r="CX63" s="691"/>
      <c r="CY63" s="691"/>
      <c r="CZ63" s="691"/>
      <c r="DA63" s="691"/>
      <c r="DB63" s="691"/>
      <c r="DC63" s="691"/>
      <c r="DD63" s="691"/>
      <c r="DE63" s="691"/>
      <c r="DF63" s="691"/>
      <c r="DG63" s="691"/>
      <c r="DH63" s="691"/>
      <c r="DI63" s="691"/>
      <c r="DJ63" s="691"/>
      <c r="DK63" s="691"/>
      <c r="DL63" s="691"/>
      <c r="DM63" s="691"/>
      <c r="DN63" s="691"/>
      <c r="DO63" s="691"/>
      <c r="DP63" s="691"/>
      <c r="DQ63" s="691"/>
      <c r="DR63" s="691"/>
      <c r="DS63" s="691"/>
      <c r="DT63" s="691"/>
      <c r="DU63" s="691"/>
      <c r="DV63" s="691"/>
      <c r="DW63" s="691"/>
      <c r="DX63" s="691"/>
      <c r="DY63" s="691"/>
      <c r="DZ63" s="691"/>
      <c r="EA63" s="691"/>
      <c r="EB63" s="691"/>
      <c r="EC63" s="691"/>
      <c r="ED63" s="691"/>
      <c r="EE63" s="691"/>
      <c r="EF63" s="691"/>
      <c r="EG63" s="691"/>
      <c r="EH63" s="691"/>
      <c r="EI63" s="691"/>
      <c r="EJ63" s="691"/>
      <c r="EK63" s="691"/>
      <c r="EL63" s="691"/>
      <c r="EM63" s="691"/>
      <c r="EN63" s="691"/>
      <c r="EO63" s="691"/>
      <c r="EP63" s="691"/>
      <c r="EQ63" s="691"/>
      <c r="ER63" s="691"/>
      <c r="ES63" s="691"/>
      <c r="ET63" s="691"/>
      <c r="EU63" s="691"/>
      <c r="EV63" s="691"/>
      <c r="EW63" s="691"/>
      <c r="EX63" s="691"/>
    </row>
    <row r="64" spans="1:154" ht="24.6" hidden="1" customHeight="1" x14ac:dyDescent="0.15">
      <c r="A64" s="691"/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1"/>
      <c r="U64" s="691"/>
      <c r="V64" s="691"/>
      <c r="W64" s="691"/>
      <c r="X64" s="691"/>
      <c r="Y64" s="691"/>
      <c r="Z64" s="691"/>
      <c r="AA64" s="691"/>
      <c r="AB64" s="691"/>
      <c r="AC64" s="691"/>
      <c r="AD64" s="691"/>
      <c r="AE64" s="691"/>
      <c r="AF64" s="691"/>
      <c r="AG64" s="691"/>
      <c r="AH64" s="691"/>
      <c r="AI64" s="691"/>
      <c r="AJ64" s="691"/>
      <c r="AK64" s="691"/>
      <c r="AL64" s="691"/>
      <c r="AM64" s="691"/>
      <c r="AN64" s="691"/>
      <c r="AO64" s="691"/>
      <c r="AP64" s="691"/>
      <c r="AQ64" s="691"/>
      <c r="AR64" s="691"/>
      <c r="AS64" s="691"/>
      <c r="AT64" s="691"/>
      <c r="AU64" s="691"/>
      <c r="AV64" s="691"/>
      <c r="AW64" s="691"/>
      <c r="AX64" s="691"/>
      <c r="AY64" s="691"/>
      <c r="AZ64" s="691"/>
      <c r="BA64" s="691"/>
      <c r="BB64" s="691"/>
      <c r="BC64" s="691"/>
      <c r="BD64" s="691"/>
      <c r="BE64" s="691"/>
      <c r="BF64" s="691"/>
      <c r="BG64" s="691"/>
      <c r="BH64" s="691"/>
      <c r="BI64" s="691"/>
      <c r="BJ64" s="691"/>
      <c r="BK64" s="691"/>
      <c r="BL64" s="691"/>
      <c r="BM64" s="691"/>
      <c r="BN64" s="691"/>
      <c r="BO64" s="691"/>
      <c r="BP64" s="691"/>
      <c r="BQ64" s="691"/>
      <c r="BR64" s="691"/>
      <c r="BS64" s="691"/>
      <c r="BT64" s="691"/>
      <c r="BU64" s="691"/>
      <c r="BV64" s="691"/>
      <c r="BW64" s="691"/>
      <c r="BX64" s="691"/>
      <c r="BY64" s="691"/>
      <c r="BZ64" s="691"/>
      <c r="CA64" s="691"/>
      <c r="CB64" s="691"/>
      <c r="CC64" s="691"/>
      <c r="CD64" s="691"/>
      <c r="CE64" s="691"/>
      <c r="CF64" s="691"/>
      <c r="CG64" s="691"/>
      <c r="CH64" s="691"/>
      <c r="CI64" s="691"/>
      <c r="CJ64" s="691"/>
      <c r="CK64" s="691"/>
      <c r="CL64" s="691"/>
      <c r="CM64" s="691"/>
      <c r="CN64" s="691"/>
      <c r="CO64" s="691"/>
      <c r="CP64" s="691"/>
      <c r="CQ64" s="691"/>
      <c r="CR64" s="691"/>
      <c r="CS64" s="691"/>
      <c r="CT64" s="691"/>
      <c r="CU64" s="691"/>
      <c r="CV64" s="691"/>
      <c r="CW64" s="691"/>
      <c r="CX64" s="691"/>
      <c r="CY64" s="691"/>
      <c r="CZ64" s="691"/>
      <c r="DA64" s="691"/>
      <c r="DB64" s="691"/>
      <c r="DC64" s="691"/>
      <c r="DD64" s="691"/>
      <c r="DE64" s="691"/>
      <c r="DF64" s="691"/>
      <c r="DG64" s="691"/>
      <c r="DH64" s="691"/>
      <c r="DI64" s="691"/>
      <c r="DJ64" s="691"/>
      <c r="DK64" s="691"/>
      <c r="DL64" s="691"/>
      <c r="DM64" s="691"/>
      <c r="DN64" s="691"/>
      <c r="DO64" s="691"/>
      <c r="DP64" s="691"/>
      <c r="DQ64" s="691"/>
      <c r="DR64" s="691"/>
      <c r="DS64" s="691"/>
      <c r="DT64" s="691"/>
      <c r="DU64" s="691"/>
      <c r="DV64" s="691"/>
      <c r="DW64" s="691"/>
      <c r="DX64" s="691"/>
      <c r="DY64" s="691"/>
      <c r="DZ64" s="691"/>
      <c r="EA64" s="691"/>
      <c r="EB64" s="691"/>
      <c r="EC64" s="691"/>
      <c r="ED64" s="691"/>
      <c r="EE64" s="691"/>
      <c r="EF64" s="691"/>
      <c r="EG64" s="691"/>
      <c r="EH64" s="691"/>
      <c r="EI64" s="691"/>
      <c r="EJ64" s="691"/>
      <c r="EK64" s="691"/>
      <c r="EL64" s="691"/>
      <c r="EM64" s="691"/>
      <c r="EN64" s="691"/>
      <c r="EO64" s="691"/>
      <c r="EP64" s="691"/>
      <c r="EQ64" s="691"/>
      <c r="ER64" s="691"/>
      <c r="ES64" s="691"/>
      <c r="ET64" s="691"/>
      <c r="EU64" s="691"/>
      <c r="EV64" s="691"/>
      <c r="EW64" s="691"/>
      <c r="EX64" s="691"/>
    </row>
    <row r="65" spans="1:154" ht="24.6" hidden="1" customHeight="1" x14ac:dyDescent="0.15">
      <c r="A65" s="691"/>
      <c r="B65" s="691"/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1"/>
      <c r="X65" s="691"/>
      <c r="Y65" s="691"/>
      <c r="Z65" s="691"/>
      <c r="AA65" s="691"/>
      <c r="AB65" s="691"/>
      <c r="AC65" s="691"/>
      <c r="AD65" s="691"/>
      <c r="AE65" s="691"/>
      <c r="AF65" s="691"/>
      <c r="AG65" s="691"/>
      <c r="AH65" s="691"/>
      <c r="AI65" s="691"/>
      <c r="AJ65" s="691"/>
      <c r="AK65" s="691"/>
      <c r="AL65" s="691"/>
      <c r="AM65" s="691"/>
      <c r="AN65" s="691"/>
      <c r="AO65" s="691"/>
      <c r="AP65" s="691"/>
      <c r="AQ65" s="691"/>
      <c r="AR65" s="691"/>
      <c r="AS65" s="691"/>
      <c r="AT65" s="691"/>
      <c r="AU65" s="691"/>
      <c r="AV65" s="691"/>
      <c r="AW65" s="691"/>
      <c r="AX65" s="691"/>
      <c r="AY65" s="691"/>
      <c r="AZ65" s="691"/>
      <c r="BA65" s="691"/>
      <c r="BB65" s="691"/>
      <c r="BC65" s="691"/>
      <c r="BD65" s="691"/>
      <c r="BE65" s="691"/>
      <c r="BF65" s="691"/>
      <c r="BG65" s="691"/>
      <c r="BH65" s="691"/>
      <c r="BI65" s="691"/>
      <c r="BJ65" s="691"/>
      <c r="BK65" s="691"/>
      <c r="BL65" s="691"/>
      <c r="BM65" s="691"/>
      <c r="BN65" s="691"/>
      <c r="BO65" s="691"/>
      <c r="BP65" s="691"/>
      <c r="BQ65" s="691"/>
      <c r="BR65" s="691"/>
      <c r="BS65" s="691"/>
      <c r="BT65" s="691"/>
      <c r="BU65" s="691"/>
      <c r="BV65" s="691"/>
      <c r="BW65" s="691"/>
      <c r="BX65" s="691"/>
      <c r="BY65" s="691"/>
      <c r="BZ65" s="691"/>
      <c r="CA65" s="691"/>
      <c r="CB65" s="691"/>
      <c r="CC65" s="691"/>
      <c r="CD65" s="691"/>
      <c r="CE65" s="691"/>
      <c r="CF65" s="691"/>
      <c r="CG65" s="691"/>
      <c r="CH65" s="691"/>
      <c r="CI65" s="691"/>
      <c r="CJ65" s="691"/>
      <c r="CK65" s="691"/>
      <c r="CL65" s="691"/>
      <c r="CM65" s="691"/>
      <c r="CN65" s="691"/>
      <c r="CO65" s="691"/>
      <c r="CP65" s="691"/>
      <c r="CQ65" s="691"/>
      <c r="CR65" s="691"/>
      <c r="CS65" s="691"/>
      <c r="CT65" s="691"/>
      <c r="CU65" s="691"/>
      <c r="CV65" s="691"/>
      <c r="CW65" s="691"/>
      <c r="CX65" s="691"/>
      <c r="CY65" s="691"/>
      <c r="CZ65" s="691"/>
      <c r="DA65" s="691"/>
      <c r="DB65" s="691"/>
      <c r="DC65" s="691"/>
      <c r="DD65" s="691"/>
      <c r="DE65" s="691"/>
      <c r="DF65" s="691"/>
      <c r="DG65" s="691"/>
      <c r="DH65" s="691"/>
      <c r="DI65" s="691"/>
      <c r="DJ65" s="691"/>
      <c r="DK65" s="691"/>
      <c r="DL65" s="691"/>
      <c r="DM65" s="691"/>
      <c r="DN65" s="691"/>
      <c r="DO65" s="691"/>
      <c r="DP65" s="691"/>
      <c r="DQ65" s="691"/>
      <c r="DR65" s="691"/>
      <c r="DS65" s="691"/>
      <c r="DT65" s="691"/>
      <c r="DU65" s="691"/>
      <c r="DV65" s="691"/>
      <c r="DW65" s="691"/>
      <c r="DX65" s="691"/>
      <c r="DY65" s="691"/>
      <c r="DZ65" s="691"/>
      <c r="EA65" s="691"/>
      <c r="EB65" s="691"/>
      <c r="EC65" s="691"/>
      <c r="ED65" s="691"/>
      <c r="EE65" s="691"/>
      <c r="EF65" s="691"/>
      <c r="EG65" s="691"/>
      <c r="EH65" s="691"/>
      <c r="EI65" s="691"/>
      <c r="EJ65" s="691"/>
      <c r="EK65" s="691"/>
      <c r="EL65" s="691"/>
      <c r="EM65" s="691"/>
      <c r="EN65" s="691"/>
      <c r="EO65" s="691"/>
      <c r="EP65" s="691"/>
      <c r="EQ65" s="691"/>
      <c r="ER65" s="691"/>
      <c r="ES65" s="691"/>
      <c r="ET65" s="691"/>
      <c r="EU65" s="691"/>
      <c r="EV65" s="691"/>
      <c r="EW65" s="691"/>
      <c r="EX65" s="691"/>
    </row>
    <row r="66" spans="1:154" ht="24.6" hidden="1" customHeight="1" x14ac:dyDescent="0.15">
      <c r="A66" s="691"/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  <c r="AJ66" s="691"/>
      <c r="AK66" s="691"/>
      <c r="AL66" s="691"/>
      <c r="AM66" s="691"/>
      <c r="AN66" s="691"/>
      <c r="AO66" s="691"/>
      <c r="AP66" s="691"/>
      <c r="AQ66" s="691"/>
      <c r="AR66" s="691"/>
      <c r="AS66" s="691"/>
      <c r="AT66" s="691"/>
      <c r="AU66" s="691"/>
      <c r="AV66" s="691"/>
      <c r="AW66" s="691"/>
      <c r="AX66" s="691"/>
      <c r="AY66" s="691"/>
      <c r="AZ66" s="691"/>
      <c r="BA66" s="691"/>
      <c r="BB66" s="691"/>
      <c r="BC66" s="691"/>
      <c r="BD66" s="691"/>
      <c r="BE66" s="691"/>
      <c r="BF66" s="691"/>
      <c r="BG66" s="691"/>
      <c r="BH66" s="691"/>
      <c r="BI66" s="691"/>
      <c r="BJ66" s="691"/>
      <c r="BK66" s="691"/>
      <c r="BL66" s="691"/>
      <c r="BM66" s="691"/>
      <c r="BN66" s="691"/>
      <c r="BO66" s="691"/>
      <c r="BP66" s="691"/>
      <c r="BQ66" s="691"/>
      <c r="BR66" s="691"/>
      <c r="BS66" s="691"/>
      <c r="BT66" s="691"/>
      <c r="BU66" s="691"/>
      <c r="BV66" s="691"/>
      <c r="BW66" s="691"/>
      <c r="BX66" s="691"/>
      <c r="BY66" s="691"/>
      <c r="BZ66" s="691"/>
      <c r="CA66" s="691"/>
      <c r="CB66" s="691"/>
      <c r="CC66" s="691"/>
      <c r="CD66" s="691"/>
      <c r="CE66" s="691"/>
      <c r="CF66" s="691"/>
      <c r="CG66" s="691"/>
      <c r="CH66" s="691"/>
      <c r="CI66" s="691"/>
      <c r="CJ66" s="691"/>
      <c r="CK66" s="691"/>
      <c r="CL66" s="691"/>
      <c r="CM66" s="691"/>
      <c r="CN66" s="691"/>
      <c r="CO66" s="691"/>
      <c r="CP66" s="691"/>
      <c r="CQ66" s="691"/>
      <c r="CR66" s="691"/>
      <c r="CS66" s="691"/>
      <c r="CT66" s="691"/>
      <c r="CU66" s="691"/>
      <c r="CV66" s="691"/>
      <c r="CW66" s="691"/>
      <c r="CX66" s="691"/>
      <c r="CY66" s="691"/>
      <c r="CZ66" s="691"/>
      <c r="DA66" s="691"/>
      <c r="DB66" s="691"/>
      <c r="DC66" s="691"/>
      <c r="DD66" s="691"/>
      <c r="DE66" s="691"/>
      <c r="DF66" s="691"/>
      <c r="DG66" s="691"/>
      <c r="DH66" s="691"/>
      <c r="DI66" s="691"/>
      <c r="DJ66" s="691"/>
      <c r="DK66" s="691"/>
      <c r="DL66" s="691"/>
      <c r="DM66" s="691"/>
      <c r="DN66" s="691"/>
      <c r="DO66" s="691"/>
      <c r="DP66" s="691"/>
      <c r="DQ66" s="691"/>
      <c r="DR66" s="691"/>
      <c r="DS66" s="691"/>
      <c r="DT66" s="691"/>
      <c r="DU66" s="691"/>
      <c r="DV66" s="691"/>
      <c r="DW66" s="691"/>
      <c r="DX66" s="691"/>
      <c r="DY66" s="691"/>
      <c r="DZ66" s="691"/>
      <c r="EA66" s="691"/>
      <c r="EB66" s="691"/>
      <c r="EC66" s="691"/>
      <c r="ED66" s="691"/>
      <c r="EE66" s="691"/>
      <c r="EF66" s="691"/>
      <c r="EG66" s="691"/>
      <c r="EH66" s="691"/>
      <c r="EI66" s="691"/>
      <c r="EJ66" s="691"/>
      <c r="EK66" s="691"/>
      <c r="EL66" s="691"/>
      <c r="EM66" s="691"/>
      <c r="EN66" s="691"/>
      <c r="EO66" s="691"/>
      <c r="EP66" s="691"/>
      <c r="EQ66" s="691"/>
      <c r="ER66" s="691"/>
      <c r="ES66" s="691"/>
      <c r="ET66" s="691"/>
      <c r="EU66" s="691"/>
      <c r="EV66" s="691"/>
      <c r="EW66" s="691"/>
      <c r="EX66" s="691"/>
    </row>
    <row r="67" spans="1:154" ht="24.6" hidden="1" customHeight="1" x14ac:dyDescent="0.15">
      <c r="A67" s="691"/>
      <c r="B67" s="691"/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  <c r="T67" s="691"/>
      <c r="U67" s="691"/>
      <c r="V67" s="691"/>
      <c r="W67" s="691"/>
      <c r="X67" s="691"/>
      <c r="Y67" s="691"/>
      <c r="Z67" s="691"/>
      <c r="AA67" s="691"/>
      <c r="AB67" s="691"/>
      <c r="AC67" s="691"/>
      <c r="AD67" s="691"/>
      <c r="AE67" s="691"/>
      <c r="AF67" s="691"/>
      <c r="AG67" s="691"/>
      <c r="AH67" s="691"/>
      <c r="AI67" s="691"/>
      <c r="AJ67" s="691"/>
      <c r="AK67" s="691"/>
      <c r="AL67" s="691"/>
      <c r="AM67" s="691"/>
      <c r="AN67" s="691"/>
      <c r="AO67" s="691"/>
      <c r="AP67" s="691"/>
      <c r="AQ67" s="691"/>
      <c r="AR67" s="691"/>
      <c r="AS67" s="691"/>
      <c r="AT67" s="691"/>
      <c r="AU67" s="691"/>
      <c r="AV67" s="691"/>
      <c r="AW67" s="691"/>
      <c r="AX67" s="691"/>
      <c r="AY67" s="691"/>
      <c r="AZ67" s="691"/>
      <c r="BA67" s="691"/>
      <c r="BB67" s="691"/>
      <c r="BC67" s="691"/>
      <c r="BD67" s="691"/>
      <c r="BE67" s="691"/>
      <c r="BF67" s="691"/>
      <c r="BG67" s="691"/>
      <c r="BH67" s="691"/>
      <c r="BI67" s="691"/>
      <c r="BJ67" s="691"/>
      <c r="BK67" s="691"/>
      <c r="BL67" s="691"/>
      <c r="BM67" s="691"/>
      <c r="BN67" s="691"/>
      <c r="BO67" s="691"/>
      <c r="BP67" s="691"/>
      <c r="BQ67" s="691"/>
      <c r="BR67" s="691"/>
      <c r="BS67" s="691"/>
      <c r="BT67" s="691"/>
      <c r="BU67" s="691"/>
      <c r="BV67" s="691"/>
      <c r="BW67" s="691"/>
      <c r="BX67" s="691"/>
      <c r="BY67" s="691"/>
      <c r="BZ67" s="691"/>
      <c r="CA67" s="691"/>
      <c r="CB67" s="691"/>
      <c r="CC67" s="691"/>
      <c r="CD67" s="691"/>
      <c r="CE67" s="691"/>
      <c r="CF67" s="691"/>
      <c r="CG67" s="691"/>
      <c r="CH67" s="691"/>
      <c r="CI67" s="691"/>
      <c r="CJ67" s="691"/>
      <c r="CK67" s="691"/>
      <c r="CL67" s="691"/>
      <c r="CM67" s="691"/>
      <c r="CN67" s="691"/>
      <c r="CO67" s="691"/>
      <c r="CP67" s="691"/>
      <c r="CQ67" s="691"/>
      <c r="CR67" s="691"/>
      <c r="CS67" s="691"/>
      <c r="CT67" s="691"/>
      <c r="CU67" s="691"/>
      <c r="CV67" s="691"/>
      <c r="CW67" s="691"/>
      <c r="CX67" s="691"/>
      <c r="CY67" s="691"/>
      <c r="CZ67" s="691"/>
      <c r="DA67" s="691"/>
      <c r="DB67" s="691"/>
      <c r="DC67" s="691"/>
      <c r="DD67" s="691"/>
      <c r="DE67" s="691"/>
      <c r="DF67" s="691"/>
      <c r="DG67" s="691"/>
      <c r="DH67" s="691"/>
      <c r="DI67" s="691"/>
      <c r="DJ67" s="691"/>
      <c r="DK67" s="691"/>
      <c r="DL67" s="691"/>
      <c r="DM67" s="691"/>
      <c r="DN67" s="691"/>
      <c r="DO67" s="691"/>
      <c r="DP67" s="691"/>
      <c r="DQ67" s="691"/>
      <c r="DR67" s="691"/>
      <c r="DS67" s="691"/>
      <c r="DT67" s="691"/>
      <c r="DU67" s="691"/>
      <c r="DV67" s="691"/>
      <c r="DW67" s="691"/>
      <c r="DX67" s="691"/>
      <c r="DY67" s="691"/>
      <c r="DZ67" s="691"/>
      <c r="EA67" s="691"/>
      <c r="EB67" s="691"/>
      <c r="EC67" s="691"/>
      <c r="ED67" s="691"/>
      <c r="EE67" s="691"/>
      <c r="EF67" s="691"/>
      <c r="EG67" s="691"/>
      <c r="EH67" s="691"/>
      <c r="EI67" s="691"/>
      <c r="EJ67" s="691"/>
      <c r="EK67" s="691"/>
      <c r="EL67" s="691"/>
      <c r="EM67" s="691"/>
      <c r="EN67" s="691"/>
      <c r="EO67" s="691"/>
      <c r="EP67" s="691"/>
      <c r="EQ67" s="691"/>
      <c r="ER67" s="691"/>
      <c r="ES67" s="691"/>
      <c r="ET67" s="691"/>
      <c r="EU67" s="691"/>
      <c r="EV67" s="691"/>
      <c r="EW67" s="691"/>
      <c r="EX67" s="691"/>
    </row>
    <row r="68" spans="1:154" ht="24.6" hidden="1" customHeight="1" x14ac:dyDescent="0.15">
      <c r="A68" s="691"/>
      <c r="B68" s="691"/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1"/>
      <c r="X68" s="691"/>
      <c r="Y68" s="691"/>
      <c r="Z68" s="691"/>
      <c r="AA68" s="691"/>
      <c r="AB68" s="691"/>
      <c r="AC68" s="691"/>
      <c r="AD68" s="691"/>
      <c r="AE68" s="691"/>
      <c r="AF68" s="691"/>
      <c r="AG68" s="691"/>
      <c r="AH68" s="691"/>
      <c r="AI68" s="691"/>
      <c r="AJ68" s="691"/>
      <c r="AK68" s="691"/>
      <c r="AL68" s="691"/>
      <c r="AM68" s="691"/>
      <c r="AN68" s="691"/>
      <c r="AO68" s="691"/>
      <c r="AP68" s="691"/>
      <c r="AQ68" s="691"/>
      <c r="AR68" s="691"/>
      <c r="AS68" s="691"/>
      <c r="AT68" s="691"/>
      <c r="AU68" s="691"/>
      <c r="AV68" s="691"/>
      <c r="AW68" s="691"/>
      <c r="AX68" s="691"/>
      <c r="AY68" s="691"/>
      <c r="AZ68" s="691"/>
      <c r="BA68" s="691"/>
      <c r="BB68" s="691"/>
      <c r="BC68" s="691"/>
      <c r="BD68" s="691"/>
      <c r="BE68" s="691"/>
      <c r="BF68" s="691"/>
      <c r="BG68" s="691"/>
      <c r="BH68" s="691"/>
      <c r="BI68" s="691"/>
      <c r="BJ68" s="691"/>
      <c r="BK68" s="691"/>
      <c r="BL68" s="691"/>
      <c r="BM68" s="691"/>
      <c r="BN68" s="691"/>
      <c r="BO68" s="691"/>
      <c r="BP68" s="691"/>
      <c r="BQ68" s="691"/>
      <c r="BR68" s="691"/>
      <c r="BS68" s="691"/>
      <c r="BT68" s="691"/>
      <c r="BU68" s="691"/>
      <c r="BV68" s="691"/>
      <c r="BW68" s="691"/>
      <c r="BX68" s="691"/>
      <c r="BY68" s="691"/>
      <c r="BZ68" s="691"/>
      <c r="CA68" s="691"/>
      <c r="CB68" s="691"/>
      <c r="CC68" s="691"/>
      <c r="CD68" s="691"/>
      <c r="CE68" s="691"/>
      <c r="CF68" s="691"/>
      <c r="CG68" s="691"/>
      <c r="CH68" s="691"/>
      <c r="CI68" s="691"/>
      <c r="CJ68" s="691"/>
      <c r="CK68" s="691"/>
      <c r="CL68" s="691"/>
      <c r="CM68" s="691"/>
      <c r="CN68" s="691"/>
      <c r="CO68" s="691"/>
      <c r="CP68" s="691"/>
      <c r="CQ68" s="691"/>
      <c r="CR68" s="691"/>
      <c r="CS68" s="691"/>
      <c r="CT68" s="691"/>
      <c r="CU68" s="691"/>
      <c r="CV68" s="691"/>
      <c r="CW68" s="691"/>
      <c r="CX68" s="691"/>
      <c r="CY68" s="691"/>
      <c r="CZ68" s="691"/>
      <c r="DA68" s="691"/>
      <c r="DB68" s="691"/>
      <c r="DC68" s="691"/>
      <c r="DD68" s="691"/>
      <c r="DE68" s="691"/>
      <c r="DF68" s="691"/>
      <c r="DG68" s="691"/>
      <c r="DH68" s="691"/>
      <c r="DI68" s="691"/>
      <c r="DJ68" s="691"/>
      <c r="DK68" s="691"/>
      <c r="DL68" s="691"/>
      <c r="DM68" s="691"/>
      <c r="DN68" s="691"/>
      <c r="DO68" s="691"/>
      <c r="DP68" s="691"/>
      <c r="DQ68" s="691"/>
      <c r="DR68" s="691"/>
      <c r="DS68" s="691"/>
      <c r="DT68" s="691"/>
      <c r="DU68" s="691"/>
      <c r="DV68" s="691"/>
      <c r="DW68" s="691"/>
      <c r="DX68" s="691"/>
      <c r="DY68" s="691"/>
      <c r="DZ68" s="691"/>
      <c r="EA68" s="691"/>
      <c r="EB68" s="691"/>
      <c r="EC68" s="691"/>
      <c r="ED68" s="691"/>
      <c r="EE68" s="691"/>
      <c r="EF68" s="691"/>
      <c r="EG68" s="691"/>
      <c r="EH68" s="691"/>
      <c r="EI68" s="691"/>
      <c r="EJ68" s="691"/>
      <c r="EK68" s="691"/>
      <c r="EL68" s="691"/>
      <c r="EM68" s="691"/>
      <c r="EN68" s="691"/>
      <c r="EO68" s="691"/>
      <c r="EP68" s="691"/>
      <c r="EQ68" s="691"/>
      <c r="ER68" s="691"/>
      <c r="ES68" s="691"/>
      <c r="ET68" s="691"/>
      <c r="EU68" s="691"/>
      <c r="EV68" s="691"/>
      <c r="EW68" s="691"/>
      <c r="EX68" s="691"/>
    </row>
    <row r="69" spans="1:154" ht="24.6" hidden="1" customHeight="1" x14ac:dyDescent="0.15">
      <c r="A69" s="691"/>
      <c r="B69" s="691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691"/>
      <c r="P69" s="691"/>
      <c r="Q69" s="691"/>
      <c r="R69" s="691"/>
      <c r="S69" s="691"/>
      <c r="T69" s="691"/>
      <c r="U69" s="691"/>
      <c r="V69" s="691"/>
      <c r="W69" s="691"/>
      <c r="X69" s="691"/>
      <c r="Y69" s="691"/>
      <c r="Z69" s="691"/>
      <c r="AA69" s="691"/>
      <c r="AB69" s="691"/>
      <c r="AC69" s="691"/>
      <c r="AD69" s="691"/>
      <c r="AE69" s="691"/>
      <c r="AF69" s="691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1"/>
      <c r="BN69" s="691"/>
      <c r="BO69" s="691"/>
      <c r="BP69" s="691"/>
      <c r="BQ69" s="691"/>
      <c r="BR69" s="691"/>
      <c r="BS69" s="691"/>
      <c r="BT69" s="691"/>
      <c r="BU69" s="691"/>
      <c r="BV69" s="691"/>
      <c r="BW69" s="691"/>
      <c r="BX69" s="691"/>
      <c r="BY69" s="691"/>
      <c r="BZ69" s="691"/>
      <c r="CA69" s="691"/>
      <c r="CB69" s="691"/>
      <c r="CC69" s="691"/>
      <c r="CD69" s="691"/>
      <c r="CE69" s="691"/>
      <c r="CF69" s="691"/>
      <c r="CG69" s="691"/>
      <c r="CH69" s="691"/>
      <c r="CI69" s="691"/>
      <c r="CJ69" s="691"/>
      <c r="CK69" s="691"/>
      <c r="CL69" s="691"/>
      <c r="CM69" s="691"/>
      <c r="CN69" s="691"/>
      <c r="CO69" s="691"/>
      <c r="CP69" s="691"/>
      <c r="CQ69" s="691"/>
      <c r="CR69" s="691"/>
      <c r="CS69" s="691"/>
      <c r="CT69" s="691"/>
      <c r="CU69" s="691"/>
      <c r="CV69" s="691"/>
      <c r="CW69" s="691"/>
      <c r="CX69" s="691"/>
      <c r="CY69" s="691"/>
      <c r="CZ69" s="691"/>
      <c r="DA69" s="691"/>
      <c r="DB69" s="691"/>
      <c r="DC69" s="691"/>
      <c r="DD69" s="691"/>
      <c r="DE69" s="691"/>
      <c r="DF69" s="691"/>
      <c r="DG69" s="691"/>
      <c r="DH69" s="691"/>
      <c r="DI69" s="691"/>
      <c r="DJ69" s="691"/>
      <c r="DK69" s="691"/>
      <c r="DL69" s="691"/>
      <c r="DM69" s="691"/>
      <c r="DN69" s="691"/>
      <c r="DO69" s="691"/>
      <c r="DP69" s="691"/>
      <c r="DQ69" s="691"/>
      <c r="DR69" s="691"/>
      <c r="DS69" s="691"/>
      <c r="DT69" s="691"/>
      <c r="DU69" s="691"/>
      <c r="DV69" s="691"/>
      <c r="DW69" s="691"/>
      <c r="DX69" s="691"/>
      <c r="DY69" s="691"/>
      <c r="DZ69" s="691"/>
      <c r="EA69" s="691"/>
      <c r="EB69" s="691"/>
      <c r="EC69" s="691"/>
      <c r="ED69" s="691"/>
      <c r="EE69" s="691"/>
      <c r="EF69" s="691"/>
      <c r="EG69" s="691"/>
      <c r="EH69" s="691"/>
      <c r="EI69" s="691"/>
      <c r="EJ69" s="691"/>
      <c r="EK69" s="691"/>
      <c r="EL69" s="691"/>
      <c r="EM69" s="691"/>
      <c r="EN69" s="691"/>
      <c r="EO69" s="691"/>
      <c r="EP69" s="691"/>
      <c r="EQ69" s="691"/>
      <c r="ER69" s="691"/>
      <c r="ES69" s="691"/>
      <c r="ET69" s="691"/>
      <c r="EU69" s="691"/>
      <c r="EV69" s="691"/>
      <c r="EW69" s="691"/>
      <c r="EX69" s="691"/>
    </row>
    <row r="70" spans="1:154" ht="24.6" hidden="1" customHeight="1" x14ac:dyDescent="0.15">
      <c r="A70" s="691"/>
      <c r="B70" s="691"/>
      <c r="C70" s="691"/>
      <c r="D70" s="691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1"/>
      <c r="R70" s="691"/>
      <c r="S70" s="691"/>
      <c r="T70" s="691"/>
      <c r="U70" s="691"/>
      <c r="V70" s="691"/>
      <c r="W70" s="691"/>
      <c r="X70" s="691"/>
      <c r="Y70" s="691"/>
      <c r="Z70" s="691"/>
      <c r="AA70" s="691"/>
      <c r="AB70" s="691"/>
      <c r="AC70" s="691"/>
      <c r="AD70" s="691"/>
      <c r="AE70" s="691"/>
      <c r="AF70" s="691"/>
      <c r="AG70" s="691"/>
      <c r="AH70" s="691"/>
      <c r="AI70" s="691"/>
      <c r="AJ70" s="691"/>
      <c r="AK70" s="691"/>
      <c r="AL70" s="691"/>
      <c r="AM70" s="691"/>
      <c r="AN70" s="691"/>
      <c r="AO70" s="691"/>
      <c r="AP70" s="691"/>
      <c r="AQ70" s="691"/>
      <c r="AR70" s="691"/>
      <c r="AS70" s="691"/>
      <c r="AT70" s="691"/>
      <c r="AU70" s="691"/>
      <c r="AV70" s="691"/>
      <c r="AW70" s="691"/>
      <c r="AX70" s="691"/>
      <c r="AY70" s="691"/>
      <c r="AZ70" s="691"/>
      <c r="BA70" s="691"/>
      <c r="BB70" s="691"/>
      <c r="BC70" s="691"/>
      <c r="BD70" s="691"/>
      <c r="BE70" s="691"/>
      <c r="BF70" s="691"/>
      <c r="BG70" s="691"/>
      <c r="BH70" s="691"/>
      <c r="BI70" s="691"/>
      <c r="BJ70" s="691"/>
      <c r="BK70" s="691"/>
      <c r="BL70" s="691"/>
      <c r="BM70" s="691"/>
      <c r="BN70" s="691"/>
      <c r="BO70" s="691"/>
      <c r="BP70" s="691"/>
      <c r="BQ70" s="691"/>
      <c r="BR70" s="691"/>
      <c r="BS70" s="691"/>
      <c r="BT70" s="691"/>
      <c r="BU70" s="691"/>
      <c r="BV70" s="691"/>
      <c r="BW70" s="691"/>
      <c r="BX70" s="691"/>
      <c r="BY70" s="691"/>
      <c r="BZ70" s="691"/>
      <c r="CA70" s="691"/>
      <c r="CB70" s="691"/>
      <c r="CC70" s="691"/>
      <c r="CD70" s="691"/>
      <c r="CE70" s="691"/>
      <c r="CF70" s="691"/>
      <c r="CG70" s="691"/>
      <c r="CH70" s="691"/>
      <c r="CI70" s="691"/>
      <c r="CJ70" s="691"/>
      <c r="CK70" s="691"/>
      <c r="CL70" s="691"/>
      <c r="CM70" s="691"/>
      <c r="CN70" s="691"/>
      <c r="CO70" s="691"/>
      <c r="CP70" s="691"/>
      <c r="CQ70" s="691"/>
      <c r="CR70" s="691"/>
      <c r="CS70" s="691"/>
      <c r="CT70" s="691"/>
      <c r="CU70" s="691"/>
      <c r="CV70" s="691"/>
      <c r="CW70" s="691"/>
      <c r="CX70" s="691"/>
      <c r="CY70" s="691"/>
      <c r="CZ70" s="691"/>
      <c r="DA70" s="691"/>
      <c r="DB70" s="691"/>
      <c r="DC70" s="691"/>
      <c r="DD70" s="691"/>
      <c r="DE70" s="691"/>
      <c r="DF70" s="691"/>
      <c r="DG70" s="691"/>
      <c r="DH70" s="691"/>
      <c r="DI70" s="691"/>
      <c r="DJ70" s="691"/>
      <c r="DK70" s="691"/>
      <c r="DL70" s="691"/>
      <c r="DM70" s="691"/>
      <c r="DN70" s="691"/>
      <c r="DO70" s="691"/>
      <c r="DP70" s="691"/>
      <c r="DQ70" s="691"/>
      <c r="DR70" s="691"/>
      <c r="DS70" s="691"/>
      <c r="DT70" s="691"/>
      <c r="DU70" s="691"/>
      <c r="DV70" s="691"/>
      <c r="DW70" s="691"/>
      <c r="DX70" s="691"/>
      <c r="DY70" s="691"/>
      <c r="DZ70" s="691"/>
      <c r="EA70" s="691"/>
      <c r="EB70" s="691"/>
      <c r="EC70" s="691"/>
      <c r="ED70" s="691"/>
      <c r="EE70" s="691"/>
      <c r="EF70" s="691"/>
      <c r="EG70" s="691"/>
      <c r="EH70" s="691"/>
      <c r="EI70" s="691"/>
      <c r="EJ70" s="691"/>
      <c r="EK70" s="691"/>
      <c r="EL70" s="691"/>
      <c r="EM70" s="691"/>
      <c r="EN70" s="691"/>
      <c r="EO70" s="691"/>
      <c r="EP70" s="691"/>
      <c r="EQ70" s="691"/>
      <c r="ER70" s="691"/>
      <c r="ES70" s="691"/>
      <c r="ET70" s="691"/>
      <c r="EU70" s="691"/>
      <c r="EV70" s="691"/>
      <c r="EW70" s="691"/>
      <c r="EX70" s="691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60:X60"/>
    <mergeCell ref="B54:X54"/>
    <mergeCell ref="B55:X55"/>
    <mergeCell ref="B56:X56"/>
    <mergeCell ref="B57:X57"/>
    <mergeCell ref="B58:X58"/>
    <mergeCell ref="B59:X59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41:X41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29:X29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17:X17"/>
    <mergeCell ref="B8:X11"/>
    <mergeCell ref="AA8:AV8"/>
    <mergeCell ref="AX8:BA8"/>
    <mergeCell ref="Y9:Z9"/>
    <mergeCell ref="AB9:AH9"/>
    <mergeCell ref="AI9:AQ9"/>
    <mergeCell ref="AR9:AV9"/>
    <mergeCell ref="B12:X12"/>
    <mergeCell ref="B13:X13"/>
    <mergeCell ref="B14:X14"/>
    <mergeCell ref="B15:X15"/>
    <mergeCell ref="B16:X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V25 AY25 AC33:AH36 AJ33:AQ36 AS33:AV36 AC38:AH39 AJ38:AQ39 AS38:AV39 AW43 AY44 AZ45:AZ47 BB48 AZ55:AZ56 AS50:AW57 AC50:AH58 AJ50:AQ58 AS58:AV58 AY52:AY58 AZ58 AC60:AH60 AJ60:AQ60 AS60:AV60 AY60" xr:uid="{C5932ADF-CB5D-4436-89F3-6C86B0178559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A7A8C-0C05-4FBA-BB9E-C182B77AF05D}">
  <sheetPr codeName="Sheet14"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U12" sqref="U12"/>
    </sheetView>
  </sheetViews>
  <sheetFormatPr defaultColWidth="0" defaultRowHeight="14.25" customHeight="1" zeroHeight="1" x14ac:dyDescent="0.15"/>
  <cols>
    <col min="1" max="1" width="1" style="392" customWidth="1"/>
    <col min="2" max="10" width="1.625" style="392" customWidth="1"/>
    <col min="11" max="11" width="2.875" style="392" customWidth="1"/>
    <col min="12" max="12" width="1.75" style="392" customWidth="1"/>
    <col min="13" max="17" width="1.625" style="392" customWidth="1"/>
    <col min="18" max="18" width="2.75" style="392" customWidth="1"/>
    <col min="19" max="20" width="2.625" style="392" customWidth="1"/>
    <col min="21" max="21" width="12.625" style="392" customWidth="1"/>
    <col min="22" max="24" width="5.125" style="392" customWidth="1"/>
    <col min="25" max="33" width="12.625" style="392" customWidth="1"/>
    <col min="34" max="34" width="13.125" style="392" customWidth="1"/>
    <col min="35" max="35" width="2.75" style="392" customWidth="1"/>
    <col min="36" max="36" width="1.625" style="392" hidden="1" customWidth="1"/>
    <col min="37" max="37" width="0" style="392" hidden="1" customWidth="1"/>
    <col min="38" max="38" width="1.625" style="392" hidden="1" customWidth="1"/>
    <col min="39" max="243" width="0" style="392" hidden="1" customWidth="1"/>
    <col min="244" max="244" width="2.125" style="392" hidden="1" customWidth="1"/>
    <col min="245" max="256" width="0" style="392" hidden="1"/>
    <col min="257" max="257" width="1" style="392" hidden="1" customWidth="1"/>
    <col min="258" max="266" width="1.625" style="392" hidden="1" customWidth="1"/>
    <col min="267" max="267" width="2.875" style="392" hidden="1" customWidth="1"/>
    <col min="268" max="268" width="1.75" style="392" hidden="1" customWidth="1"/>
    <col min="269" max="273" width="1.625" style="392" hidden="1" customWidth="1"/>
    <col min="274" max="274" width="2.75" style="392" hidden="1" customWidth="1"/>
    <col min="275" max="276" width="1.75" style="392" hidden="1" customWidth="1"/>
    <col min="277" max="277" width="12.625" style="392" hidden="1" customWidth="1"/>
    <col min="278" max="280" width="4.125" style="392" hidden="1" customWidth="1"/>
    <col min="281" max="289" width="12.625" style="392" hidden="1" customWidth="1"/>
    <col min="290" max="290" width="13.125" style="392" hidden="1" customWidth="1"/>
    <col min="291" max="291" width="2.75" style="392" hidden="1" customWidth="1"/>
    <col min="292" max="499" width="0" style="392" hidden="1" customWidth="1"/>
    <col min="500" max="500" width="2.125" style="392" hidden="1" customWidth="1"/>
    <col min="501" max="512" width="0" style="392" hidden="1"/>
    <col min="513" max="513" width="1" style="392" hidden="1" customWidth="1"/>
    <col min="514" max="522" width="1.625" style="392" hidden="1" customWidth="1"/>
    <col min="523" max="523" width="2.875" style="392" hidden="1" customWidth="1"/>
    <col min="524" max="524" width="1.75" style="392" hidden="1" customWidth="1"/>
    <col min="525" max="529" width="1.625" style="392" hidden="1" customWidth="1"/>
    <col min="530" max="530" width="2.75" style="392" hidden="1" customWidth="1"/>
    <col min="531" max="532" width="1.75" style="392" hidden="1" customWidth="1"/>
    <col min="533" max="533" width="12.625" style="392" hidden="1" customWidth="1"/>
    <col min="534" max="536" width="4.125" style="392" hidden="1" customWidth="1"/>
    <col min="537" max="545" width="12.625" style="392" hidden="1" customWidth="1"/>
    <col min="546" max="546" width="13.125" style="392" hidden="1" customWidth="1"/>
    <col min="547" max="547" width="2.75" style="392" hidden="1" customWidth="1"/>
    <col min="548" max="755" width="0" style="392" hidden="1" customWidth="1"/>
    <col min="756" max="756" width="2.125" style="392" hidden="1" customWidth="1"/>
    <col min="757" max="768" width="0" style="392" hidden="1"/>
    <col min="769" max="769" width="1" style="392" hidden="1" customWidth="1"/>
    <col min="770" max="778" width="1.625" style="392" hidden="1" customWidth="1"/>
    <col min="779" max="779" width="2.875" style="392" hidden="1" customWidth="1"/>
    <col min="780" max="780" width="1.75" style="392" hidden="1" customWidth="1"/>
    <col min="781" max="785" width="1.625" style="392" hidden="1" customWidth="1"/>
    <col min="786" max="786" width="2.75" style="392" hidden="1" customWidth="1"/>
    <col min="787" max="788" width="1.75" style="392" hidden="1" customWidth="1"/>
    <col min="789" max="789" width="12.625" style="392" hidden="1" customWidth="1"/>
    <col min="790" max="792" width="4.125" style="392" hidden="1" customWidth="1"/>
    <col min="793" max="801" width="12.625" style="392" hidden="1" customWidth="1"/>
    <col min="802" max="802" width="13.125" style="392" hidden="1" customWidth="1"/>
    <col min="803" max="803" width="2.75" style="392" hidden="1" customWidth="1"/>
    <col min="804" max="1011" width="0" style="392" hidden="1" customWidth="1"/>
    <col min="1012" max="1012" width="2.125" style="392" hidden="1" customWidth="1"/>
    <col min="1013" max="1024" width="0" style="392" hidden="1"/>
    <col min="1025" max="1025" width="1" style="392" hidden="1" customWidth="1"/>
    <col min="1026" max="1034" width="1.625" style="392" hidden="1" customWidth="1"/>
    <col min="1035" max="1035" width="2.875" style="392" hidden="1" customWidth="1"/>
    <col min="1036" max="1036" width="1.75" style="392" hidden="1" customWidth="1"/>
    <col min="1037" max="1041" width="1.625" style="392" hidden="1" customWidth="1"/>
    <col min="1042" max="1042" width="2.75" style="392" hidden="1" customWidth="1"/>
    <col min="1043" max="1044" width="1.75" style="392" hidden="1" customWidth="1"/>
    <col min="1045" max="1045" width="12.625" style="392" hidden="1" customWidth="1"/>
    <col min="1046" max="1048" width="4.125" style="392" hidden="1" customWidth="1"/>
    <col min="1049" max="1057" width="12.625" style="392" hidden="1" customWidth="1"/>
    <col min="1058" max="1058" width="13.125" style="392" hidden="1" customWidth="1"/>
    <col min="1059" max="1059" width="2.75" style="392" hidden="1" customWidth="1"/>
    <col min="1060" max="1267" width="0" style="392" hidden="1" customWidth="1"/>
    <col min="1268" max="1268" width="2.125" style="392" hidden="1" customWidth="1"/>
    <col min="1269" max="1280" width="0" style="392" hidden="1"/>
    <col min="1281" max="1281" width="1" style="392" hidden="1" customWidth="1"/>
    <col min="1282" max="1290" width="1.625" style="392" hidden="1" customWidth="1"/>
    <col min="1291" max="1291" width="2.875" style="392" hidden="1" customWidth="1"/>
    <col min="1292" max="1292" width="1.75" style="392" hidden="1" customWidth="1"/>
    <col min="1293" max="1297" width="1.625" style="392" hidden="1" customWidth="1"/>
    <col min="1298" max="1298" width="2.75" style="392" hidden="1" customWidth="1"/>
    <col min="1299" max="1300" width="1.75" style="392" hidden="1" customWidth="1"/>
    <col min="1301" max="1301" width="12.625" style="392" hidden="1" customWidth="1"/>
    <col min="1302" max="1304" width="4.125" style="392" hidden="1" customWidth="1"/>
    <col min="1305" max="1313" width="12.625" style="392" hidden="1" customWidth="1"/>
    <col min="1314" max="1314" width="13.125" style="392" hidden="1" customWidth="1"/>
    <col min="1315" max="1315" width="2.75" style="392" hidden="1" customWidth="1"/>
    <col min="1316" max="1523" width="0" style="392" hidden="1" customWidth="1"/>
    <col min="1524" max="1524" width="2.125" style="392" hidden="1" customWidth="1"/>
    <col min="1525" max="1536" width="0" style="392" hidden="1"/>
    <col min="1537" max="1537" width="1" style="392" hidden="1" customWidth="1"/>
    <col min="1538" max="1546" width="1.625" style="392" hidden="1" customWidth="1"/>
    <col min="1547" max="1547" width="2.875" style="392" hidden="1" customWidth="1"/>
    <col min="1548" max="1548" width="1.75" style="392" hidden="1" customWidth="1"/>
    <col min="1549" max="1553" width="1.625" style="392" hidden="1" customWidth="1"/>
    <col min="1554" max="1554" width="2.75" style="392" hidden="1" customWidth="1"/>
    <col min="1555" max="1556" width="1.75" style="392" hidden="1" customWidth="1"/>
    <col min="1557" max="1557" width="12.625" style="392" hidden="1" customWidth="1"/>
    <col min="1558" max="1560" width="4.125" style="392" hidden="1" customWidth="1"/>
    <col min="1561" max="1569" width="12.625" style="392" hidden="1" customWidth="1"/>
    <col min="1570" max="1570" width="13.125" style="392" hidden="1" customWidth="1"/>
    <col min="1571" max="1571" width="2.75" style="392" hidden="1" customWidth="1"/>
    <col min="1572" max="1779" width="0" style="392" hidden="1" customWidth="1"/>
    <col min="1780" max="1780" width="2.125" style="392" hidden="1" customWidth="1"/>
    <col min="1781" max="1792" width="0" style="392" hidden="1"/>
    <col min="1793" max="1793" width="1" style="392" hidden="1" customWidth="1"/>
    <col min="1794" max="1802" width="1.625" style="392" hidden="1" customWidth="1"/>
    <col min="1803" max="1803" width="2.875" style="392" hidden="1" customWidth="1"/>
    <col min="1804" max="1804" width="1.75" style="392" hidden="1" customWidth="1"/>
    <col min="1805" max="1809" width="1.625" style="392" hidden="1" customWidth="1"/>
    <col min="1810" max="1810" width="2.75" style="392" hidden="1" customWidth="1"/>
    <col min="1811" max="1812" width="1.75" style="392" hidden="1" customWidth="1"/>
    <col min="1813" max="1813" width="12.625" style="392" hidden="1" customWidth="1"/>
    <col min="1814" max="1816" width="4.125" style="392" hidden="1" customWidth="1"/>
    <col min="1817" max="1825" width="12.625" style="392" hidden="1" customWidth="1"/>
    <col min="1826" max="1826" width="13.125" style="392" hidden="1" customWidth="1"/>
    <col min="1827" max="1827" width="2.75" style="392" hidden="1" customWidth="1"/>
    <col min="1828" max="2035" width="0" style="392" hidden="1" customWidth="1"/>
    <col min="2036" max="2036" width="2.125" style="392" hidden="1" customWidth="1"/>
    <col min="2037" max="2048" width="0" style="392" hidden="1"/>
    <col min="2049" max="2049" width="1" style="392" hidden="1" customWidth="1"/>
    <col min="2050" max="2058" width="1.625" style="392" hidden="1" customWidth="1"/>
    <col min="2059" max="2059" width="2.875" style="392" hidden="1" customWidth="1"/>
    <col min="2060" max="2060" width="1.75" style="392" hidden="1" customWidth="1"/>
    <col min="2061" max="2065" width="1.625" style="392" hidden="1" customWidth="1"/>
    <col min="2066" max="2066" width="2.75" style="392" hidden="1" customWidth="1"/>
    <col min="2067" max="2068" width="1.75" style="392" hidden="1" customWidth="1"/>
    <col min="2069" max="2069" width="12.625" style="392" hidden="1" customWidth="1"/>
    <col min="2070" max="2072" width="4.125" style="392" hidden="1" customWidth="1"/>
    <col min="2073" max="2081" width="12.625" style="392" hidden="1" customWidth="1"/>
    <col min="2082" max="2082" width="13.125" style="392" hidden="1" customWidth="1"/>
    <col min="2083" max="2083" width="2.75" style="392" hidden="1" customWidth="1"/>
    <col min="2084" max="2291" width="0" style="392" hidden="1" customWidth="1"/>
    <col min="2292" max="2292" width="2.125" style="392" hidden="1" customWidth="1"/>
    <col min="2293" max="2304" width="0" style="392" hidden="1"/>
    <col min="2305" max="2305" width="1" style="392" hidden="1" customWidth="1"/>
    <col min="2306" max="2314" width="1.625" style="392" hidden="1" customWidth="1"/>
    <col min="2315" max="2315" width="2.875" style="392" hidden="1" customWidth="1"/>
    <col min="2316" max="2316" width="1.75" style="392" hidden="1" customWidth="1"/>
    <col min="2317" max="2321" width="1.625" style="392" hidden="1" customWidth="1"/>
    <col min="2322" max="2322" width="2.75" style="392" hidden="1" customWidth="1"/>
    <col min="2323" max="2324" width="1.75" style="392" hidden="1" customWidth="1"/>
    <col min="2325" max="2325" width="12.625" style="392" hidden="1" customWidth="1"/>
    <col min="2326" max="2328" width="4.125" style="392" hidden="1" customWidth="1"/>
    <col min="2329" max="2337" width="12.625" style="392" hidden="1" customWidth="1"/>
    <col min="2338" max="2338" width="13.125" style="392" hidden="1" customWidth="1"/>
    <col min="2339" max="2339" width="2.75" style="392" hidden="1" customWidth="1"/>
    <col min="2340" max="2547" width="0" style="392" hidden="1" customWidth="1"/>
    <col min="2548" max="2548" width="2.125" style="392" hidden="1" customWidth="1"/>
    <col min="2549" max="2560" width="0" style="392" hidden="1"/>
    <col min="2561" max="2561" width="1" style="392" hidden="1" customWidth="1"/>
    <col min="2562" max="2570" width="1.625" style="392" hidden="1" customWidth="1"/>
    <col min="2571" max="2571" width="2.875" style="392" hidden="1" customWidth="1"/>
    <col min="2572" max="2572" width="1.75" style="392" hidden="1" customWidth="1"/>
    <col min="2573" max="2577" width="1.625" style="392" hidden="1" customWidth="1"/>
    <col min="2578" max="2578" width="2.75" style="392" hidden="1" customWidth="1"/>
    <col min="2579" max="2580" width="1.75" style="392" hidden="1" customWidth="1"/>
    <col min="2581" max="2581" width="12.625" style="392" hidden="1" customWidth="1"/>
    <col min="2582" max="2584" width="4.125" style="392" hidden="1" customWidth="1"/>
    <col min="2585" max="2593" width="12.625" style="392" hidden="1" customWidth="1"/>
    <col min="2594" max="2594" width="13.125" style="392" hidden="1" customWidth="1"/>
    <col min="2595" max="2595" width="2.75" style="392" hidden="1" customWidth="1"/>
    <col min="2596" max="2803" width="0" style="392" hidden="1" customWidth="1"/>
    <col min="2804" max="2804" width="2.125" style="392" hidden="1" customWidth="1"/>
    <col min="2805" max="2816" width="0" style="392" hidden="1"/>
    <col min="2817" max="2817" width="1" style="392" hidden="1" customWidth="1"/>
    <col min="2818" max="2826" width="1.625" style="392" hidden="1" customWidth="1"/>
    <col min="2827" max="2827" width="2.875" style="392" hidden="1" customWidth="1"/>
    <col min="2828" max="2828" width="1.75" style="392" hidden="1" customWidth="1"/>
    <col min="2829" max="2833" width="1.625" style="392" hidden="1" customWidth="1"/>
    <col min="2834" max="2834" width="2.75" style="392" hidden="1" customWidth="1"/>
    <col min="2835" max="2836" width="1.75" style="392" hidden="1" customWidth="1"/>
    <col min="2837" max="2837" width="12.625" style="392" hidden="1" customWidth="1"/>
    <col min="2838" max="2840" width="4.125" style="392" hidden="1" customWidth="1"/>
    <col min="2841" max="2849" width="12.625" style="392" hidden="1" customWidth="1"/>
    <col min="2850" max="2850" width="13.125" style="392" hidden="1" customWidth="1"/>
    <col min="2851" max="2851" width="2.75" style="392" hidden="1" customWidth="1"/>
    <col min="2852" max="3059" width="0" style="392" hidden="1" customWidth="1"/>
    <col min="3060" max="3060" width="2.125" style="392" hidden="1" customWidth="1"/>
    <col min="3061" max="3072" width="0" style="392" hidden="1"/>
    <col min="3073" max="3073" width="1" style="392" hidden="1" customWidth="1"/>
    <col min="3074" max="3082" width="1.625" style="392" hidden="1" customWidth="1"/>
    <col min="3083" max="3083" width="2.875" style="392" hidden="1" customWidth="1"/>
    <col min="3084" max="3084" width="1.75" style="392" hidden="1" customWidth="1"/>
    <col min="3085" max="3089" width="1.625" style="392" hidden="1" customWidth="1"/>
    <col min="3090" max="3090" width="2.75" style="392" hidden="1" customWidth="1"/>
    <col min="3091" max="3092" width="1.75" style="392" hidden="1" customWidth="1"/>
    <col min="3093" max="3093" width="12.625" style="392" hidden="1" customWidth="1"/>
    <col min="3094" max="3096" width="4.125" style="392" hidden="1" customWidth="1"/>
    <col min="3097" max="3105" width="12.625" style="392" hidden="1" customWidth="1"/>
    <col min="3106" max="3106" width="13.125" style="392" hidden="1" customWidth="1"/>
    <col min="3107" max="3107" width="2.75" style="392" hidden="1" customWidth="1"/>
    <col min="3108" max="3315" width="0" style="392" hidden="1" customWidth="1"/>
    <col min="3316" max="3316" width="2.125" style="392" hidden="1" customWidth="1"/>
    <col min="3317" max="3328" width="0" style="392" hidden="1"/>
    <col min="3329" max="3329" width="1" style="392" hidden="1" customWidth="1"/>
    <col min="3330" max="3338" width="1.625" style="392" hidden="1" customWidth="1"/>
    <col min="3339" max="3339" width="2.875" style="392" hidden="1" customWidth="1"/>
    <col min="3340" max="3340" width="1.75" style="392" hidden="1" customWidth="1"/>
    <col min="3341" max="3345" width="1.625" style="392" hidden="1" customWidth="1"/>
    <col min="3346" max="3346" width="2.75" style="392" hidden="1" customWidth="1"/>
    <col min="3347" max="3348" width="1.75" style="392" hidden="1" customWidth="1"/>
    <col min="3349" max="3349" width="12.625" style="392" hidden="1" customWidth="1"/>
    <col min="3350" max="3352" width="4.125" style="392" hidden="1" customWidth="1"/>
    <col min="3353" max="3361" width="12.625" style="392" hidden="1" customWidth="1"/>
    <col min="3362" max="3362" width="13.125" style="392" hidden="1" customWidth="1"/>
    <col min="3363" max="3363" width="2.75" style="392" hidden="1" customWidth="1"/>
    <col min="3364" max="3571" width="0" style="392" hidden="1" customWidth="1"/>
    <col min="3572" max="3572" width="2.125" style="392" hidden="1" customWidth="1"/>
    <col min="3573" max="3584" width="0" style="392" hidden="1"/>
    <col min="3585" max="3585" width="1" style="392" hidden="1" customWidth="1"/>
    <col min="3586" max="3594" width="1.625" style="392" hidden="1" customWidth="1"/>
    <col min="3595" max="3595" width="2.875" style="392" hidden="1" customWidth="1"/>
    <col min="3596" max="3596" width="1.75" style="392" hidden="1" customWidth="1"/>
    <col min="3597" max="3601" width="1.625" style="392" hidden="1" customWidth="1"/>
    <col min="3602" max="3602" width="2.75" style="392" hidden="1" customWidth="1"/>
    <col min="3603" max="3604" width="1.75" style="392" hidden="1" customWidth="1"/>
    <col min="3605" max="3605" width="12.625" style="392" hidden="1" customWidth="1"/>
    <col min="3606" max="3608" width="4.125" style="392" hidden="1" customWidth="1"/>
    <col min="3609" max="3617" width="12.625" style="392" hidden="1" customWidth="1"/>
    <col min="3618" max="3618" width="13.125" style="392" hidden="1" customWidth="1"/>
    <col min="3619" max="3619" width="2.75" style="392" hidden="1" customWidth="1"/>
    <col min="3620" max="3827" width="0" style="392" hidden="1" customWidth="1"/>
    <col min="3828" max="3828" width="2.125" style="392" hidden="1" customWidth="1"/>
    <col min="3829" max="3840" width="0" style="392" hidden="1"/>
    <col min="3841" max="3841" width="1" style="392" hidden="1" customWidth="1"/>
    <col min="3842" max="3850" width="1.625" style="392" hidden="1" customWidth="1"/>
    <col min="3851" max="3851" width="2.875" style="392" hidden="1" customWidth="1"/>
    <col min="3852" max="3852" width="1.75" style="392" hidden="1" customWidth="1"/>
    <col min="3853" max="3857" width="1.625" style="392" hidden="1" customWidth="1"/>
    <col min="3858" max="3858" width="2.75" style="392" hidden="1" customWidth="1"/>
    <col min="3859" max="3860" width="1.75" style="392" hidden="1" customWidth="1"/>
    <col min="3861" max="3861" width="12.625" style="392" hidden="1" customWidth="1"/>
    <col min="3862" max="3864" width="4.125" style="392" hidden="1" customWidth="1"/>
    <col min="3865" max="3873" width="12.625" style="392" hidden="1" customWidth="1"/>
    <col min="3874" max="3874" width="13.125" style="392" hidden="1" customWidth="1"/>
    <col min="3875" max="3875" width="2.75" style="392" hidden="1" customWidth="1"/>
    <col min="3876" max="4083" width="0" style="392" hidden="1" customWidth="1"/>
    <col min="4084" max="4084" width="2.125" style="392" hidden="1" customWidth="1"/>
    <col min="4085" max="4096" width="0" style="392" hidden="1"/>
    <col min="4097" max="4097" width="1" style="392" hidden="1" customWidth="1"/>
    <col min="4098" max="4106" width="1.625" style="392" hidden="1" customWidth="1"/>
    <col min="4107" max="4107" width="2.875" style="392" hidden="1" customWidth="1"/>
    <col min="4108" max="4108" width="1.75" style="392" hidden="1" customWidth="1"/>
    <col min="4109" max="4113" width="1.625" style="392" hidden="1" customWidth="1"/>
    <col min="4114" max="4114" width="2.75" style="392" hidden="1" customWidth="1"/>
    <col min="4115" max="4116" width="1.75" style="392" hidden="1" customWidth="1"/>
    <col min="4117" max="4117" width="12.625" style="392" hidden="1" customWidth="1"/>
    <col min="4118" max="4120" width="4.125" style="392" hidden="1" customWidth="1"/>
    <col min="4121" max="4129" width="12.625" style="392" hidden="1" customWidth="1"/>
    <col min="4130" max="4130" width="13.125" style="392" hidden="1" customWidth="1"/>
    <col min="4131" max="4131" width="2.75" style="392" hidden="1" customWidth="1"/>
    <col min="4132" max="4339" width="0" style="392" hidden="1" customWidth="1"/>
    <col min="4340" max="4340" width="2.125" style="392" hidden="1" customWidth="1"/>
    <col min="4341" max="4352" width="0" style="392" hidden="1"/>
    <col min="4353" max="4353" width="1" style="392" hidden="1" customWidth="1"/>
    <col min="4354" max="4362" width="1.625" style="392" hidden="1" customWidth="1"/>
    <col min="4363" max="4363" width="2.875" style="392" hidden="1" customWidth="1"/>
    <col min="4364" max="4364" width="1.75" style="392" hidden="1" customWidth="1"/>
    <col min="4365" max="4369" width="1.625" style="392" hidden="1" customWidth="1"/>
    <col min="4370" max="4370" width="2.75" style="392" hidden="1" customWidth="1"/>
    <col min="4371" max="4372" width="1.75" style="392" hidden="1" customWidth="1"/>
    <col min="4373" max="4373" width="12.625" style="392" hidden="1" customWidth="1"/>
    <col min="4374" max="4376" width="4.125" style="392" hidden="1" customWidth="1"/>
    <col min="4377" max="4385" width="12.625" style="392" hidden="1" customWidth="1"/>
    <col min="4386" max="4386" width="13.125" style="392" hidden="1" customWidth="1"/>
    <col min="4387" max="4387" width="2.75" style="392" hidden="1" customWidth="1"/>
    <col min="4388" max="4595" width="0" style="392" hidden="1" customWidth="1"/>
    <col min="4596" max="4596" width="2.125" style="392" hidden="1" customWidth="1"/>
    <col min="4597" max="4608" width="0" style="392" hidden="1"/>
    <col min="4609" max="4609" width="1" style="392" hidden="1" customWidth="1"/>
    <col min="4610" max="4618" width="1.625" style="392" hidden="1" customWidth="1"/>
    <col min="4619" max="4619" width="2.875" style="392" hidden="1" customWidth="1"/>
    <col min="4620" max="4620" width="1.75" style="392" hidden="1" customWidth="1"/>
    <col min="4621" max="4625" width="1.625" style="392" hidden="1" customWidth="1"/>
    <col min="4626" max="4626" width="2.75" style="392" hidden="1" customWidth="1"/>
    <col min="4627" max="4628" width="1.75" style="392" hidden="1" customWidth="1"/>
    <col min="4629" max="4629" width="12.625" style="392" hidden="1" customWidth="1"/>
    <col min="4630" max="4632" width="4.125" style="392" hidden="1" customWidth="1"/>
    <col min="4633" max="4641" width="12.625" style="392" hidden="1" customWidth="1"/>
    <col min="4642" max="4642" width="13.125" style="392" hidden="1" customWidth="1"/>
    <col min="4643" max="4643" width="2.75" style="392" hidden="1" customWidth="1"/>
    <col min="4644" max="4851" width="0" style="392" hidden="1" customWidth="1"/>
    <col min="4852" max="4852" width="2.125" style="392" hidden="1" customWidth="1"/>
    <col min="4853" max="4864" width="0" style="392" hidden="1"/>
    <col min="4865" max="4865" width="1" style="392" hidden="1" customWidth="1"/>
    <col min="4866" max="4874" width="1.625" style="392" hidden="1" customWidth="1"/>
    <col min="4875" max="4875" width="2.875" style="392" hidden="1" customWidth="1"/>
    <col min="4876" max="4876" width="1.75" style="392" hidden="1" customWidth="1"/>
    <col min="4877" max="4881" width="1.625" style="392" hidden="1" customWidth="1"/>
    <col min="4882" max="4882" width="2.75" style="392" hidden="1" customWidth="1"/>
    <col min="4883" max="4884" width="1.75" style="392" hidden="1" customWidth="1"/>
    <col min="4885" max="4885" width="12.625" style="392" hidden="1" customWidth="1"/>
    <col min="4886" max="4888" width="4.125" style="392" hidden="1" customWidth="1"/>
    <col min="4889" max="4897" width="12.625" style="392" hidden="1" customWidth="1"/>
    <col min="4898" max="4898" width="13.125" style="392" hidden="1" customWidth="1"/>
    <col min="4899" max="4899" width="2.75" style="392" hidden="1" customWidth="1"/>
    <col min="4900" max="5107" width="0" style="392" hidden="1" customWidth="1"/>
    <col min="5108" max="5108" width="2.125" style="392" hidden="1" customWidth="1"/>
    <col min="5109" max="5120" width="0" style="392" hidden="1"/>
    <col min="5121" max="5121" width="1" style="392" hidden="1" customWidth="1"/>
    <col min="5122" max="5130" width="1.625" style="392" hidden="1" customWidth="1"/>
    <col min="5131" max="5131" width="2.875" style="392" hidden="1" customWidth="1"/>
    <col min="5132" max="5132" width="1.75" style="392" hidden="1" customWidth="1"/>
    <col min="5133" max="5137" width="1.625" style="392" hidden="1" customWidth="1"/>
    <col min="5138" max="5138" width="2.75" style="392" hidden="1" customWidth="1"/>
    <col min="5139" max="5140" width="1.75" style="392" hidden="1" customWidth="1"/>
    <col min="5141" max="5141" width="12.625" style="392" hidden="1" customWidth="1"/>
    <col min="5142" max="5144" width="4.125" style="392" hidden="1" customWidth="1"/>
    <col min="5145" max="5153" width="12.625" style="392" hidden="1" customWidth="1"/>
    <col min="5154" max="5154" width="13.125" style="392" hidden="1" customWidth="1"/>
    <col min="5155" max="5155" width="2.75" style="392" hidden="1" customWidth="1"/>
    <col min="5156" max="5363" width="0" style="392" hidden="1" customWidth="1"/>
    <col min="5364" max="5364" width="2.125" style="392" hidden="1" customWidth="1"/>
    <col min="5365" max="5376" width="0" style="392" hidden="1"/>
    <col min="5377" max="5377" width="1" style="392" hidden="1" customWidth="1"/>
    <col min="5378" max="5386" width="1.625" style="392" hidden="1" customWidth="1"/>
    <col min="5387" max="5387" width="2.875" style="392" hidden="1" customWidth="1"/>
    <col min="5388" max="5388" width="1.75" style="392" hidden="1" customWidth="1"/>
    <col min="5389" max="5393" width="1.625" style="392" hidden="1" customWidth="1"/>
    <col min="5394" max="5394" width="2.75" style="392" hidden="1" customWidth="1"/>
    <col min="5395" max="5396" width="1.75" style="392" hidden="1" customWidth="1"/>
    <col min="5397" max="5397" width="12.625" style="392" hidden="1" customWidth="1"/>
    <col min="5398" max="5400" width="4.125" style="392" hidden="1" customWidth="1"/>
    <col min="5401" max="5409" width="12.625" style="392" hidden="1" customWidth="1"/>
    <col min="5410" max="5410" width="13.125" style="392" hidden="1" customWidth="1"/>
    <col min="5411" max="5411" width="2.75" style="392" hidden="1" customWidth="1"/>
    <col min="5412" max="5619" width="0" style="392" hidden="1" customWidth="1"/>
    <col min="5620" max="5620" width="2.125" style="392" hidden="1" customWidth="1"/>
    <col min="5621" max="5632" width="0" style="392" hidden="1"/>
    <col min="5633" max="5633" width="1" style="392" hidden="1" customWidth="1"/>
    <col min="5634" max="5642" width="1.625" style="392" hidden="1" customWidth="1"/>
    <col min="5643" max="5643" width="2.875" style="392" hidden="1" customWidth="1"/>
    <col min="5644" max="5644" width="1.75" style="392" hidden="1" customWidth="1"/>
    <col min="5645" max="5649" width="1.625" style="392" hidden="1" customWidth="1"/>
    <col min="5650" max="5650" width="2.75" style="392" hidden="1" customWidth="1"/>
    <col min="5651" max="5652" width="1.75" style="392" hidden="1" customWidth="1"/>
    <col min="5653" max="5653" width="12.625" style="392" hidden="1" customWidth="1"/>
    <col min="5654" max="5656" width="4.125" style="392" hidden="1" customWidth="1"/>
    <col min="5657" max="5665" width="12.625" style="392" hidden="1" customWidth="1"/>
    <col min="5666" max="5666" width="13.125" style="392" hidden="1" customWidth="1"/>
    <col min="5667" max="5667" width="2.75" style="392" hidden="1" customWidth="1"/>
    <col min="5668" max="5875" width="0" style="392" hidden="1" customWidth="1"/>
    <col min="5876" max="5876" width="2.125" style="392" hidden="1" customWidth="1"/>
    <col min="5877" max="5888" width="0" style="392" hidden="1"/>
    <col min="5889" max="5889" width="1" style="392" hidden="1" customWidth="1"/>
    <col min="5890" max="5898" width="1.625" style="392" hidden="1" customWidth="1"/>
    <col min="5899" max="5899" width="2.875" style="392" hidden="1" customWidth="1"/>
    <col min="5900" max="5900" width="1.75" style="392" hidden="1" customWidth="1"/>
    <col min="5901" max="5905" width="1.625" style="392" hidden="1" customWidth="1"/>
    <col min="5906" max="5906" width="2.75" style="392" hidden="1" customWidth="1"/>
    <col min="5907" max="5908" width="1.75" style="392" hidden="1" customWidth="1"/>
    <col min="5909" max="5909" width="12.625" style="392" hidden="1" customWidth="1"/>
    <col min="5910" max="5912" width="4.125" style="392" hidden="1" customWidth="1"/>
    <col min="5913" max="5921" width="12.625" style="392" hidden="1" customWidth="1"/>
    <col min="5922" max="5922" width="13.125" style="392" hidden="1" customWidth="1"/>
    <col min="5923" max="5923" width="2.75" style="392" hidden="1" customWidth="1"/>
    <col min="5924" max="6131" width="0" style="392" hidden="1" customWidth="1"/>
    <col min="6132" max="6132" width="2.125" style="392" hidden="1" customWidth="1"/>
    <col min="6133" max="6144" width="0" style="392" hidden="1"/>
    <col min="6145" max="6145" width="1" style="392" hidden="1" customWidth="1"/>
    <col min="6146" max="6154" width="1.625" style="392" hidden="1" customWidth="1"/>
    <col min="6155" max="6155" width="2.875" style="392" hidden="1" customWidth="1"/>
    <col min="6156" max="6156" width="1.75" style="392" hidden="1" customWidth="1"/>
    <col min="6157" max="6161" width="1.625" style="392" hidden="1" customWidth="1"/>
    <col min="6162" max="6162" width="2.75" style="392" hidden="1" customWidth="1"/>
    <col min="6163" max="6164" width="1.75" style="392" hidden="1" customWidth="1"/>
    <col min="6165" max="6165" width="12.625" style="392" hidden="1" customWidth="1"/>
    <col min="6166" max="6168" width="4.125" style="392" hidden="1" customWidth="1"/>
    <col min="6169" max="6177" width="12.625" style="392" hidden="1" customWidth="1"/>
    <col min="6178" max="6178" width="13.125" style="392" hidden="1" customWidth="1"/>
    <col min="6179" max="6179" width="2.75" style="392" hidden="1" customWidth="1"/>
    <col min="6180" max="6387" width="0" style="392" hidden="1" customWidth="1"/>
    <col min="6388" max="6388" width="2.125" style="392" hidden="1" customWidth="1"/>
    <col min="6389" max="6400" width="0" style="392" hidden="1"/>
    <col min="6401" max="6401" width="1" style="392" hidden="1" customWidth="1"/>
    <col min="6402" max="6410" width="1.625" style="392" hidden="1" customWidth="1"/>
    <col min="6411" max="6411" width="2.875" style="392" hidden="1" customWidth="1"/>
    <col min="6412" max="6412" width="1.75" style="392" hidden="1" customWidth="1"/>
    <col min="6413" max="6417" width="1.625" style="392" hidden="1" customWidth="1"/>
    <col min="6418" max="6418" width="2.75" style="392" hidden="1" customWidth="1"/>
    <col min="6419" max="6420" width="1.75" style="392" hidden="1" customWidth="1"/>
    <col min="6421" max="6421" width="12.625" style="392" hidden="1" customWidth="1"/>
    <col min="6422" max="6424" width="4.125" style="392" hidden="1" customWidth="1"/>
    <col min="6425" max="6433" width="12.625" style="392" hidden="1" customWidth="1"/>
    <col min="6434" max="6434" width="13.125" style="392" hidden="1" customWidth="1"/>
    <col min="6435" max="6435" width="2.75" style="392" hidden="1" customWidth="1"/>
    <col min="6436" max="6643" width="0" style="392" hidden="1" customWidth="1"/>
    <col min="6644" max="6644" width="2.125" style="392" hidden="1" customWidth="1"/>
    <col min="6645" max="6656" width="0" style="392" hidden="1"/>
    <col min="6657" max="6657" width="1" style="392" hidden="1" customWidth="1"/>
    <col min="6658" max="6666" width="1.625" style="392" hidden="1" customWidth="1"/>
    <col min="6667" max="6667" width="2.875" style="392" hidden="1" customWidth="1"/>
    <col min="6668" max="6668" width="1.75" style="392" hidden="1" customWidth="1"/>
    <col min="6669" max="6673" width="1.625" style="392" hidden="1" customWidth="1"/>
    <col min="6674" max="6674" width="2.75" style="392" hidden="1" customWidth="1"/>
    <col min="6675" max="6676" width="1.75" style="392" hidden="1" customWidth="1"/>
    <col min="6677" max="6677" width="12.625" style="392" hidden="1" customWidth="1"/>
    <col min="6678" max="6680" width="4.125" style="392" hidden="1" customWidth="1"/>
    <col min="6681" max="6689" width="12.625" style="392" hidden="1" customWidth="1"/>
    <col min="6690" max="6690" width="13.125" style="392" hidden="1" customWidth="1"/>
    <col min="6691" max="6691" width="2.75" style="392" hidden="1" customWidth="1"/>
    <col min="6692" max="6899" width="0" style="392" hidden="1" customWidth="1"/>
    <col min="6900" max="6900" width="2.125" style="392" hidden="1" customWidth="1"/>
    <col min="6901" max="6912" width="0" style="392" hidden="1"/>
    <col min="6913" max="6913" width="1" style="392" hidden="1" customWidth="1"/>
    <col min="6914" max="6922" width="1.625" style="392" hidden="1" customWidth="1"/>
    <col min="6923" max="6923" width="2.875" style="392" hidden="1" customWidth="1"/>
    <col min="6924" max="6924" width="1.75" style="392" hidden="1" customWidth="1"/>
    <col min="6925" max="6929" width="1.625" style="392" hidden="1" customWidth="1"/>
    <col min="6930" max="6930" width="2.75" style="392" hidden="1" customWidth="1"/>
    <col min="6931" max="6932" width="1.75" style="392" hidden="1" customWidth="1"/>
    <col min="6933" max="6933" width="12.625" style="392" hidden="1" customWidth="1"/>
    <col min="6934" max="6936" width="4.125" style="392" hidden="1" customWidth="1"/>
    <col min="6937" max="6945" width="12.625" style="392" hidden="1" customWidth="1"/>
    <col min="6946" max="6946" width="13.125" style="392" hidden="1" customWidth="1"/>
    <col min="6947" max="6947" width="2.75" style="392" hidden="1" customWidth="1"/>
    <col min="6948" max="7155" width="0" style="392" hidden="1" customWidth="1"/>
    <col min="7156" max="7156" width="2.125" style="392" hidden="1" customWidth="1"/>
    <col min="7157" max="7168" width="0" style="392" hidden="1"/>
    <col min="7169" max="7169" width="1" style="392" hidden="1" customWidth="1"/>
    <col min="7170" max="7178" width="1.625" style="392" hidden="1" customWidth="1"/>
    <col min="7179" max="7179" width="2.875" style="392" hidden="1" customWidth="1"/>
    <col min="7180" max="7180" width="1.75" style="392" hidden="1" customWidth="1"/>
    <col min="7181" max="7185" width="1.625" style="392" hidden="1" customWidth="1"/>
    <col min="7186" max="7186" width="2.75" style="392" hidden="1" customWidth="1"/>
    <col min="7187" max="7188" width="1.75" style="392" hidden="1" customWidth="1"/>
    <col min="7189" max="7189" width="12.625" style="392" hidden="1" customWidth="1"/>
    <col min="7190" max="7192" width="4.125" style="392" hidden="1" customWidth="1"/>
    <col min="7193" max="7201" width="12.625" style="392" hidden="1" customWidth="1"/>
    <col min="7202" max="7202" width="13.125" style="392" hidden="1" customWidth="1"/>
    <col min="7203" max="7203" width="2.75" style="392" hidden="1" customWidth="1"/>
    <col min="7204" max="7411" width="0" style="392" hidden="1" customWidth="1"/>
    <col min="7412" max="7412" width="2.125" style="392" hidden="1" customWidth="1"/>
    <col min="7413" max="7424" width="0" style="392" hidden="1"/>
    <col min="7425" max="7425" width="1" style="392" hidden="1" customWidth="1"/>
    <col min="7426" max="7434" width="1.625" style="392" hidden="1" customWidth="1"/>
    <col min="7435" max="7435" width="2.875" style="392" hidden="1" customWidth="1"/>
    <col min="7436" max="7436" width="1.75" style="392" hidden="1" customWidth="1"/>
    <col min="7437" max="7441" width="1.625" style="392" hidden="1" customWidth="1"/>
    <col min="7442" max="7442" width="2.75" style="392" hidden="1" customWidth="1"/>
    <col min="7443" max="7444" width="1.75" style="392" hidden="1" customWidth="1"/>
    <col min="7445" max="7445" width="12.625" style="392" hidden="1" customWidth="1"/>
    <col min="7446" max="7448" width="4.125" style="392" hidden="1" customWidth="1"/>
    <col min="7449" max="7457" width="12.625" style="392" hidden="1" customWidth="1"/>
    <col min="7458" max="7458" width="13.125" style="392" hidden="1" customWidth="1"/>
    <col min="7459" max="7459" width="2.75" style="392" hidden="1" customWidth="1"/>
    <col min="7460" max="7667" width="0" style="392" hidden="1" customWidth="1"/>
    <col min="7668" max="7668" width="2.125" style="392" hidden="1" customWidth="1"/>
    <col min="7669" max="7680" width="0" style="392" hidden="1"/>
    <col min="7681" max="7681" width="1" style="392" hidden="1" customWidth="1"/>
    <col min="7682" max="7690" width="1.625" style="392" hidden="1" customWidth="1"/>
    <col min="7691" max="7691" width="2.875" style="392" hidden="1" customWidth="1"/>
    <col min="7692" max="7692" width="1.75" style="392" hidden="1" customWidth="1"/>
    <col min="7693" max="7697" width="1.625" style="392" hidden="1" customWidth="1"/>
    <col min="7698" max="7698" width="2.75" style="392" hidden="1" customWidth="1"/>
    <col min="7699" max="7700" width="1.75" style="392" hidden="1" customWidth="1"/>
    <col min="7701" max="7701" width="12.625" style="392" hidden="1" customWidth="1"/>
    <col min="7702" max="7704" width="4.125" style="392" hidden="1" customWidth="1"/>
    <col min="7705" max="7713" width="12.625" style="392" hidden="1" customWidth="1"/>
    <col min="7714" max="7714" width="13.125" style="392" hidden="1" customWidth="1"/>
    <col min="7715" max="7715" width="2.75" style="392" hidden="1" customWidth="1"/>
    <col min="7716" max="7923" width="0" style="392" hidden="1" customWidth="1"/>
    <col min="7924" max="7924" width="2.125" style="392" hidden="1" customWidth="1"/>
    <col min="7925" max="7936" width="0" style="392" hidden="1"/>
    <col min="7937" max="7937" width="1" style="392" hidden="1" customWidth="1"/>
    <col min="7938" max="7946" width="1.625" style="392" hidden="1" customWidth="1"/>
    <col min="7947" max="7947" width="2.875" style="392" hidden="1" customWidth="1"/>
    <col min="7948" max="7948" width="1.75" style="392" hidden="1" customWidth="1"/>
    <col min="7949" max="7953" width="1.625" style="392" hidden="1" customWidth="1"/>
    <col min="7954" max="7954" width="2.75" style="392" hidden="1" customWidth="1"/>
    <col min="7955" max="7956" width="1.75" style="392" hidden="1" customWidth="1"/>
    <col min="7957" max="7957" width="12.625" style="392" hidden="1" customWidth="1"/>
    <col min="7958" max="7960" width="4.125" style="392" hidden="1" customWidth="1"/>
    <col min="7961" max="7969" width="12.625" style="392" hidden="1" customWidth="1"/>
    <col min="7970" max="7970" width="13.125" style="392" hidden="1" customWidth="1"/>
    <col min="7971" max="7971" width="2.75" style="392" hidden="1" customWidth="1"/>
    <col min="7972" max="8179" width="0" style="392" hidden="1" customWidth="1"/>
    <col min="8180" max="8180" width="2.125" style="392" hidden="1" customWidth="1"/>
    <col min="8181" max="8192" width="0" style="392" hidden="1"/>
    <col min="8193" max="8193" width="1" style="392" hidden="1" customWidth="1"/>
    <col min="8194" max="8202" width="1.625" style="392" hidden="1" customWidth="1"/>
    <col min="8203" max="8203" width="2.875" style="392" hidden="1" customWidth="1"/>
    <col min="8204" max="8204" width="1.75" style="392" hidden="1" customWidth="1"/>
    <col min="8205" max="8209" width="1.625" style="392" hidden="1" customWidth="1"/>
    <col min="8210" max="8210" width="2.75" style="392" hidden="1" customWidth="1"/>
    <col min="8211" max="8212" width="1.75" style="392" hidden="1" customWidth="1"/>
    <col min="8213" max="8213" width="12.625" style="392" hidden="1" customWidth="1"/>
    <col min="8214" max="8216" width="4.125" style="392" hidden="1" customWidth="1"/>
    <col min="8217" max="8225" width="12.625" style="392" hidden="1" customWidth="1"/>
    <col min="8226" max="8226" width="13.125" style="392" hidden="1" customWidth="1"/>
    <col min="8227" max="8227" width="2.75" style="392" hidden="1" customWidth="1"/>
    <col min="8228" max="8435" width="0" style="392" hidden="1" customWidth="1"/>
    <col min="8436" max="8436" width="2.125" style="392" hidden="1" customWidth="1"/>
    <col min="8437" max="8448" width="0" style="392" hidden="1"/>
    <col min="8449" max="8449" width="1" style="392" hidden="1" customWidth="1"/>
    <col min="8450" max="8458" width="1.625" style="392" hidden="1" customWidth="1"/>
    <col min="8459" max="8459" width="2.875" style="392" hidden="1" customWidth="1"/>
    <col min="8460" max="8460" width="1.75" style="392" hidden="1" customWidth="1"/>
    <col min="8461" max="8465" width="1.625" style="392" hidden="1" customWidth="1"/>
    <col min="8466" max="8466" width="2.75" style="392" hidden="1" customWidth="1"/>
    <col min="8467" max="8468" width="1.75" style="392" hidden="1" customWidth="1"/>
    <col min="8469" max="8469" width="12.625" style="392" hidden="1" customWidth="1"/>
    <col min="8470" max="8472" width="4.125" style="392" hidden="1" customWidth="1"/>
    <col min="8473" max="8481" width="12.625" style="392" hidden="1" customWidth="1"/>
    <col min="8482" max="8482" width="13.125" style="392" hidden="1" customWidth="1"/>
    <col min="8483" max="8483" width="2.75" style="392" hidden="1" customWidth="1"/>
    <col min="8484" max="8691" width="0" style="392" hidden="1" customWidth="1"/>
    <col min="8692" max="8692" width="2.125" style="392" hidden="1" customWidth="1"/>
    <col min="8693" max="8704" width="0" style="392" hidden="1"/>
    <col min="8705" max="8705" width="1" style="392" hidden="1" customWidth="1"/>
    <col min="8706" max="8714" width="1.625" style="392" hidden="1" customWidth="1"/>
    <col min="8715" max="8715" width="2.875" style="392" hidden="1" customWidth="1"/>
    <col min="8716" max="8716" width="1.75" style="392" hidden="1" customWidth="1"/>
    <col min="8717" max="8721" width="1.625" style="392" hidden="1" customWidth="1"/>
    <col min="8722" max="8722" width="2.75" style="392" hidden="1" customWidth="1"/>
    <col min="8723" max="8724" width="1.75" style="392" hidden="1" customWidth="1"/>
    <col min="8725" max="8725" width="12.625" style="392" hidden="1" customWidth="1"/>
    <col min="8726" max="8728" width="4.125" style="392" hidden="1" customWidth="1"/>
    <col min="8729" max="8737" width="12.625" style="392" hidden="1" customWidth="1"/>
    <col min="8738" max="8738" width="13.125" style="392" hidden="1" customWidth="1"/>
    <col min="8739" max="8739" width="2.75" style="392" hidden="1" customWidth="1"/>
    <col min="8740" max="8947" width="0" style="392" hidden="1" customWidth="1"/>
    <col min="8948" max="8948" width="2.125" style="392" hidden="1" customWidth="1"/>
    <col min="8949" max="8960" width="0" style="392" hidden="1"/>
    <col min="8961" max="8961" width="1" style="392" hidden="1" customWidth="1"/>
    <col min="8962" max="8970" width="1.625" style="392" hidden="1" customWidth="1"/>
    <col min="8971" max="8971" width="2.875" style="392" hidden="1" customWidth="1"/>
    <col min="8972" max="8972" width="1.75" style="392" hidden="1" customWidth="1"/>
    <col min="8973" max="8977" width="1.625" style="392" hidden="1" customWidth="1"/>
    <col min="8978" max="8978" width="2.75" style="392" hidden="1" customWidth="1"/>
    <col min="8979" max="8980" width="1.75" style="392" hidden="1" customWidth="1"/>
    <col min="8981" max="8981" width="12.625" style="392" hidden="1" customWidth="1"/>
    <col min="8982" max="8984" width="4.125" style="392" hidden="1" customWidth="1"/>
    <col min="8985" max="8993" width="12.625" style="392" hidden="1" customWidth="1"/>
    <col min="8994" max="8994" width="13.125" style="392" hidden="1" customWidth="1"/>
    <col min="8995" max="8995" width="2.75" style="392" hidden="1" customWidth="1"/>
    <col min="8996" max="9203" width="0" style="392" hidden="1" customWidth="1"/>
    <col min="9204" max="9204" width="2.125" style="392" hidden="1" customWidth="1"/>
    <col min="9205" max="9216" width="0" style="392" hidden="1"/>
    <col min="9217" max="9217" width="1" style="392" hidden="1" customWidth="1"/>
    <col min="9218" max="9226" width="1.625" style="392" hidden="1" customWidth="1"/>
    <col min="9227" max="9227" width="2.875" style="392" hidden="1" customWidth="1"/>
    <col min="9228" max="9228" width="1.75" style="392" hidden="1" customWidth="1"/>
    <col min="9229" max="9233" width="1.625" style="392" hidden="1" customWidth="1"/>
    <col min="9234" max="9234" width="2.75" style="392" hidden="1" customWidth="1"/>
    <col min="9235" max="9236" width="1.75" style="392" hidden="1" customWidth="1"/>
    <col min="9237" max="9237" width="12.625" style="392" hidden="1" customWidth="1"/>
    <col min="9238" max="9240" width="4.125" style="392" hidden="1" customWidth="1"/>
    <col min="9241" max="9249" width="12.625" style="392" hidden="1" customWidth="1"/>
    <col min="9250" max="9250" width="13.125" style="392" hidden="1" customWidth="1"/>
    <col min="9251" max="9251" width="2.75" style="392" hidden="1" customWidth="1"/>
    <col min="9252" max="9459" width="0" style="392" hidden="1" customWidth="1"/>
    <col min="9460" max="9460" width="2.125" style="392" hidden="1" customWidth="1"/>
    <col min="9461" max="9472" width="0" style="392" hidden="1"/>
    <col min="9473" max="9473" width="1" style="392" hidden="1" customWidth="1"/>
    <col min="9474" max="9482" width="1.625" style="392" hidden="1" customWidth="1"/>
    <col min="9483" max="9483" width="2.875" style="392" hidden="1" customWidth="1"/>
    <col min="9484" max="9484" width="1.75" style="392" hidden="1" customWidth="1"/>
    <col min="9485" max="9489" width="1.625" style="392" hidden="1" customWidth="1"/>
    <col min="9490" max="9490" width="2.75" style="392" hidden="1" customWidth="1"/>
    <col min="9491" max="9492" width="1.75" style="392" hidden="1" customWidth="1"/>
    <col min="9493" max="9493" width="12.625" style="392" hidden="1" customWidth="1"/>
    <col min="9494" max="9496" width="4.125" style="392" hidden="1" customWidth="1"/>
    <col min="9497" max="9505" width="12.625" style="392" hidden="1" customWidth="1"/>
    <col min="9506" max="9506" width="13.125" style="392" hidden="1" customWidth="1"/>
    <col min="9507" max="9507" width="2.75" style="392" hidden="1" customWidth="1"/>
    <col min="9508" max="9715" width="0" style="392" hidden="1" customWidth="1"/>
    <col min="9716" max="9716" width="2.125" style="392" hidden="1" customWidth="1"/>
    <col min="9717" max="9728" width="0" style="392" hidden="1"/>
    <col min="9729" max="9729" width="1" style="392" hidden="1" customWidth="1"/>
    <col min="9730" max="9738" width="1.625" style="392" hidden="1" customWidth="1"/>
    <col min="9739" max="9739" width="2.875" style="392" hidden="1" customWidth="1"/>
    <col min="9740" max="9740" width="1.75" style="392" hidden="1" customWidth="1"/>
    <col min="9741" max="9745" width="1.625" style="392" hidden="1" customWidth="1"/>
    <col min="9746" max="9746" width="2.75" style="392" hidden="1" customWidth="1"/>
    <col min="9747" max="9748" width="1.75" style="392" hidden="1" customWidth="1"/>
    <col min="9749" max="9749" width="12.625" style="392" hidden="1" customWidth="1"/>
    <col min="9750" max="9752" width="4.125" style="392" hidden="1" customWidth="1"/>
    <col min="9753" max="9761" width="12.625" style="392" hidden="1" customWidth="1"/>
    <col min="9762" max="9762" width="13.125" style="392" hidden="1" customWidth="1"/>
    <col min="9763" max="9763" width="2.75" style="392" hidden="1" customWidth="1"/>
    <col min="9764" max="9971" width="0" style="392" hidden="1" customWidth="1"/>
    <col min="9972" max="9972" width="2.125" style="392" hidden="1" customWidth="1"/>
    <col min="9973" max="9984" width="0" style="392" hidden="1"/>
    <col min="9985" max="9985" width="1" style="392" hidden="1" customWidth="1"/>
    <col min="9986" max="9994" width="1.625" style="392" hidden="1" customWidth="1"/>
    <col min="9995" max="9995" width="2.875" style="392" hidden="1" customWidth="1"/>
    <col min="9996" max="9996" width="1.75" style="392" hidden="1" customWidth="1"/>
    <col min="9997" max="10001" width="1.625" style="392" hidden="1" customWidth="1"/>
    <col min="10002" max="10002" width="2.75" style="392" hidden="1" customWidth="1"/>
    <col min="10003" max="10004" width="1.75" style="392" hidden="1" customWidth="1"/>
    <col min="10005" max="10005" width="12.625" style="392" hidden="1" customWidth="1"/>
    <col min="10006" max="10008" width="4.125" style="392" hidden="1" customWidth="1"/>
    <col min="10009" max="10017" width="12.625" style="392" hidden="1" customWidth="1"/>
    <col min="10018" max="10018" width="13.125" style="392" hidden="1" customWidth="1"/>
    <col min="10019" max="10019" width="2.75" style="392" hidden="1" customWidth="1"/>
    <col min="10020" max="10227" width="0" style="392" hidden="1" customWidth="1"/>
    <col min="10228" max="10228" width="2.125" style="392" hidden="1" customWidth="1"/>
    <col min="10229" max="10240" width="0" style="392" hidden="1"/>
    <col min="10241" max="10241" width="1" style="392" hidden="1" customWidth="1"/>
    <col min="10242" max="10250" width="1.625" style="392" hidden="1" customWidth="1"/>
    <col min="10251" max="10251" width="2.875" style="392" hidden="1" customWidth="1"/>
    <col min="10252" max="10252" width="1.75" style="392" hidden="1" customWidth="1"/>
    <col min="10253" max="10257" width="1.625" style="392" hidden="1" customWidth="1"/>
    <col min="10258" max="10258" width="2.75" style="392" hidden="1" customWidth="1"/>
    <col min="10259" max="10260" width="1.75" style="392" hidden="1" customWidth="1"/>
    <col min="10261" max="10261" width="12.625" style="392" hidden="1" customWidth="1"/>
    <col min="10262" max="10264" width="4.125" style="392" hidden="1" customWidth="1"/>
    <col min="10265" max="10273" width="12.625" style="392" hidden="1" customWidth="1"/>
    <col min="10274" max="10274" width="13.125" style="392" hidden="1" customWidth="1"/>
    <col min="10275" max="10275" width="2.75" style="392" hidden="1" customWidth="1"/>
    <col min="10276" max="10483" width="0" style="392" hidden="1" customWidth="1"/>
    <col min="10484" max="10484" width="2.125" style="392" hidden="1" customWidth="1"/>
    <col min="10485" max="10496" width="0" style="392" hidden="1"/>
    <col min="10497" max="10497" width="1" style="392" hidden="1" customWidth="1"/>
    <col min="10498" max="10506" width="1.625" style="392" hidden="1" customWidth="1"/>
    <col min="10507" max="10507" width="2.875" style="392" hidden="1" customWidth="1"/>
    <col min="10508" max="10508" width="1.75" style="392" hidden="1" customWidth="1"/>
    <col min="10509" max="10513" width="1.625" style="392" hidden="1" customWidth="1"/>
    <col min="10514" max="10514" width="2.75" style="392" hidden="1" customWidth="1"/>
    <col min="10515" max="10516" width="1.75" style="392" hidden="1" customWidth="1"/>
    <col min="10517" max="10517" width="12.625" style="392" hidden="1" customWidth="1"/>
    <col min="10518" max="10520" width="4.125" style="392" hidden="1" customWidth="1"/>
    <col min="10521" max="10529" width="12.625" style="392" hidden="1" customWidth="1"/>
    <col min="10530" max="10530" width="13.125" style="392" hidden="1" customWidth="1"/>
    <col min="10531" max="10531" width="2.75" style="392" hidden="1" customWidth="1"/>
    <col min="10532" max="10739" width="0" style="392" hidden="1" customWidth="1"/>
    <col min="10740" max="10740" width="2.125" style="392" hidden="1" customWidth="1"/>
    <col min="10741" max="10752" width="0" style="392" hidden="1"/>
    <col min="10753" max="10753" width="1" style="392" hidden="1" customWidth="1"/>
    <col min="10754" max="10762" width="1.625" style="392" hidden="1" customWidth="1"/>
    <col min="10763" max="10763" width="2.875" style="392" hidden="1" customWidth="1"/>
    <col min="10764" max="10764" width="1.75" style="392" hidden="1" customWidth="1"/>
    <col min="10765" max="10769" width="1.625" style="392" hidden="1" customWidth="1"/>
    <col min="10770" max="10770" width="2.75" style="392" hidden="1" customWidth="1"/>
    <col min="10771" max="10772" width="1.75" style="392" hidden="1" customWidth="1"/>
    <col min="10773" max="10773" width="12.625" style="392" hidden="1" customWidth="1"/>
    <col min="10774" max="10776" width="4.125" style="392" hidden="1" customWidth="1"/>
    <col min="10777" max="10785" width="12.625" style="392" hidden="1" customWidth="1"/>
    <col min="10786" max="10786" width="13.125" style="392" hidden="1" customWidth="1"/>
    <col min="10787" max="10787" width="2.75" style="392" hidden="1" customWidth="1"/>
    <col min="10788" max="10995" width="0" style="392" hidden="1" customWidth="1"/>
    <col min="10996" max="10996" width="2.125" style="392" hidden="1" customWidth="1"/>
    <col min="10997" max="11008" width="0" style="392" hidden="1"/>
    <col min="11009" max="11009" width="1" style="392" hidden="1" customWidth="1"/>
    <col min="11010" max="11018" width="1.625" style="392" hidden="1" customWidth="1"/>
    <col min="11019" max="11019" width="2.875" style="392" hidden="1" customWidth="1"/>
    <col min="11020" max="11020" width="1.75" style="392" hidden="1" customWidth="1"/>
    <col min="11021" max="11025" width="1.625" style="392" hidden="1" customWidth="1"/>
    <col min="11026" max="11026" width="2.75" style="392" hidden="1" customWidth="1"/>
    <col min="11027" max="11028" width="1.75" style="392" hidden="1" customWidth="1"/>
    <col min="11029" max="11029" width="12.625" style="392" hidden="1" customWidth="1"/>
    <col min="11030" max="11032" width="4.125" style="392" hidden="1" customWidth="1"/>
    <col min="11033" max="11041" width="12.625" style="392" hidden="1" customWidth="1"/>
    <col min="11042" max="11042" width="13.125" style="392" hidden="1" customWidth="1"/>
    <col min="11043" max="11043" width="2.75" style="392" hidden="1" customWidth="1"/>
    <col min="11044" max="11251" width="0" style="392" hidden="1" customWidth="1"/>
    <col min="11252" max="11252" width="2.125" style="392" hidden="1" customWidth="1"/>
    <col min="11253" max="11264" width="0" style="392" hidden="1"/>
    <col min="11265" max="11265" width="1" style="392" hidden="1" customWidth="1"/>
    <col min="11266" max="11274" width="1.625" style="392" hidden="1" customWidth="1"/>
    <col min="11275" max="11275" width="2.875" style="392" hidden="1" customWidth="1"/>
    <col min="11276" max="11276" width="1.75" style="392" hidden="1" customWidth="1"/>
    <col min="11277" max="11281" width="1.625" style="392" hidden="1" customWidth="1"/>
    <col min="11282" max="11282" width="2.75" style="392" hidden="1" customWidth="1"/>
    <col min="11283" max="11284" width="1.75" style="392" hidden="1" customWidth="1"/>
    <col min="11285" max="11285" width="12.625" style="392" hidden="1" customWidth="1"/>
    <col min="11286" max="11288" width="4.125" style="392" hidden="1" customWidth="1"/>
    <col min="11289" max="11297" width="12.625" style="392" hidden="1" customWidth="1"/>
    <col min="11298" max="11298" width="13.125" style="392" hidden="1" customWidth="1"/>
    <col min="11299" max="11299" width="2.75" style="392" hidden="1" customWidth="1"/>
    <col min="11300" max="11507" width="0" style="392" hidden="1" customWidth="1"/>
    <col min="11508" max="11508" width="2.125" style="392" hidden="1" customWidth="1"/>
    <col min="11509" max="11520" width="0" style="392" hidden="1"/>
    <col min="11521" max="11521" width="1" style="392" hidden="1" customWidth="1"/>
    <col min="11522" max="11530" width="1.625" style="392" hidden="1" customWidth="1"/>
    <col min="11531" max="11531" width="2.875" style="392" hidden="1" customWidth="1"/>
    <col min="11532" max="11532" width="1.75" style="392" hidden="1" customWidth="1"/>
    <col min="11533" max="11537" width="1.625" style="392" hidden="1" customWidth="1"/>
    <col min="11538" max="11538" width="2.75" style="392" hidden="1" customWidth="1"/>
    <col min="11539" max="11540" width="1.75" style="392" hidden="1" customWidth="1"/>
    <col min="11541" max="11541" width="12.625" style="392" hidden="1" customWidth="1"/>
    <col min="11542" max="11544" width="4.125" style="392" hidden="1" customWidth="1"/>
    <col min="11545" max="11553" width="12.625" style="392" hidden="1" customWidth="1"/>
    <col min="11554" max="11554" width="13.125" style="392" hidden="1" customWidth="1"/>
    <col min="11555" max="11555" width="2.75" style="392" hidden="1" customWidth="1"/>
    <col min="11556" max="11763" width="0" style="392" hidden="1" customWidth="1"/>
    <col min="11764" max="11764" width="2.125" style="392" hidden="1" customWidth="1"/>
    <col min="11765" max="11776" width="0" style="392" hidden="1"/>
    <col min="11777" max="11777" width="1" style="392" hidden="1" customWidth="1"/>
    <col min="11778" max="11786" width="1.625" style="392" hidden="1" customWidth="1"/>
    <col min="11787" max="11787" width="2.875" style="392" hidden="1" customWidth="1"/>
    <col min="11788" max="11788" width="1.75" style="392" hidden="1" customWidth="1"/>
    <col min="11789" max="11793" width="1.625" style="392" hidden="1" customWidth="1"/>
    <col min="11794" max="11794" width="2.75" style="392" hidden="1" customWidth="1"/>
    <col min="11795" max="11796" width="1.75" style="392" hidden="1" customWidth="1"/>
    <col min="11797" max="11797" width="12.625" style="392" hidden="1" customWidth="1"/>
    <col min="11798" max="11800" width="4.125" style="392" hidden="1" customWidth="1"/>
    <col min="11801" max="11809" width="12.625" style="392" hidden="1" customWidth="1"/>
    <col min="11810" max="11810" width="13.125" style="392" hidden="1" customWidth="1"/>
    <col min="11811" max="11811" width="2.75" style="392" hidden="1" customWidth="1"/>
    <col min="11812" max="12019" width="0" style="392" hidden="1" customWidth="1"/>
    <col min="12020" max="12020" width="2.125" style="392" hidden="1" customWidth="1"/>
    <col min="12021" max="12032" width="0" style="392" hidden="1"/>
    <col min="12033" max="12033" width="1" style="392" hidden="1" customWidth="1"/>
    <col min="12034" max="12042" width="1.625" style="392" hidden="1" customWidth="1"/>
    <col min="12043" max="12043" width="2.875" style="392" hidden="1" customWidth="1"/>
    <col min="12044" max="12044" width="1.75" style="392" hidden="1" customWidth="1"/>
    <col min="12045" max="12049" width="1.625" style="392" hidden="1" customWidth="1"/>
    <col min="12050" max="12050" width="2.75" style="392" hidden="1" customWidth="1"/>
    <col min="12051" max="12052" width="1.75" style="392" hidden="1" customWidth="1"/>
    <col min="12053" max="12053" width="12.625" style="392" hidden="1" customWidth="1"/>
    <col min="12054" max="12056" width="4.125" style="392" hidden="1" customWidth="1"/>
    <col min="12057" max="12065" width="12.625" style="392" hidden="1" customWidth="1"/>
    <col min="12066" max="12066" width="13.125" style="392" hidden="1" customWidth="1"/>
    <col min="12067" max="12067" width="2.75" style="392" hidden="1" customWidth="1"/>
    <col min="12068" max="12275" width="0" style="392" hidden="1" customWidth="1"/>
    <col min="12276" max="12276" width="2.125" style="392" hidden="1" customWidth="1"/>
    <col min="12277" max="12288" width="0" style="392" hidden="1"/>
    <col min="12289" max="12289" width="1" style="392" hidden="1" customWidth="1"/>
    <col min="12290" max="12298" width="1.625" style="392" hidden="1" customWidth="1"/>
    <col min="12299" max="12299" width="2.875" style="392" hidden="1" customWidth="1"/>
    <col min="12300" max="12300" width="1.75" style="392" hidden="1" customWidth="1"/>
    <col min="12301" max="12305" width="1.625" style="392" hidden="1" customWidth="1"/>
    <col min="12306" max="12306" width="2.75" style="392" hidden="1" customWidth="1"/>
    <col min="12307" max="12308" width="1.75" style="392" hidden="1" customWidth="1"/>
    <col min="12309" max="12309" width="12.625" style="392" hidden="1" customWidth="1"/>
    <col min="12310" max="12312" width="4.125" style="392" hidden="1" customWidth="1"/>
    <col min="12313" max="12321" width="12.625" style="392" hidden="1" customWidth="1"/>
    <col min="12322" max="12322" width="13.125" style="392" hidden="1" customWidth="1"/>
    <col min="12323" max="12323" width="2.75" style="392" hidden="1" customWidth="1"/>
    <col min="12324" max="12531" width="0" style="392" hidden="1" customWidth="1"/>
    <col min="12532" max="12532" width="2.125" style="392" hidden="1" customWidth="1"/>
    <col min="12533" max="12544" width="0" style="392" hidden="1"/>
    <col min="12545" max="12545" width="1" style="392" hidden="1" customWidth="1"/>
    <col min="12546" max="12554" width="1.625" style="392" hidden="1" customWidth="1"/>
    <col min="12555" max="12555" width="2.875" style="392" hidden="1" customWidth="1"/>
    <col min="12556" max="12556" width="1.75" style="392" hidden="1" customWidth="1"/>
    <col min="12557" max="12561" width="1.625" style="392" hidden="1" customWidth="1"/>
    <col min="12562" max="12562" width="2.75" style="392" hidden="1" customWidth="1"/>
    <col min="12563" max="12564" width="1.75" style="392" hidden="1" customWidth="1"/>
    <col min="12565" max="12565" width="12.625" style="392" hidden="1" customWidth="1"/>
    <col min="12566" max="12568" width="4.125" style="392" hidden="1" customWidth="1"/>
    <col min="12569" max="12577" width="12.625" style="392" hidden="1" customWidth="1"/>
    <col min="12578" max="12578" width="13.125" style="392" hidden="1" customWidth="1"/>
    <col min="12579" max="12579" width="2.75" style="392" hidden="1" customWidth="1"/>
    <col min="12580" max="12787" width="0" style="392" hidden="1" customWidth="1"/>
    <col min="12788" max="12788" width="2.125" style="392" hidden="1" customWidth="1"/>
    <col min="12789" max="12800" width="0" style="392" hidden="1"/>
    <col min="12801" max="12801" width="1" style="392" hidden="1" customWidth="1"/>
    <col min="12802" max="12810" width="1.625" style="392" hidden="1" customWidth="1"/>
    <col min="12811" max="12811" width="2.875" style="392" hidden="1" customWidth="1"/>
    <col min="12812" max="12812" width="1.75" style="392" hidden="1" customWidth="1"/>
    <col min="12813" max="12817" width="1.625" style="392" hidden="1" customWidth="1"/>
    <col min="12818" max="12818" width="2.75" style="392" hidden="1" customWidth="1"/>
    <col min="12819" max="12820" width="1.75" style="392" hidden="1" customWidth="1"/>
    <col min="12821" max="12821" width="12.625" style="392" hidden="1" customWidth="1"/>
    <col min="12822" max="12824" width="4.125" style="392" hidden="1" customWidth="1"/>
    <col min="12825" max="12833" width="12.625" style="392" hidden="1" customWidth="1"/>
    <col min="12834" max="12834" width="13.125" style="392" hidden="1" customWidth="1"/>
    <col min="12835" max="12835" width="2.75" style="392" hidden="1" customWidth="1"/>
    <col min="12836" max="13043" width="0" style="392" hidden="1" customWidth="1"/>
    <col min="13044" max="13044" width="2.125" style="392" hidden="1" customWidth="1"/>
    <col min="13045" max="13056" width="0" style="392" hidden="1"/>
    <col min="13057" max="13057" width="1" style="392" hidden="1" customWidth="1"/>
    <col min="13058" max="13066" width="1.625" style="392" hidden="1" customWidth="1"/>
    <col min="13067" max="13067" width="2.875" style="392" hidden="1" customWidth="1"/>
    <col min="13068" max="13068" width="1.75" style="392" hidden="1" customWidth="1"/>
    <col min="13069" max="13073" width="1.625" style="392" hidden="1" customWidth="1"/>
    <col min="13074" max="13074" width="2.75" style="392" hidden="1" customWidth="1"/>
    <col min="13075" max="13076" width="1.75" style="392" hidden="1" customWidth="1"/>
    <col min="13077" max="13077" width="12.625" style="392" hidden="1" customWidth="1"/>
    <col min="13078" max="13080" width="4.125" style="392" hidden="1" customWidth="1"/>
    <col min="13081" max="13089" width="12.625" style="392" hidden="1" customWidth="1"/>
    <col min="13090" max="13090" width="13.125" style="392" hidden="1" customWidth="1"/>
    <col min="13091" max="13091" width="2.75" style="392" hidden="1" customWidth="1"/>
    <col min="13092" max="13299" width="0" style="392" hidden="1" customWidth="1"/>
    <col min="13300" max="13300" width="2.125" style="392" hidden="1" customWidth="1"/>
    <col min="13301" max="13312" width="0" style="392" hidden="1"/>
    <col min="13313" max="13313" width="1" style="392" hidden="1" customWidth="1"/>
    <col min="13314" max="13322" width="1.625" style="392" hidden="1" customWidth="1"/>
    <col min="13323" max="13323" width="2.875" style="392" hidden="1" customWidth="1"/>
    <col min="13324" max="13324" width="1.75" style="392" hidden="1" customWidth="1"/>
    <col min="13325" max="13329" width="1.625" style="392" hidden="1" customWidth="1"/>
    <col min="13330" max="13330" width="2.75" style="392" hidden="1" customWidth="1"/>
    <col min="13331" max="13332" width="1.75" style="392" hidden="1" customWidth="1"/>
    <col min="13333" max="13333" width="12.625" style="392" hidden="1" customWidth="1"/>
    <col min="13334" max="13336" width="4.125" style="392" hidden="1" customWidth="1"/>
    <col min="13337" max="13345" width="12.625" style="392" hidden="1" customWidth="1"/>
    <col min="13346" max="13346" width="13.125" style="392" hidden="1" customWidth="1"/>
    <col min="13347" max="13347" width="2.75" style="392" hidden="1" customWidth="1"/>
    <col min="13348" max="13555" width="0" style="392" hidden="1" customWidth="1"/>
    <col min="13556" max="13556" width="2.125" style="392" hidden="1" customWidth="1"/>
    <col min="13557" max="13568" width="0" style="392" hidden="1"/>
    <col min="13569" max="13569" width="1" style="392" hidden="1" customWidth="1"/>
    <col min="13570" max="13578" width="1.625" style="392" hidden="1" customWidth="1"/>
    <col min="13579" max="13579" width="2.875" style="392" hidden="1" customWidth="1"/>
    <col min="13580" max="13580" width="1.75" style="392" hidden="1" customWidth="1"/>
    <col min="13581" max="13585" width="1.625" style="392" hidden="1" customWidth="1"/>
    <col min="13586" max="13586" width="2.75" style="392" hidden="1" customWidth="1"/>
    <col min="13587" max="13588" width="1.75" style="392" hidden="1" customWidth="1"/>
    <col min="13589" max="13589" width="12.625" style="392" hidden="1" customWidth="1"/>
    <col min="13590" max="13592" width="4.125" style="392" hidden="1" customWidth="1"/>
    <col min="13593" max="13601" width="12.625" style="392" hidden="1" customWidth="1"/>
    <col min="13602" max="13602" width="13.125" style="392" hidden="1" customWidth="1"/>
    <col min="13603" max="13603" width="2.75" style="392" hidden="1" customWidth="1"/>
    <col min="13604" max="13811" width="0" style="392" hidden="1" customWidth="1"/>
    <col min="13812" max="13812" width="2.125" style="392" hidden="1" customWidth="1"/>
    <col min="13813" max="13824" width="0" style="392" hidden="1"/>
    <col min="13825" max="13825" width="1" style="392" hidden="1" customWidth="1"/>
    <col min="13826" max="13834" width="1.625" style="392" hidden="1" customWidth="1"/>
    <col min="13835" max="13835" width="2.875" style="392" hidden="1" customWidth="1"/>
    <col min="13836" max="13836" width="1.75" style="392" hidden="1" customWidth="1"/>
    <col min="13837" max="13841" width="1.625" style="392" hidden="1" customWidth="1"/>
    <col min="13842" max="13842" width="2.75" style="392" hidden="1" customWidth="1"/>
    <col min="13843" max="13844" width="1.75" style="392" hidden="1" customWidth="1"/>
    <col min="13845" max="13845" width="12.625" style="392" hidden="1" customWidth="1"/>
    <col min="13846" max="13848" width="4.125" style="392" hidden="1" customWidth="1"/>
    <col min="13849" max="13857" width="12.625" style="392" hidden="1" customWidth="1"/>
    <col min="13858" max="13858" width="13.125" style="392" hidden="1" customWidth="1"/>
    <col min="13859" max="13859" width="2.75" style="392" hidden="1" customWidth="1"/>
    <col min="13860" max="14067" width="0" style="392" hidden="1" customWidth="1"/>
    <col min="14068" max="14068" width="2.125" style="392" hidden="1" customWidth="1"/>
    <col min="14069" max="14080" width="0" style="392" hidden="1"/>
    <col min="14081" max="14081" width="1" style="392" hidden="1" customWidth="1"/>
    <col min="14082" max="14090" width="1.625" style="392" hidden="1" customWidth="1"/>
    <col min="14091" max="14091" width="2.875" style="392" hidden="1" customWidth="1"/>
    <col min="14092" max="14092" width="1.75" style="392" hidden="1" customWidth="1"/>
    <col min="14093" max="14097" width="1.625" style="392" hidden="1" customWidth="1"/>
    <col min="14098" max="14098" width="2.75" style="392" hidden="1" customWidth="1"/>
    <col min="14099" max="14100" width="1.75" style="392" hidden="1" customWidth="1"/>
    <col min="14101" max="14101" width="12.625" style="392" hidden="1" customWidth="1"/>
    <col min="14102" max="14104" width="4.125" style="392" hidden="1" customWidth="1"/>
    <col min="14105" max="14113" width="12.625" style="392" hidden="1" customWidth="1"/>
    <col min="14114" max="14114" width="13.125" style="392" hidden="1" customWidth="1"/>
    <col min="14115" max="14115" width="2.75" style="392" hidden="1" customWidth="1"/>
    <col min="14116" max="14323" width="0" style="392" hidden="1" customWidth="1"/>
    <col min="14324" max="14324" width="2.125" style="392" hidden="1" customWidth="1"/>
    <col min="14325" max="14336" width="0" style="392" hidden="1"/>
    <col min="14337" max="14337" width="1" style="392" hidden="1" customWidth="1"/>
    <col min="14338" max="14346" width="1.625" style="392" hidden="1" customWidth="1"/>
    <col min="14347" max="14347" width="2.875" style="392" hidden="1" customWidth="1"/>
    <col min="14348" max="14348" width="1.75" style="392" hidden="1" customWidth="1"/>
    <col min="14349" max="14353" width="1.625" style="392" hidden="1" customWidth="1"/>
    <col min="14354" max="14354" width="2.75" style="392" hidden="1" customWidth="1"/>
    <col min="14355" max="14356" width="1.75" style="392" hidden="1" customWidth="1"/>
    <col min="14357" max="14357" width="12.625" style="392" hidden="1" customWidth="1"/>
    <col min="14358" max="14360" width="4.125" style="392" hidden="1" customWidth="1"/>
    <col min="14361" max="14369" width="12.625" style="392" hidden="1" customWidth="1"/>
    <col min="14370" max="14370" width="13.125" style="392" hidden="1" customWidth="1"/>
    <col min="14371" max="14371" width="2.75" style="392" hidden="1" customWidth="1"/>
    <col min="14372" max="14579" width="0" style="392" hidden="1" customWidth="1"/>
    <col min="14580" max="14580" width="2.125" style="392" hidden="1" customWidth="1"/>
    <col min="14581" max="14592" width="0" style="392" hidden="1"/>
    <col min="14593" max="14593" width="1" style="392" hidden="1" customWidth="1"/>
    <col min="14594" max="14602" width="1.625" style="392" hidden="1" customWidth="1"/>
    <col min="14603" max="14603" width="2.875" style="392" hidden="1" customWidth="1"/>
    <col min="14604" max="14604" width="1.75" style="392" hidden="1" customWidth="1"/>
    <col min="14605" max="14609" width="1.625" style="392" hidden="1" customWidth="1"/>
    <col min="14610" max="14610" width="2.75" style="392" hidden="1" customWidth="1"/>
    <col min="14611" max="14612" width="1.75" style="392" hidden="1" customWidth="1"/>
    <col min="14613" max="14613" width="12.625" style="392" hidden="1" customWidth="1"/>
    <col min="14614" max="14616" width="4.125" style="392" hidden="1" customWidth="1"/>
    <col min="14617" max="14625" width="12.625" style="392" hidden="1" customWidth="1"/>
    <col min="14626" max="14626" width="13.125" style="392" hidden="1" customWidth="1"/>
    <col min="14627" max="14627" width="2.75" style="392" hidden="1" customWidth="1"/>
    <col min="14628" max="14835" width="0" style="392" hidden="1" customWidth="1"/>
    <col min="14836" max="14836" width="2.125" style="392" hidden="1" customWidth="1"/>
    <col min="14837" max="14848" width="0" style="392" hidden="1"/>
    <col min="14849" max="14849" width="1" style="392" hidden="1" customWidth="1"/>
    <col min="14850" max="14858" width="1.625" style="392" hidden="1" customWidth="1"/>
    <col min="14859" max="14859" width="2.875" style="392" hidden="1" customWidth="1"/>
    <col min="14860" max="14860" width="1.75" style="392" hidden="1" customWidth="1"/>
    <col min="14861" max="14865" width="1.625" style="392" hidden="1" customWidth="1"/>
    <col min="14866" max="14866" width="2.75" style="392" hidden="1" customWidth="1"/>
    <col min="14867" max="14868" width="1.75" style="392" hidden="1" customWidth="1"/>
    <col min="14869" max="14869" width="12.625" style="392" hidden="1" customWidth="1"/>
    <col min="14870" max="14872" width="4.125" style="392" hidden="1" customWidth="1"/>
    <col min="14873" max="14881" width="12.625" style="392" hidden="1" customWidth="1"/>
    <col min="14882" max="14882" width="13.125" style="392" hidden="1" customWidth="1"/>
    <col min="14883" max="14883" width="2.75" style="392" hidden="1" customWidth="1"/>
    <col min="14884" max="15091" width="0" style="392" hidden="1" customWidth="1"/>
    <col min="15092" max="15092" width="2.125" style="392" hidden="1" customWidth="1"/>
    <col min="15093" max="15104" width="0" style="392" hidden="1"/>
    <col min="15105" max="15105" width="1" style="392" hidden="1" customWidth="1"/>
    <col min="15106" max="15114" width="1.625" style="392" hidden="1" customWidth="1"/>
    <col min="15115" max="15115" width="2.875" style="392" hidden="1" customWidth="1"/>
    <col min="15116" max="15116" width="1.75" style="392" hidden="1" customWidth="1"/>
    <col min="15117" max="15121" width="1.625" style="392" hidden="1" customWidth="1"/>
    <col min="15122" max="15122" width="2.75" style="392" hidden="1" customWidth="1"/>
    <col min="15123" max="15124" width="1.75" style="392" hidden="1" customWidth="1"/>
    <col min="15125" max="15125" width="12.625" style="392" hidden="1" customWidth="1"/>
    <col min="15126" max="15128" width="4.125" style="392" hidden="1" customWidth="1"/>
    <col min="15129" max="15137" width="12.625" style="392" hidden="1" customWidth="1"/>
    <col min="15138" max="15138" width="13.125" style="392" hidden="1" customWidth="1"/>
    <col min="15139" max="15139" width="2.75" style="392" hidden="1" customWidth="1"/>
    <col min="15140" max="15347" width="0" style="392" hidden="1" customWidth="1"/>
    <col min="15348" max="15348" width="2.125" style="392" hidden="1" customWidth="1"/>
    <col min="15349" max="15360" width="0" style="392" hidden="1"/>
    <col min="15361" max="15361" width="1" style="392" hidden="1" customWidth="1"/>
    <col min="15362" max="15370" width="1.625" style="392" hidden="1" customWidth="1"/>
    <col min="15371" max="15371" width="2.875" style="392" hidden="1" customWidth="1"/>
    <col min="15372" max="15372" width="1.75" style="392" hidden="1" customWidth="1"/>
    <col min="15373" max="15377" width="1.625" style="392" hidden="1" customWidth="1"/>
    <col min="15378" max="15378" width="2.75" style="392" hidden="1" customWidth="1"/>
    <col min="15379" max="15380" width="1.75" style="392" hidden="1" customWidth="1"/>
    <col min="15381" max="15381" width="12.625" style="392" hidden="1" customWidth="1"/>
    <col min="15382" max="15384" width="4.125" style="392" hidden="1" customWidth="1"/>
    <col min="15385" max="15393" width="12.625" style="392" hidden="1" customWidth="1"/>
    <col min="15394" max="15394" width="13.125" style="392" hidden="1" customWidth="1"/>
    <col min="15395" max="15395" width="2.75" style="392" hidden="1" customWidth="1"/>
    <col min="15396" max="15603" width="0" style="392" hidden="1" customWidth="1"/>
    <col min="15604" max="15604" width="2.125" style="392" hidden="1" customWidth="1"/>
    <col min="15605" max="15616" width="0" style="392" hidden="1"/>
    <col min="15617" max="15617" width="1" style="392" hidden="1" customWidth="1"/>
    <col min="15618" max="15626" width="1.625" style="392" hidden="1" customWidth="1"/>
    <col min="15627" max="15627" width="2.875" style="392" hidden="1" customWidth="1"/>
    <col min="15628" max="15628" width="1.75" style="392" hidden="1" customWidth="1"/>
    <col min="15629" max="15633" width="1.625" style="392" hidden="1" customWidth="1"/>
    <col min="15634" max="15634" width="2.75" style="392" hidden="1" customWidth="1"/>
    <col min="15635" max="15636" width="1.75" style="392" hidden="1" customWidth="1"/>
    <col min="15637" max="15637" width="12.625" style="392" hidden="1" customWidth="1"/>
    <col min="15638" max="15640" width="4.125" style="392" hidden="1" customWidth="1"/>
    <col min="15641" max="15649" width="12.625" style="392" hidden="1" customWidth="1"/>
    <col min="15650" max="15650" width="13.125" style="392" hidden="1" customWidth="1"/>
    <col min="15651" max="15651" width="2.75" style="392" hidden="1" customWidth="1"/>
    <col min="15652" max="15859" width="0" style="392" hidden="1" customWidth="1"/>
    <col min="15860" max="15860" width="2.125" style="392" hidden="1" customWidth="1"/>
    <col min="15861" max="15872" width="0" style="392" hidden="1"/>
    <col min="15873" max="15873" width="1" style="392" hidden="1" customWidth="1"/>
    <col min="15874" max="15882" width="1.625" style="392" hidden="1" customWidth="1"/>
    <col min="15883" max="15883" width="2.875" style="392" hidden="1" customWidth="1"/>
    <col min="15884" max="15884" width="1.75" style="392" hidden="1" customWidth="1"/>
    <col min="15885" max="15889" width="1.625" style="392" hidden="1" customWidth="1"/>
    <col min="15890" max="15890" width="2.75" style="392" hidden="1" customWidth="1"/>
    <col min="15891" max="15892" width="1.75" style="392" hidden="1" customWidth="1"/>
    <col min="15893" max="15893" width="12.625" style="392" hidden="1" customWidth="1"/>
    <col min="15894" max="15896" width="4.125" style="392" hidden="1" customWidth="1"/>
    <col min="15897" max="15905" width="12.625" style="392" hidden="1" customWidth="1"/>
    <col min="15906" max="15906" width="13.125" style="392" hidden="1" customWidth="1"/>
    <col min="15907" max="15907" width="2.75" style="392" hidden="1" customWidth="1"/>
    <col min="15908" max="16115" width="0" style="392" hidden="1" customWidth="1"/>
    <col min="16116" max="16116" width="2.125" style="392" hidden="1" customWidth="1"/>
    <col min="16117" max="16128" width="0" style="392" hidden="1"/>
    <col min="16129" max="16129" width="1" style="392" hidden="1" customWidth="1"/>
    <col min="16130" max="16138" width="1.625" style="392" hidden="1" customWidth="1"/>
    <col min="16139" max="16139" width="2.875" style="392" hidden="1" customWidth="1"/>
    <col min="16140" max="16140" width="1.75" style="392" hidden="1" customWidth="1"/>
    <col min="16141" max="16145" width="1.625" style="392" hidden="1" customWidth="1"/>
    <col min="16146" max="16146" width="2.75" style="392" hidden="1" customWidth="1"/>
    <col min="16147" max="16148" width="1.75" style="392" hidden="1" customWidth="1"/>
    <col min="16149" max="16149" width="12.625" style="392" hidden="1" customWidth="1"/>
    <col min="16150" max="16152" width="4.125" style="392" hidden="1" customWidth="1"/>
    <col min="16153" max="16161" width="12.625" style="392" hidden="1" customWidth="1"/>
    <col min="16162" max="16162" width="13.125" style="392" hidden="1" customWidth="1"/>
    <col min="16163" max="16163" width="2.75" style="392" hidden="1" customWidth="1"/>
    <col min="16164" max="16371" width="0" style="392" hidden="1" customWidth="1"/>
    <col min="16372" max="16372" width="2.125" style="392" hidden="1" customWidth="1"/>
    <col min="16373" max="16384" width="0" style="392" hidden="1"/>
  </cols>
  <sheetData>
    <row r="1" spans="1:134" s="556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50"/>
      <c r="I1" s="259"/>
      <c r="J1" s="259"/>
      <c r="K1" s="259"/>
      <c r="L1" s="259"/>
      <c r="M1" s="259"/>
      <c r="N1" s="259"/>
      <c r="O1" s="551"/>
      <c r="P1" s="550"/>
      <c r="Q1" s="259"/>
      <c r="R1" s="553"/>
      <c r="S1" s="55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554"/>
      <c r="AE1" s="554"/>
      <c r="AF1" s="259"/>
      <c r="AG1" s="259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5"/>
      <c r="BJ1" s="555"/>
      <c r="BK1" s="555"/>
      <c r="BL1" s="555"/>
      <c r="BM1" s="555"/>
      <c r="BN1" s="555"/>
      <c r="BO1" s="555"/>
      <c r="BP1" s="555"/>
      <c r="BQ1" s="555"/>
      <c r="BR1" s="555"/>
      <c r="BS1" s="555"/>
      <c r="BT1" s="555"/>
      <c r="BU1" s="555"/>
      <c r="BV1" s="555"/>
      <c r="BW1" s="555"/>
      <c r="BX1" s="555"/>
      <c r="BY1" s="555"/>
      <c r="BZ1" s="555"/>
      <c r="CA1" s="555"/>
      <c r="CB1" s="555"/>
      <c r="CC1" s="555"/>
      <c r="CD1" s="555"/>
      <c r="CE1" s="555"/>
      <c r="CF1" s="555"/>
      <c r="CG1" s="555"/>
      <c r="CH1" s="555"/>
      <c r="CI1" s="555"/>
      <c r="CJ1" s="555"/>
      <c r="CK1" s="555"/>
      <c r="CL1" s="555"/>
      <c r="CM1" s="555"/>
      <c r="CN1" s="555"/>
      <c r="CO1" s="555"/>
      <c r="CP1" s="555"/>
      <c r="CQ1" s="555"/>
      <c r="CR1" s="555"/>
      <c r="CS1" s="555"/>
      <c r="CT1" s="555"/>
      <c r="CU1" s="555"/>
      <c r="CV1" s="555"/>
      <c r="CW1" s="555"/>
      <c r="CX1" s="555"/>
      <c r="CY1" s="555"/>
      <c r="CZ1" s="555"/>
      <c r="DA1" s="555"/>
      <c r="DB1" s="555"/>
      <c r="DC1" s="555"/>
      <c r="DD1" s="555"/>
      <c r="DE1" s="555"/>
      <c r="DF1" s="555"/>
      <c r="DG1" s="555"/>
      <c r="DH1" s="555"/>
      <c r="DI1" s="555"/>
      <c r="DJ1" s="555"/>
      <c r="DK1" s="555"/>
      <c r="DL1" s="555"/>
      <c r="DM1" s="555"/>
      <c r="DN1" s="555"/>
      <c r="DO1" s="555"/>
      <c r="DP1" s="555"/>
      <c r="DQ1" s="555"/>
      <c r="DR1" s="555"/>
      <c r="DS1" s="555"/>
      <c r="DT1" s="555"/>
      <c r="DU1" s="555"/>
      <c r="DV1" s="555"/>
      <c r="DW1" s="555"/>
      <c r="DX1" s="555"/>
      <c r="DY1" s="555"/>
      <c r="DZ1" s="555"/>
      <c r="EA1" s="555"/>
      <c r="EB1" s="555"/>
      <c r="EC1" s="555"/>
      <c r="ED1" s="555"/>
    </row>
    <row r="2" spans="1:134" s="556" customFormat="1" ht="15" customHeight="1" x14ac:dyDescent="0.15">
      <c r="A2" s="137" t="s">
        <v>770</v>
      </c>
      <c r="B2" s="259"/>
      <c r="C2" s="259"/>
      <c r="D2" s="259"/>
      <c r="E2" s="259"/>
      <c r="F2" s="259"/>
      <c r="G2" s="259"/>
      <c r="H2" s="550"/>
      <c r="I2" s="259"/>
      <c r="J2" s="259"/>
      <c r="K2" s="259"/>
      <c r="L2" s="259"/>
      <c r="M2" s="259"/>
      <c r="N2" s="259"/>
      <c r="O2" s="551"/>
      <c r="P2" s="550"/>
      <c r="Q2" s="259"/>
      <c r="R2" s="553"/>
      <c r="S2" s="55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554"/>
      <c r="AE2" s="554"/>
      <c r="AF2" s="259"/>
      <c r="AG2" s="259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</row>
    <row r="3" spans="1:134" s="556" customFormat="1" ht="14.45" customHeight="1" x14ac:dyDescent="0.15">
      <c r="A3" s="259"/>
      <c r="B3" s="2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259"/>
      <c r="N3" s="259"/>
      <c r="O3" s="551"/>
      <c r="P3" s="550"/>
      <c r="Q3" s="259"/>
      <c r="R3" s="553"/>
      <c r="S3" s="554"/>
      <c r="T3" s="259"/>
      <c r="U3" s="259"/>
      <c r="V3" s="259"/>
      <c r="W3" s="259"/>
      <c r="X3" s="259"/>
      <c r="Y3" s="259"/>
      <c r="Z3" s="259"/>
      <c r="AA3" s="259"/>
      <c r="AB3" s="259"/>
      <c r="AC3" s="554"/>
      <c r="AD3" s="554"/>
      <c r="AE3" s="554"/>
      <c r="AF3" s="555"/>
      <c r="AG3" s="122" t="s">
        <v>109</v>
      </c>
      <c r="AH3" s="557" t="s">
        <v>771</v>
      </c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</row>
    <row r="4" spans="1:134" s="556" customFormat="1" ht="14.25" customHeight="1" x14ac:dyDescent="0.15">
      <c r="A4" s="259"/>
      <c r="B4" s="2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259"/>
      <c r="N4" s="259"/>
      <c r="O4" s="551"/>
      <c r="P4" s="550"/>
      <c r="Q4" s="259"/>
      <c r="R4" s="553"/>
      <c r="S4" s="554"/>
      <c r="T4" s="259"/>
      <c r="U4" s="259"/>
      <c r="V4" s="259"/>
      <c r="W4" s="259"/>
      <c r="X4" s="259"/>
      <c r="Y4" s="259"/>
      <c r="Z4" s="259"/>
      <c r="AA4" s="259"/>
      <c r="AB4" s="137"/>
      <c r="AC4" s="259"/>
      <c r="AD4" s="263" t="s">
        <v>4</v>
      </c>
      <c r="AE4" s="133" t="s">
        <v>5</v>
      </c>
      <c r="AF4" s="650"/>
      <c r="AG4" s="650"/>
      <c r="AH4" s="124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Q4" s="555"/>
      <c r="DR4" s="555"/>
      <c r="DS4" s="555"/>
      <c r="DT4" s="555"/>
      <c r="DU4" s="555"/>
      <c r="DV4" s="555"/>
      <c r="DW4" s="555"/>
      <c r="DX4" s="555"/>
      <c r="DY4" s="555"/>
      <c r="DZ4" s="555"/>
      <c r="EA4" s="555"/>
      <c r="EB4" s="555"/>
      <c r="EC4" s="555"/>
      <c r="ED4" s="555"/>
    </row>
    <row r="5" spans="1:134" s="556" customFormat="1" ht="21.6" customHeight="1" x14ac:dyDescent="0.2">
      <c r="A5" s="259"/>
      <c r="B5" s="265" t="s">
        <v>112</v>
      </c>
      <c r="C5" s="265"/>
      <c r="D5" s="265"/>
      <c r="E5" s="265"/>
      <c r="F5" s="265"/>
      <c r="G5" s="265"/>
      <c r="H5" s="781"/>
      <c r="I5" s="555"/>
      <c r="J5" s="266"/>
      <c r="K5" s="16" t="s">
        <v>7</v>
      </c>
      <c r="L5" s="266"/>
      <c r="M5" s="266"/>
      <c r="N5" s="266"/>
      <c r="O5" s="266"/>
      <c r="P5" s="550"/>
      <c r="Q5" s="259"/>
      <c r="R5" s="622"/>
      <c r="S5" s="550"/>
      <c r="T5" s="550"/>
      <c r="U5" s="623"/>
      <c r="V5" s="623"/>
      <c r="W5" s="267" t="s">
        <v>772</v>
      </c>
      <c r="X5" s="137"/>
      <c r="Y5" s="137"/>
      <c r="Z5" s="137"/>
      <c r="AA5" s="267"/>
      <c r="AB5" s="597"/>
      <c r="AC5" s="550"/>
      <c r="AD5" s="138" t="s">
        <v>113</v>
      </c>
      <c r="AE5" s="139" t="s">
        <v>9</v>
      </c>
      <c r="AF5" s="140"/>
      <c r="AG5" s="140"/>
      <c r="AH5" s="782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T5" s="555"/>
      <c r="DU5" s="555"/>
      <c r="DV5" s="555"/>
      <c r="DW5" s="555"/>
      <c r="DX5" s="555"/>
      <c r="DY5" s="555"/>
      <c r="DZ5" s="555"/>
      <c r="EA5" s="555"/>
      <c r="EB5" s="555"/>
      <c r="EC5" s="555"/>
      <c r="ED5" s="555"/>
    </row>
    <row r="6" spans="1:134" s="556" customFormat="1" ht="23.1" customHeight="1" x14ac:dyDescent="0.15">
      <c r="A6" s="259"/>
      <c r="B6" s="264" t="s">
        <v>773</v>
      </c>
      <c r="C6" s="264"/>
      <c r="D6" s="264"/>
      <c r="E6" s="264"/>
      <c r="F6" s="264"/>
      <c r="G6" s="264"/>
      <c r="H6" s="264"/>
      <c r="I6" s="688"/>
      <c r="J6" s="688"/>
      <c r="K6" s="264" t="s">
        <v>774</v>
      </c>
      <c r="L6" s="781"/>
      <c r="M6" s="264"/>
      <c r="N6" s="264"/>
      <c r="O6" s="565"/>
      <c r="P6" s="327"/>
      <c r="Q6" s="554"/>
      <c r="R6" s="553"/>
      <c r="S6" s="137"/>
      <c r="T6" s="471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0"/>
      <c r="AF6" s="555"/>
      <c r="AG6" s="555"/>
      <c r="AH6" s="319" t="s">
        <v>145</v>
      </c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  <c r="CY6" s="555"/>
      <c r="CZ6" s="555"/>
      <c r="DA6" s="555"/>
      <c r="DB6" s="555"/>
      <c r="DC6" s="555"/>
      <c r="DD6" s="555"/>
      <c r="DE6" s="555"/>
      <c r="DF6" s="555"/>
      <c r="DG6" s="555"/>
      <c r="DH6" s="555"/>
      <c r="DI6" s="555"/>
      <c r="DJ6" s="555"/>
      <c r="DK6" s="555"/>
      <c r="DL6" s="555"/>
      <c r="DM6" s="555"/>
      <c r="DN6" s="555"/>
      <c r="DO6" s="555"/>
      <c r="DP6" s="555"/>
      <c r="DQ6" s="555"/>
      <c r="DR6" s="555"/>
      <c r="DS6" s="555"/>
      <c r="DT6" s="555"/>
      <c r="DU6" s="555"/>
      <c r="DV6" s="555"/>
      <c r="DW6" s="555"/>
      <c r="DX6" s="555"/>
      <c r="DY6" s="555"/>
      <c r="DZ6" s="555"/>
      <c r="EA6" s="555"/>
      <c r="EB6" s="555"/>
      <c r="EC6" s="555"/>
      <c r="ED6" s="555"/>
    </row>
    <row r="7" spans="1:134" s="541" customFormat="1" ht="15.95" customHeight="1" x14ac:dyDescent="0.15">
      <c r="A7" s="472"/>
      <c r="B7" s="472"/>
      <c r="C7" s="472"/>
      <c r="D7" s="472"/>
      <c r="E7" s="472"/>
      <c r="F7" s="472"/>
      <c r="G7" s="472"/>
      <c r="H7" s="473"/>
      <c r="I7" s="472"/>
      <c r="J7" s="472"/>
      <c r="K7" s="472"/>
      <c r="L7" s="472"/>
      <c r="M7" s="472"/>
      <c r="N7" s="472"/>
      <c r="O7" s="474"/>
      <c r="P7" s="473"/>
      <c r="Q7" s="472"/>
      <c r="R7" s="476"/>
      <c r="S7" s="472"/>
      <c r="T7" s="472"/>
      <c r="U7" s="397" t="s">
        <v>42</v>
      </c>
      <c r="V7" s="477"/>
      <c r="W7" s="477"/>
      <c r="X7" s="477"/>
      <c r="Y7" s="477" t="s">
        <v>13</v>
      </c>
      <c r="Z7" s="477" t="s">
        <v>15</v>
      </c>
      <c r="AA7" s="477" t="s">
        <v>16</v>
      </c>
      <c r="AB7" s="477" t="s">
        <v>117</v>
      </c>
      <c r="AC7" s="477" t="s">
        <v>26</v>
      </c>
      <c r="AD7" s="477" t="s">
        <v>28</v>
      </c>
      <c r="AE7" s="477" t="s">
        <v>30</v>
      </c>
      <c r="AF7" s="477" t="s">
        <v>32</v>
      </c>
      <c r="AG7" s="397" t="s">
        <v>34</v>
      </c>
      <c r="AH7" s="783" t="s">
        <v>146</v>
      </c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  <c r="DI7" s="599"/>
      <c r="DJ7" s="599"/>
      <c r="DK7" s="599"/>
      <c r="DL7" s="599"/>
      <c r="DM7" s="599"/>
      <c r="DN7" s="599"/>
      <c r="DO7" s="599"/>
      <c r="DP7" s="599"/>
      <c r="DQ7" s="599"/>
      <c r="DR7" s="599"/>
      <c r="DS7" s="599"/>
      <c r="DT7" s="599"/>
      <c r="DU7" s="599"/>
      <c r="DV7" s="599"/>
      <c r="DW7" s="599"/>
      <c r="DX7" s="599"/>
      <c r="DY7" s="599"/>
      <c r="DZ7" s="599"/>
      <c r="EA7" s="599"/>
      <c r="EB7" s="599"/>
      <c r="EC7" s="599"/>
      <c r="ED7" s="599"/>
    </row>
    <row r="8" spans="1:134" s="541" customFormat="1" ht="23.25" customHeight="1" x14ac:dyDescent="0.15">
      <c r="A8" s="472"/>
      <c r="B8" s="482"/>
      <c r="C8" s="627"/>
      <c r="D8" s="627"/>
      <c r="E8" s="627"/>
      <c r="F8" s="627"/>
      <c r="G8" s="627"/>
      <c r="H8" s="784"/>
      <c r="I8" s="627"/>
      <c r="J8" s="627"/>
      <c r="K8" s="627"/>
      <c r="L8" s="627"/>
      <c r="M8" s="627"/>
      <c r="N8" s="627"/>
      <c r="O8" s="785"/>
      <c r="P8" s="784"/>
      <c r="Q8" s="784"/>
      <c r="R8" s="483"/>
      <c r="S8" s="482"/>
      <c r="T8" s="483"/>
      <c r="U8" s="786"/>
      <c r="V8" s="786"/>
      <c r="W8" s="786"/>
      <c r="X8" s="786"/>
      <c r="Y8" s="787"/>
      <c r="Z8" s="788"/>
      <c r="AA8" s="789" t="s">
        <v>775</v>
      </c>
      <c r="AB8" s="790" t="s">
        <v>776</v>
      </c>
      <c r="AC8" s="280"/>
      <c r="AD8" s="791"/>
      <c r="AE8" s="791"/>
      <c r="AF8" s="600"/>
      <c r="AG8" s="600"/>
      <c r="AH8" s="792"/>
      <c r="AI8" s="146"/>
      <c r="AJ8" s="146"/>
      <c r="AK8" s="146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  <c r="DI8" s="599"/>
      <c r="DJ8" s="599"/>
      <c r="DK8" s="599"/>
      <c r="DL8" s="599"/>
      <c r="DM8" s="599"/>
      <c r="DN8" s="599"/>
      <c r="DO8" s="599"/>
      <c r="DP8" s="599"/>
      <c r="DQ8" s="599"/>
      <c r="DR8" s="599"/>
      <c r="DS8" s="599"/>
      <c r="DT8" s="599"/>
      <c r="DU8" s="599"/>
      <c r="DV8" s="599"/>
      <c r="DW8" s="599"/>
      <c r="DX8" s="599"/>
      <c r="DY8" s="599"/>
      <c r="DZ8" s="599"/>
      <c r="EA8" s="599"/>
      <c r="EB8" s="599"/>
      <c r="EC8" s="599"/>
      <c r="ED8" s="599"/>
    </row>
    <row r="9" spans="1:134" s="541" customFormat="1" ht="12.75" customHeight="1" x14ac:dyDescent="0.15">
      <c r="A9" s="472"/>
      <c r="B9" s="1386" t="s">
        <v>777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8"/>
      <c r="S9" s="1269" t="s">
        <v>45</v>
      </c>
      <c r="T9" s="1270"/>
      <c r="U9" s="793" t="s">
        <v>778</v>
      </c>
      <c r="V9" s="422"/>
      <c r="W9" s="422"/>
      <c r="X9" s="422"/>
      <c r="Y9" s="793" t="s">
        <v>652</v>
      </c>
      <c r="Z9" s="793" t="s">
        <v>653</v>
      </c>
      <c r="AA9" s="283"/>
      <c r="AB9" s="282" t="s">
        <v>779</v>
      </c>
      <c r="AC9" s="793" t="s">
        <v>780</v>
      </c>
      <c r="AD9" s="793" t="s">
        <v>781</v>
      </c>
      <c r="AE9" s="793" t="s">
        <v>782</v>
      </c>
      <c r="AF9" s="793" t="s">
        <v>783</v>
      </c>
      <c r="AG9" s="793" t="s">
        <v>157</v>
      </c>
      <c r="AH9" s="794" t="s">
        <v>661</v>
      </c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  <c r="DI9" s="599"/>
      <c r="DJ9" s="599"/>
      <c r="DK9" s="599"/>
      <c r="DL9" s="599"/>
      <c r="DM9" s="599"/>
      <c r="DN9" s="599"/>
      <c r="DO9" s="599"/>
      <c r="DP9" s="599"/>
      <c r="DQ9" s="599"/>
      <c r="DR9" s="599"/>
      <c r="DS9" s="599"/>
      <c r="DT9" s="599"/>
      <c r="DU9" s="599"/>
      <c r="DV9" s="599"/>
      <c r="DW9" s="599"/>
      <c r="DX9" s="599"/>
      <c r="DY9" s="599"/>
      <c r="DZ9" s="599"/>
      <c r="EA9" s="599"/>
      <c r="EB9" s="599"/>
      <c r="EC9" s="599"/>
      <c r="ED9" s="599"/>
    </row>
    <row r="10" spans="1:134" s="638" customFormat="1" ht="19.5" customHeight="1" x14ac:dyDescent="0.15">
      <c r="A10" s="795"/>
      <c r="B10" s="632"/>
      <c r="C10" s="795"/>
      <c r="D10" s="796"/>
      <c r="E10" s="796"/>
      <c r="F10" s="795"/>
      <c r="G10" s="796"/>
      <c r="H10" s="795"/>
      <c r="I10" s="796"/>
      <c r="J10" s="796"/>
      <c r="K10" s="796"/>
      <c r="L10" s="796"/>
      <c r="M10" s="796"/>
      <c r="N10" s="795"/>
      <c r="O10" s="797"/>
      <c r="P10" s="795"/>
      <c r="Q10" s="795"/>
      <c r="R10" s="798"/>
      <c r="S10" s="283"/>
      <c r="T10" s="284"/>
      <c r="U10" s="659"/>
      <c r="V10" s="659"/>
      <c r="W10" s="659"/>
      <c r="X10" s="659"/>
      <c r="Y10" s="799"/>
      <c r="Z10" s="799"/>
      <c r="AA10" s="800" t="s">
        <v>784</v>
      </c>
      <c r="AB10" s="659" t="s">
        <v>785</v>
      </c>
      <c r="AC10" s="659"/>
      <c r="AD10" s="421"/>
      <c r="AE10" s="659"/>
      <c r="AF10" s="801"/>
      <c r="AG10" s="801"/>
      <c r="AH10" s="802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7"/>
      <c r="DH10" s="637"/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37"/>
      <c r="DT10" s="637"/>
      <c r="DU10" s="637"/>
      <c r="DV10" s="637"/>
      <c r="DW10" s="637"/>
      <c r="DX10" s="637"/>
      <c r="DY10" s="637"/>
      <c r="DZ10" s="637"/>
      <c r="EA10" s="637"/>
      <c r="EB10" s="637"/>
      <c r="EC10" s="637"/>
      <c r="ED10" s="637"/>
    </row>
    <row r="11" spans="1:134" s="542" customFormat="1" ht="12" customHeight="1" thickBot="1" x14ac:dyDescent="0.2">
      <c r="A11" s="473"/>
      <c r="B11" s="803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601"/>
      <c r="P11" s="577"/>
      <c r="Q11" s="577"/>
      <c r="R11" s="804"/>
      <c r="S11" s="497"/>
      <c r="T11" s="498"/>
      <c r="U11" s="499"/>
      <c r="V11" s="805"/>
      <c r="W11" s="805"/>
      <c r="X11" s="805"/>
      <c r="Y11" s="499"/>
      <c r="Z11" s="499"/>
      <c r="AA11" s="806"/>
      <c r="AB11" s="499"/>
      <c r="AC11" s="501"/>
      <c r="AD11" s="499"/>
      <c r="AE11" s="499"/>
      <c r="AF11" s="499"/>
      <c r="AG11" s="500"/>
      <c r="AH11" s="807"/>
      <c r="AI11" s="748"/>
      <c r="AJ11" s="748"/>
      <c r="AK11" s="748"/>
      <c r="AL11" s="748"/>
      <c r="AM11" s="748"/>
      <c r="AN11" s="748"/>
      <c r="AO11" s="748"/>
      <c r="AP11" s="748"/>
      <c r="AQ11" s="748"/>
      <c r="AR11" s="748"/>
      <c r="AS11" s="748"/>
      <c r="AT11" s="748"/>
      <c r="AU11" s="748"/>
      <c r="AV11" s="748"/>
      <c r="AW11" s="748"/>
      <c r="AX11" s="748"/>
      <c r="AY11" s="748"/>
      <c r="AZ11" s="748"/>
      <c r="BA11" s="748"/>
      <c r="BB11" s="748"/>
      <c r="BC11" s="748"/>
      <c r="BD11" s="748"/>
      <c r="BE11" s="748"/>
      <c r="BF11" s="748"/>
      <c r="BG11" s="748"/>
      <c r="BH11" s="748"/>
      <c r="BI11" s="748"/>
      <c r="BJ11" s="748"/>
      <c r="BK11" s="748"/>
      <c r="BL11" s="748"/>
      <c r="BM11" s="748"/>
      <c r="BN11" s="748"/>
      <c r="BO11" s="748"/>
      <c r="BP11" s="748"/>
      <c r="BQ11" s="748"/>
      <c r="BR11" s="748"/>
      <c r="BS11" s="748"/>
      <c r="BT11" s="748"/>
      <c r="BU11" s="748"/>
      <c r="BV11" s="748"/>
      <c r="BW11" s="748"/>
      <c r="BX11" s="748"/>
      <c r="BY11" s="748"/>
      <c r="BZ11" s="748"/>
      <c r="CA11" s="748"/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748"/>
      <c r="CY11" s="748"/>
      <c r="CZ11" s="748"/>
      <c r="DA11" s="748"/>
      <c r="DB11" s="748"/>
      <c r="DC11" s="748"/>
      <c r="DD11" s="748"/>
      <c r="DE11" s="748"/>
      <c r="DF11" s="748"/>
      <c r="DG11" s="748"/>
      <c r="DH11" s="748"/>
      <c r="DI11" s="748"/>
      <c r="DJ11" s="748"/>
      <c r="DK11" s="748"/>
      <c r="DL11" s="748"/>
      <c r="DM11" s="748"/>
      <c r="DN11" s="748"/>
      <c r="DO11" s="748"/>
      <c r="DP11" s="748"/>
      <c r="DQ11" s="748"/>
      <c r="DR11" s="748"/>
      <c r="DS11" s="748"/>
      <c r="DT11" s="748"/>
      <c r="DU11" s="748"/>
      <c r="DV11" s="748"/>
      <c r="DW11" s="748"/>
      <c r="DX11" s="748"/>
      <c r="DY11" s="748"/>
      <c r="DZ11" s="748"/>
      <c r="EA11" s="748"/>
      <c r="EB11" s="748"/>
      <c r="EC11" s="748"/>
      <c r="ED11" s="748"/>
    </row>
    <row r="12" spans="1:134" s="541" customFormat="1" ht="29.1" customHeight="1" x14ac:dyDescent="0.15">
      <c r="A12" s="472"/>
      <c r="B12" s="1349" t="s">
        <v>786</v>
      </c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437">
        <v>0</v>
      </c>
      <c r="T12" s="438">
        <v>1</v>
      </c>
      <c r="U12" s="186">
        <f>SUM(Y12:AH12)</f>
        <v>97642811</v>
      </c>
      <c r="V12" s="808"/>
      <c r="W12" s="809"/>
      <c r="X12" s="810"/>
      <c r="Y12" s="811">
        <v>10763753</v>
      </c>
      <c r="Z12" s="184">
        <v>958019</v>
      </c>
      <c r="AA12" s="184">
        <v>956430</v>
      </c>
      <c r="AB12" s="184">
        <v>70909</v>
      </c>
      <c r="AC12" s="184">
        <v>0</v>
      </c>
      <c r="AD12" s="184">
        <v>2040</v>
      </c>
      <c r="AE12" s="184">
        <v>72061</v>
      </c>
      <c r="AF12" s="184">
        <v>0</v>
      </c>
      <c r="AG12" s="184">
        <v>0</v>
      </c>
      <c r="AH12" s="58">
        <v>84819599</v>
      </c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  <c r="DI12" s="599"/>
      <c r="DJ12" s="599"/>
      <c r="DK12" s="599"/>
      <c r="DL12" s="599"/>
      <c r="DM12" s="599"/>
      <c r="DN12" s="599"/>
      <c r="DO12" s="599"/>
      <c r="DP12" s="599"/>
      <c r="DQ12" s="599"/>
      <c r="DR12" s="599"/>
      <c r="DS12" s="599"/>
      <c r="DT12" s="599"/>
      <c r="DU12" s="599"/>
      <c r="DV12" s="599"/>
      <c r="DW12" s="599"/>
      <c r="DX12" s="599"/>
      <c r="DY12" s="599"/>
      <c r="DZ12" s="599"/>
      <c r="EA12" s="599"/>
      <c r="EB12" s="599"/>
      <c r="EC12" s="599"/>
      <c r="ED12" s="599"/>
    </row>
    <row r="13" spans="1:134" s="541" customFormat="1" ht="29.1" customHeight="1" x14ac:dyDescent="0.15">
      <c r="A13" s="472"/>
      <c r="B13" s="1349" t="s">
        <v>540</v>
      </c>
      <c r="C13" s="1350"/>
      <c r="D13" s="1350"/>
      <c r="E13" s="1350"/>
      <c r="F13" s="1350"/>
      <c r="G13" s="1350"/>
      <c r="H13" s="1350"/>
      <c r="I13" s="1350"/>
      <c r="J13" s="1350"/>
      <c r="K13" s="1350"/>
      <c r="L13" s="1350"/>
      <c r="M13" s="1350"/>
      <c r="N13" s="1350"/>
      <c r="O13" s="1350"/>
      <c r="P13" s="1350"/>
      <c r="Q13" s="1350"/>
      <c r="R13" s="1350"/>
      <c r="S13" s="442">
        <v>0</v>
      </c>
      <c r="T13" s="443">
        <v>2</v>
      </c>
      <c r="U13" s="249">
        <f t="shared" ref="U13:U49" si="0">SUM(Y13:AH13)</f>
        <v>70100745</v>
      </c>
      <c r="V13" s="808"/>
      <c r="W13" s="809"/>
      <c r="X13" s="810"/>
      <c r="Y13" s="377">
        <v>10680624</v>
      </c>
      <c r="Z13" s="250">
        <v>947313</v>
      </c>
      <c r="AA13" s="250">
        <v>827032</v>
      </c>
      <c r="AB13" s="250">
        <v>66931</v>
      </c>
      <c r="AC13" s="250">
        <v>0</v>
      </c>
      <c r="AD13" s="250">
        <v>1615</v>
      </c>
      <c r="AE13" s="250">
        <v>54589</v>
      </c>
      <c r="AF13" s="250">
        <v>0</v>
      </c>
      <c r="AG13" s="440">
        <v>0</v>
      </c>
      <c r="AH13" s="374">
        <v>57522641</v>
      </c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  <c r="DI13" s="599"/>
      <c r="DJ13" s="599"/>
      <c r="DK13" s="599"/>
      <c r="DL13" s="599"/>
      <c r="DM13" s="599"/>
      <c r="DN13" s="599"/>
      <c r="DO13" s="599"/>
      <c r="DP13" s="599"/>
      <c r="DQ13" s="599"/>
      <c r="DR13" s="599"/>
      <c r="DS13" s="599"/>
      <c r="DT13" s="599"/>
      <c r="DU13" s="599"/>
      <c r="DV13" s="599"/>
      <c r="DW13" s="599"/>
      <c r="DX13" s="599"/>
      <c r="DY13" s="599"/>
      <c r="DZ13" s="599"/>
      <c r="EA13" s="599"/>
      <c r="EB13" s="599"/>
      <c r="EC13" s="599"/>
      <c r="ED13" s="599"/>
    </row>
    <row r="14" spans="1:134" s="541" customFormat="1" ht="29.1" customHeight="1" x14ac:dyDescent="0.15">
      <c r="A14" s="472"/>
      <c r="B14" s="1349" t="s">
        <v>787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442">
        <v>0</v>
      </c>
      <c r="T14" s="443">
        <v>3</v>
      </c>
      <c r="U14" s="249">
        <f t="shared" si="0"/>
        <v>60858474</v>
      </c>
      <c r="V14" s="808"/>
      <c r="W14" s="809"/>
      <c r="X14" s="810"/>
      <c r="Y14" s="377">
        <v>4399477</v>
      </c>
      <c r="Z14" s="250">
        <v>2425401</v>
      </c>
      <c r="AA14" s="250">
        <v>3815504</v>
      </c>
      <c r="AB14" s="250">
        <v>11156</v>
      </c>
      <c r="AC14" s="250">
        <v>13103</v>
      </c>
      <c r="AD14" s="250">
        <v>1059390</v>
      </c>
      <c r="AE14" s="250">
        <v>5845901</v>
      </c>
      <c r="AF14" s="250">
        <v>88632</v>
      </c>
      <c r="AG14" s="250">
        <v>339000</v>
      </c>
      <c r="AH14" s="374">
        <v>42860910</v>
      </c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599"/>
      <c r="BN14" s="599"/>
      <c r="BO14" s="599"/>
      <c r="BP14" s="599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599"/>
      <c r="CB14" s="599"/>
      <c r="CC14" s="599"/>
      <c r="CD14" s="599"/>
      <c r="CE14" s="599"/>
      <c r="CF14" s="599"/>
      <c r="CG14" s="599"/>
      <c r="CH14" s="599"/>
      <c r="CI14" s="599"/>
      <c r="CJ14" s="599"/>
      <c r="CK14" s="599"/>
      <c r="CL14" s="599"/>
      <c r="CM14" s="599"/>
      <c r="CN14" s="599"/>
      <c r="CO14" s="599"/>
      <c r="CP14" s="599"/>
      <c r="CQ14" s="599"/>
      <c r="CR14" s="599"/>
      <c r="CS14" s="599"/>
      <c r="CT14" s="599"/>
      <c r="CU14" s="599"/>
      <c r="CV14" s="599"/>
      <c r="CW14" s="599"/>
      <c r="CX14" s="599"/>
      <c r="CY14" s="599"/>
      <c r="CZ14" s="599"/>
      <c r="DA14" s="599"/>
      <c r="DB14" s="599"/>
      <c r="DC14" s="599"/>
      <c r="DD14" s="599"/>
      <c r="DE14" s="599"/>
      <c r="DF14" s="599"/>
      <c r="DG14" s="599"/>
      <c r="DH14" s="599"/>
      <c r="DI14" s="599"/>
      <c r="DJ14" s="599"/>
      <c r="DK14" s="599"/>
      <c r="DL14" s="599"/>
      <c r="DM14" s="599"/>
      <c r="DN14" s="599"/>
      <c r="DO14" s="599"/>
      <c r="DP14" s="599"/>
      <c r="DQ14" s="599"/>
      <c r="DR14" s="599"/>
      <c r="DS14" s="599"/>
      <c r="DT14" s="599"/>
      <c r="DU14" s="599"/>
      <c r="DV14" s="599"/>
      <c r="DW14" s="599"/>
      <c r="DX14" s="599"/>
      <c r="DY14" s="599"/>
      <c r="DZ14" s="599"/>
      <c r="EA14" s="599"/>
      <c r="EB14" s="599"/>
      <c r="EC14" s="599"/>
      <c r="ED14" s="599"/>
    </row>
    <row r="15" spans="1:134" s="541" customFormat="1" ht="29.1" customHeight="1" x14ac:dyDescent="0.15">
      <c r="A15" s="472"/>
      <c r="B15" s="1349" t="s">
        <v>788</v>
      </c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50"/>
      <c r="S15" s="442">
        <v>0</v>
      </c>
      <c r="T15" s="443">
        <v>4</v>
      </c>
      <c r="U15" s="249">
        <f t="shared" si="0"/>
        <v>9128909</v>
      </c>
      <c r="V15" s="808"/>
      <c r="W15" s="809"/>
      <c r="X15" s="810"/>
      <c r="Y15" s="377">
        <v>15919</v>
      </c>
      <c r="Z15" s="250">
        <v>0</v>
      </c>
      <c r="AA15" s="250">
        <v>698053</v>
      </c>
      <c r="AB15" s="250">
        <v>0</v>
      </c>
      <c r="AC15" s="250">
        <v>0</v>
      </c>
      <c r="AD15" s="250">
        <v>790</v>
      </c>
      <c r="AE15" s="250">
        <v>117944</v>
      </c>
      <c r="AF15" s="250">
        <v>74634</v>
      </c>
      <c r="AG15" s="440">
        <v>0</v>
      </c>
      <c r="AH15" s="374">
        <v>8221569</v>
      </c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599"/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599"/>
      <c r="BV15" s="599"/>
      <c r="BW15" s="599"/>
      <c r="BX15" s="599"/>
      <c r="BY15" s="599"/>
      <c r="BZ15" s="599"/>
      <c r="CA15" s="599"/>
      <c r="CB15" s="599"/>
      <c r="CC15" s="599"/>
      <c r="CD15" s="599"/>
      <c r="CE15" s="599"/>
      <c r="CF15" s="599"/>
      <c r="CG15" s="599"/>
      <c r="CH15" s="599"/>
      <c r="CI15" s="599"/>
      <c r="CJ15" s="599"/>
      <c r="CK15" s="599"/>
      <c r="CL15" s="599"/>
      <c r="CM15" s="599"/>
      <c r="CN15" s="599"/>
      <c r="CO15" s="599"/>
      <c r="CP15" s="599"/>
      <c r="CQ15" s="599"/>
      <c r="CR15" s="599"/>
      <c r="CS15" s="599"/>
      <c r="CT15" s="599"/>
      <c r="CU15" s="599"/>
      <c r="CV15" s="599"/>
      <c r="CW15" s="599"/>
      <c r="CX15" s="599"/>
      <c r="CY15" s="599"/>
      <c r="CZ15" s="599"/>
      <c r="DA15" s="599"/>
      <c r="DB15" s="599"/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599"/>
      <c r="DP15" s="599"/>
      <c r="DQ15" s="599"/>
      <c r="DR15" s="599"/>
      <c r="DS15" s="599"/>
      <c r="DT15" s="599"/>
      <c r="DU15" s="599"/>
      <c r="DV15" s="599"/>
      <c r="DW15" s="599"/>
      <c r="DX15" s="599"/>
      <c r="DY15" s="599"/>
      <c r="DZ15" s="599"/>
      <c r="EA15" s="599"/>
      <c r="EB15" s="599"/>
      <c r="EC15" s="599"/>
      <c r="ED15" s="599"/>
    </row>
    <row r="16" spans="1:134" s="541" customFormat="1" ht="29.1" customHeight="1" thickBot="1" x14ac:dyDescent="0.2">
      <c r="A16" s="472"/>
      <c r="B16" s="1349" t="s">
        <v>789</v>
      </c>
      <c r="C16" s="1350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1350"/>
      <c r="O16" s="1350"/>
      <c r="P16" s="1350"/>
      <c r="Q16" s="1350"/>
      <c r="R16" s="1350"/>
      <c r="S16" s="445">
        <v>0</v>
      </c>
      <c r="T16" s="446">
        <v>5</v>
      </c>
      <c r="U16" s="191">
        <f t="shared" si="0"/>
        <v>117515629</v>
      </c>
      <c r="V16" s="808"/>
      <c r="W16" s="809"/>
      <c r="X16" s="810"/>
      <c r="Y16" s="812">
        <v>64584335</v>
      </c>
      <c r="Z16" s="189">
        <v>13424898</v>
      </c>
      <c r="AA16" s="189">
        <v>437294</v>
      </c>
      <c r="AB16" s="189">
        <v>1539549</v>
      </c>
      <c r="AC16" s="189">
        <v>0</v>
      </c>
      <c r="AD16" s="189">
        <v>12407</v>
      </c>
      <c r="AE16" s="189">
        <v>1392252</v>
      </c>
      <c r="AF16" s="189">
        <v>1040</v>
      </c>
      <c r="AG16" s="454">
        <v>0</v>
      </c>
      <c r="AH16" s="507">
        <v>36123854</v>
      </c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599"/>
      <c r="BE16" s="599"/>
      <c r="BF16" s="599"/>
      <c r="BG16" s="599"/>
      <c r="BH16" s="599"/>
      <c r="BI16" s="599"/>
      <c r="BJ16" s="599"/>
      <c r="BK16" s="599"/>
      <c r="BL16" s="599"/>
      <c r="BM16" s="599"/>
      <c r="BN16" s="599"/>
      <c r="BO16" s="599"/>
      <c r="BP16" s="599"/>
      <c r="BQ16" s="599"/>
      <c r="BR16" s="599"/>
      <c r="BS16" s="599"/>
      <c r="BT16" s="599"/>
      <c r="BU16" s="599"/>
      <c r="BV16" s="599"/>
      <c r="BW16" s="599"/>
      <c r="BX16" s="599"/>
      <c r="BY16" s="599"/>
      <c r="BZ16" s="599"/>
      <c r="CA16" s="599"/>
      <c r="CB16" s="599"/>
      <c r="CC16" s="599"/>
      <c r="CD16" s="599"/>
      <c r="CE16" s="599"/>
      <c r="CF16" s="599"/>
      <c r="CG16" s="599"/>
      <c r="CH16" s="599"/>
      <c r="CI16" s="599"/>
      <c r="CJ16" s="599"/>
      <c r="CK16" s="599"/>
      <c r="CL16" s="599"/>
      <c r="CM16" s="599"/>
      <c r="CN16" s="599"/>
      <c r="CO16" s="599"/>
      <c r="CP16" s="599"/>
      <c r="CQ16" s="599"/>
      <c r="CR16" s="599"/>
      <c r="CS16" s="599"/>
      <c r="CT16" s="599"/>
      <c r="CU16" s="599"/>
      <c r="CV16" s="599"/>
      <c r="CW16" s="599"/>
      <c r="CX16" s="599"/>
      <c r="CY16" s="599"/>
      <c r="CZ16" s="599"/>
      <c r="DA16" s="599"/>
      <c r="DB16" s="599"/>
      <c r="DC16" s="599"/>
      <c r="DD16" s="599"/>
      <c r="DE16" s="599"/>
      <c r="DF16" s="599"/>
      <c r="DG16" s="599"/>
      <c r="DH16" s="599"/>
      <c r="DI16" s="599"/>
      <c r="DJ16" s="599"/>
      <c r="DK16" s="599"/>
      <c r="DL16" s="599"/>
      <c r="DM16" s="599"/>
      <c r="DN16" s="599"/>
      <c r="DO16" s="599"/>
      <c r="DP16" s="599"/>
      <c r="DQ16" s="599"/>
      <c r="DR16" s="599"/>
      <c r="DS16" s="599"/>
      <c r="DT16" s="599"/>
      <c r="DU16" s="599"/>
      <c r="DV16" s="599"/>
      <c r="DW16" s="599"/>
      <c r="DX16" s="599"/>
      <c r="DY16" s="599"/>
      <c r="DZ16" s="599"/>
      <c r="EA16" s="599"/>
      <c r="EB16" s="599"/>
      <c r="EC16" s="599"/>
      <c r="ED16" s="599"/>
    </row>
    <row r="17" spans="1:134" s="541" customFormat="1" ht="29.1" customHeight="1" x14ac:dyDescent="0.15">
      <c r="A17" s="472"/>
      <c r="B17" s="1389" t="s">
        <v>790</v>
      </c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437">
        <v>0</v>
      </c>
      <c r="T17" s="438">
        <v>6</v>
      </c>
      <c r="U17" s="186">
        <f t="shared" si="0"/>
        <v>128797845</v>
      </c>
      <c r="V17" s="808"/>
      <c r="W17" s="809"/>
      <c r="X17" s="810"/>
      <c r="Y17" s="813">
        <f>SUM(Y18:Y22)</f>
        <v>98686975</v>
      </c>
      <c r="Z17" s="185">
        <f t="shared" ref="Z17:AH17" si="1">SUM(Z18:Z22)</f>
        <v>1573413</v>
      </c>
      <c r="AA17" s="185">
        <f t="shared" si="1"/>
        <v>28275</v>
      </c>
      <c r="AB17" s="185">
        <f t="shared" si="1"/>
        <v>120606</v>
      </c>
      <c r="AC17" s="185">
        <f t="shared" si="1"/>
        <v>20511</v>
      </c>
      <c r="AD17" s="185">
        <f t="shared" si="1"/>
        <v>1184293</v>
      </c>
      <c r="AE17" s="185">
        <f t="shared" si="1"/>
        <v>239462</v>
      </c>
      <c r="AF17" s="185">
        <f t="shared" si="1"/>
        <v>93703</v>
      </c>
      <c r="AG17" s="185">
        <f t="shared" si="1"/>
        <v>0</v>
      </c>
      <c r="AH17" s="186">
        <f t="shared" si="1"/>
        <v>26850607</v>
      </c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  <c r="BE17" s="599"/>
      <c r="BF17" s="599"/>
      <c r="BG17" s="599"/>
      <c r="BH17" s="599"/>
      <c r="BI17" s="599"/>
      <c r="BJ17" s="599"/>
      <c r="BK17" s="599"/>
      <c r="BL17" s="599"/>
      <c r="BM17" s="599"/>
      <c r="BN17" s="599"/>
      <c r="BO17" s="599"/>
      <c r="BP17" s="599"/>
      <c r="BQ17" s="599"/>
      <c r="BR17" s="599"/>
      <c r="BS17" s="599"/>
      <c r="BT17" s="599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599"/>
      <c r="CM17" s="599"/>
      <c r="CN17" s="599"/>
      <c r="CO17" s="599"/>
      <c r="CP17" s="599"/>
      <c r="CQ17" s="599"/>
      <c r="CR17" s="599"/>
      <c r="CS17" s="599"/>
      <c r="CT17" s="599"/>
      <c r="CU17" s="599"/>
      <c r="CV17" s="599"/>
      <c r="CW17" s="599"/>
      <c r="CX17" s="599"/>
      <c r="CY17" s="599"/>
      <c r="CZ17" s="599"/>
      <c r="DA17" s="599"/>
      <c r="DB17" s="599"/>
      <c r="DC17" s="599"/>
      <c r="DD17" s="599"/>
      <c r="DE17" s="599"/>
      <c r="DF17" s="599"/>
      <c r="DG17" s="599"/>
      <c r="DH17" s="599"/>
      <c r="DI17" s="599"/>
      <c r="DJ17" s="599"/>
      <c r="DK17" s="599"/>
      <c r="DL17" s="599"/>
      <c r="DM17" s="599"/>
      <c r="DN17" s="599"/>
      <c r="DO17" s="599"/>
      <c r="DP17" s="599"/>
      <c r="DQ17" s="599"/>
      <c r="DR17" s="599"/>
      <c r="DS17" s="599"/>
      <c r="DT17" s="599"/>
      <c r="DU17" s="599"/>
      <c r="DV17" s="599"/>
      <c r="DW17" s="599"/>
      <c r="DX17" s="599"/>
      <c r="DY17" s="599"/>
      <c r="DZ17" s="599"/>
      <c r="EA17" s="599"/>
      <c r="EB17" s="599"/>
      <c r="EC17" s="599"/>
      <c r="ED17" s="599"/>
    </row>
    <row r="18" spans="1:134" s="541" customFormat="1" ht="29.1" customHeight="1" x14ac:dyDescent="0.15">
      <c r="A18" s="472"/>
      <c r="B18" s="1349" t="s">
        <v>545</v>
      </c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442">
        <v>0</v>
      </c>
      <c r="T18" s="443">
        <v>7</v>
      </c>
      <c r="U18" s="249">
        <f t="shared" si="0"/>
        <v>2115754</v>
      </c>
      <c r="V18" s="808"/>
      <c r="W18" s="809"/>
      <c r="X18" s="810"/>
      <c r="Y18" s="814">
        <v>0</v>
      </c>
      <c r="Z18" s="250">
        <v>0</v>
      </c>
      <c r="AA18" s="250">
        <v>145</v>
      </c>
      <c r="AB18" s="250">
        <v>0</v>
      </c>
      <c r="AC18" s="250">
        <v>0</v>
      </c>
      <c r="AD18" s="250">
        <v>952000</v>
      </c>
      <c r="AE18" s="250">
        <v>0</v>
      </c>
      <c r="AF18" s="250">
        <v>0</v>
      </c>
      <c r="AG18" s="440">
        <v>0</v>
      </c>
      <c r="AH18" s="374">
        <v>1163609</v>
      </c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599"/>
      <c r="BB18" s="599"/>
      <c r="BC18" s="599"/>
      <c r="BD18" s="599"/>
      <c r="BE18" s="599"/>
      <c r="BF18" s="599"/>
      <c r="BG18" s="599"/>
      <c r="BH18" s="599"/>
      <c r="BI18" s="599"/>
      <c r="BJ18" s="599"/>
      <c r="BK18" s="599"/>
      <c r="BL18" s="599"/>
      <c r="BM18" s="599"/>
      <c r="BN18" s="599"/>
      <c r="BO18" s="599"/>
      <c r="BP18" s="599"/>
      <c r="BQ18" s="599"/>
      <c r="BR18" s="599"/>
      <c r="BS18" s="599"/>
      <c r="BT18" s="599"/>
      <c r="BU18" s="599"/>
      <c r="BV18" s="599"/>
      <c r="BW18" s="599"/>
      <c r="BX18" s="599"/>
      <c r="BY18" s="599"/>
      <c r="BZ18" s="599"/>
      <c r="CA18" s="599"/>
      <c r="CB18" s="599"/>
      <c r="CC18" s="599"/>
      <c r="CD18" s="599"/>
      <c r="CE18" s="599"/>
      <c r="CF18" s="599"/>
      <c r="CG18" s="599"/>
      <c r="CH18" s="599"/>
      <c r="CI18" s="599"/>
      <c r="CJ18" s="599"/>
      <c r="CK18" s="599"/>
      <c r="CL18" s="599"/>
      <c r="CM18" s="599"/>
      <c r="CN18" s="599"/>
      <c r="CO18" s="599"/>
      <c r="CP18" s="599"/>
      <c r="CQ18" s="599"/>
      <c r="CR18" s="599"/>
      <c r="CS18" s="599"/>
      <c r="CT18" s="599"/>
      <c r="CU18" s="599"/>
      <c r="CV18" s="599"/>
      <c r="CW18" s="599"/>
      <c r="CX18" s="599"/>
      <c r="CY18" s="599"/>
      <c r="CZ18" s="599"/>
      <c r="DA18" s="599"/>
      <c r="DB18" s="599"/>
      <c r="DC18" s="599"/>
      <c r="DD18" s="599"/>
      <c r="DE18" s="599"/>
      <c r="DF18" s="599"/>
      <c r="DG18" s="599"/>
      <c r="DH18" s="599"/>
      <c r="DI18" s="599"/>
      <c r="DJ18" s="599"/>
      <c r="DK18" s="599"/>
      <c r="DL18" s="599"/>
      <c r="DM18" s="599"/>
      <c r="DN18" s="599"/>
      <c r="DO18" s="599"/>
      <c r="DP18" s="599"/>
      <c r="DQ18" s="599"/>
      <c r="DR18" s="599"/>
      <c r="DS18" s="599"/>
      <c r="DT18" s="599"/>
      <c r="DU18" s="599"/>
      <c r="DV18" s="599"/>
      <c r="DW18" s="599"/>
      <c r="DX18" s="599"/>
      <c r="DY18" s="599"/>
      <c r="DZ18" s="599"/>
      <c r="EA18" s="599"/>
      <c r="EB18" s="599"/>
      <c r="EC18" s="599"/>
      <c r="ED18" s="599"/>
    </row>
    <row r="19" spans="1:134" s="541" customFormat="1" ht="29.1" customHeight="1" x14ac:dyDescent="0.15">
      <c r="A19" s="472"/>
      <c r="B19" s="1349" t="s">
        <v>546</v>
      </c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442">
        <v>0</v>
      </c>
      <c r="T19" s="443">
        <v>8</v>
      </c>
      <c r="U19" s="249">
        <f t="shared" si="0"/>
        <v>206376</v>
      </c>
      <c r="V19" s="808"/>
      <c r="W19" s="809"/>
      <c r="X19" s="810"/>
      <c r="Y19" s="377">
        <v>1061</v>
      </c>
      <c r="Z19" s="44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83296</v>
      </c>
      <c r="AF19" s="250">
        <v>2418</v>
      </c>
      <c r="AG19" s="440">
        <v>0</v>
      </c>
      <c r="AH19" s="374">
        <v>119601</v>
      </c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599"/>
      <c r="BA19" s="599"/>
      <c r="BB19" s="599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  <c r="BO19" s="599"/>
      <c r="BP19" s="599"/>
      <c r="BQ19" s="599"/>
      <c r="BR19" s="599"/>
      <c r="BS19" s="599"/>
      <c r="BT19" s="599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599"/>
      <c r="CG19" s="599"/>
      <c r="CH19" s="599"/>
      <c r="CI19" s="599"/>
      <c r="CJ19" s="599"/>
      <c r="CK19" s="599"/>
      <c r="CL19" s="599"/>
      <c r="CM19" s="599"/>
      <c r="CN19" s="599"/>
      <c r="CO19" s="599"/>
      <c r="CP19" s="599"/>
      <c r="CQ19" s="599"/>
      <c r="CR19" s="599"/>
      <c r="CS19" s="599"/>
      <c r="CT19" s="599"/>
      <c r="CU19" s="599"/>
      <c r="CV19" s="599"/>
      <c r="CW19" s="599"/>
      <c r="CX19" s="599"/>
      <c r="CY19" s="599"/>
      <c r="CZ19" s="599"/>
      <c r="DA19" s="599"/>
      <c r="DB19" s="599"/>
      <c r="DC19" s="599"/>
      <c r="DD19" s="599"/>
      <c r="DE19" s="599"/>
      <c r="DF19" s="599"/>
      <c r="DG19" s="599"/>
      <c r="DH19" s="599"/>
      <c r="DI19" s="599"/>
      <c r="DJ19" s="599"/>
      <c r="DK19" s="599"/>
      <c r="DL19" s="599"/>
      <c r="DM19" s="599"/>
      <c r="DN19" s="599"/>
      <c r="DO19" s="599"/>
      <c r="DP19" s="599"/>
      <c r="DQ19" s="599"/>
      <c r="DR19" s="599"/>
      <c r="DS19" s="599"/>
      <c r="DT19" s="599"/>
      <c r="DU19" s="599"/>
      <c r="DV19" s="599"/>
      <c r="DW19" s="599"/>
      <c r="DX19" s="599"/>
      <c r="DY19" s="599"/>
      <c r="DZ19" s="599"/>
      <c r="EA19" s="599"/>
      <c r="EB19" s="599"/>
      <c r="EC19" s="599"/>
      <c r="ED19" s="599"/>
    </row>
    <row r="20" spans="1:134" s="541" customFormat="1" ht="29.1" customHeight="1" x14ac:dyDescent="0.15">
      <c r="A20" s="472"/>
      <c r="B20" s="1349" t="s">
        <v>547</v>
      </c>
      <c r="C20" s="1350"/>
      <c r="D20" s="1350"/>
      <c r="E20" s="1350"/>
      <c r="F20" s="1350"/>
      <c r="G20" s="1350"/>
      <c r="H20" s="1350"/>
      <c r="I20" s="1350"/>
      <c r="J20" s="1350"/>
      <c r="K20" s="1350"/>
      <c r="L20" s="1350"/>
      <c r="M20" s="1350"/>
      <c r="N20" s="1350"/>
      <c r="O20" s="1350"/>
      <c r="P20" s="1350"/>
      <c r="Q20" s="1350"/>
      <c r="R20" s="1350"/>
      <c r="S20" s="442">
        <v>0</v>
      </c>
      <c r="T20" s="443">
        <v>9</v>
      </c>
      <c r="U20" s="249">
        <f t="shared" si="0"/>
        <v>74511</v>
      </c>
      <c r="V20" s="808"/>
      <c r="W20" s="809"/>
      <c r="X20" s="810"/>
      <c r="Y20" s="377">
        <v>5894</v>
      </c>
      <c r="Z20" s="250">
        <v>2068</v>
      </c>
      <c r="AA20" s="250">
        <v>0</v>
      </c>
      <c r="AB20" s="250">
        <v>0</v>
      </c>
      <c r="AC20" s="250">
        <v>0</v>
      </c>
      <c r="AD20" s="250">
        <v>0</v>
      </c>
      <c r="AE20" s="250">
        <v>174</v>
      </c>
      <c r="AF20" s="250">
        <v>0</v>
      </c>
      <c r="AG20" s="440">
        <v>0</v>
      </c>
      <c r="AH20" s="374">
        <v>66375</v>
      </c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599"/>
      <c r="BE20" s="599"/>
      <c r="BF20" s="599"/>
      <c r="BG20" s="599"/>
      <c r="BH20" s="599"/>
      <c r="BI20" s="599"/>
      <c r="BJ20" s="599"/>
      <c r="BK20" s="599"/>
      <c r="BL20" s="599"/>
      <c r="BM20" s="599"/>
      <c r="BN20" s="599"/>
      <c r="BO20" s="599"/>
      <c r="BP20" s="599"/>
      <c r="BQ20" s="599"/>
      <c r="BR20" s="599"/>
      <c r="BS20" s="599"/>
      <c r="BT20" s="599"/>
      <c r="BU20" s="599"/>
      <c r="BV20" s="599"/>
      <c r="BW20" s="599"/>
      <c r="BX20" s="599"/>
      <c r="BY20" s="599"/>
      <c r="BZ20" s="599"/>
      <c r="CA20" s="599"/>
      <c r="CB20" s="599"/>
      <c r="CC20" s="599"/>
      <c r="CD20" s="599"/>
      <c r="CE20" s="599"/>
      <c r="CF20" s="599"/>
      <c r="CG20" s="599"/>
      <c r="CH20" s="599"/>
      <c r="CI20" s="599"/>
      <c r="CJ20" s="599"/>
      <c r="CK20" s="599"/>
      <c r="CL20" s="599"/>
      <c r="CM20" s="599"/>
      <c r="CN20" s="599"/>
      <c r="CO20" s="599"/>
      <c r="CP20" s="599"/>
      <c r="CQ20" s="599"/>
      <c r="CR20" s="599"/>
      <c r="CS20" s="599"/>
      <c r="CT20" s="599"/>
      <c r="CU20" s="599"/>
      <c r="CV20" s="599"/>
      <c r="CW20" s="599"/>
      <c r="CX20" s="599"/>
      <c r="CY20" s="599"/>
      <c r="CZ20" s="599"/>
      <c r="DA20" s="599"/>
      <c r="DB20" s="599"/>
      <c r="DC20" s="599"/>
      <c r="DD20" s="599"/>
      <c r="DE20" s="599"/>
      <c r="DF20" s="599"/>
      <c r="DG20" s="599"/>
      <c r="DH20" s="599"/>
      <c r="DI20" s="599"/>
      <c r="DJ20" s="599"/>
      <c r="DK20" s="599"/>
      <c r="DL20" s="599"/>
      <c r="DM20" s="599"/>
      <c r="DN20" s="599"/>
      <c r="DO20" s="599"/>
      <c r="DP20" s="599"/>
      <c r="DQ20" s="599"/>
      <c r="DR20" s="599"/>
      <c r="DS20" s="599"/>
      <c r="DT20" s="599"/>
      <c r="DU20" s="599"/>
      <c r="DV20" s="599"/>
      <c r="DW20" s="599"/>
      <c r="DX20" s="599"/>
      <c r="DY20" s="599"/>
      <c r="DZ20" s="599"/>
      <c r="EA20" s="599"/>
      <c r="EB20" s="599"/>
      <c r="EC20" s="599"/>
      <c r="ED20" s="599"/>
    </row>
    <row r="21" spans="1:134" s="531" customFormat="1" ht="29.1" customHeight="1" x14ac:dyDescent="0.15">
      <c r="A21" s="472"/>
      <c r="B21" s="1349" t="s">
        <v>548</v>
      </c>
      <c r="C21" s="1350"/>
      <c r="D21" s="1350"/>
      <c r="E21" s="1350"/>
      <c r="F21" s="1350"/>
      <c r="G21" s="1350"/>
      <c r="H21" s="1350"/>
      <c r="I21" s="1350"/>
      <c r="J21" s="1350"/>
      <c r="K21" s="1350"/>
      <c r="L21" s="1350"/>
      <c r="M21" s="1350"/>
      <c r="N21" s="1350"/>
      <c r="O21" s="1350"/>
      <c r="P21" s="1350"/>
      <c r="Q21" s="1350"/>
      <c r="R21" s="1350"/>
      <c r="S21" s="442">
        <v>1</v>
      </c>
      <c r="T21" s="443">
        <v>0</v>
      </c>
      <c r="U21" s="249">
        <f t="shared" si="0"/>
        <v>59865</v>
      </c>
      <c r="V21" s="808"/>
      <c r="W21" s="809"/>
      <c r="X21" s="810"/>
      <c r="Y21" s="377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374">
        <v>59865</v>
      </c>
      <c r="AI21" s="599"/>
      <c r="AJ21" s="599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6"/>
      <c r="DV21" s="526"/>
      <c r="DW21" s="526"/>
      <c r="DX21" s="526"/>
      <c r="DY21" s="526"/>
      <c r="DZ21" s="526"/>
      <c r="EA21" s="526"/>
      <c r="EB21" s="526"/>
      <c r="EC21" s="526"/>
      <c r="ED21" s="526"/>
    </row>
    <row r="22" spans="1:134" s="531" customFormat="1" ht="29.1" customHeight="1" thickBot="1" x14ac:dyDescent="0.2">
      <c r="A22" s="472"/>
      <c r="B22" s="1349" t="s">
        <v>549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445">
        <v>1</v>
      </c>
      <c r="T22" s="446">
        <v>1</v>
      </c>
      <c r="U22" s="191">
        <f t="shared" si="0"/>
        <v>126341339</v>
      </c>
      <c r="V22" s="808"/>
      <c r="W22" s="809"/>
      <c r="X22" s="810"/>
      <c r="Y22" s="812">
        <v>98680020</v>
      </c>
      <c r="Z22" s="189">
        <v>1571345</v>
      </c>
      <c r="AA22" s="189">
        <v>28130</v>
      </c>
      <c r="AB22" s="189">
        <v>120606</v>
      </c>
      <c r="AC22" s="189">
        <v>20511</v>
      </c>
      <c r="AD22" s="189">
        <v>232293</v>
      </c>
      <c r="AE22" s="189">
        <v>155992</v>
      </c>
      <c r="AF22" s="189">
        <v>91285</v>
      </c>
      <c r="AG22" s="454">
        <v>0</v>
      </c>
      <c r="AH22" s="507">
        <v>25441157</v>
      </c>
      <c r="AI22" s="599"/>
      <c r="AJ22" s="599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</row>
    <row r="23" spans="1:134" s="531" customFormat="1" ht="29.1" customHeight="1" x14ac:dyDescent="0.15">
      <c r="A23" s="472"/>
      <c r="B23" s="1271" t="s">
        <v>642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584">
        <v>1</v>
      </c>
      <c r="T23" s="512">
        <v>2</v>
      </c>
      <c r="U23" s="457">
        <f t="shared" si="0"/>
        <v>47875525</v>
      </c>
      <c r="V23" s="808"/>
      <c r="W23" s="809"/>
      <c r="X23" s="810"/>
      <c r="Y23" s="813">
        <f>SUM(Y24:Y29)</f>
        <v>7848266</v>
      </c>
      <c r="Z23" s="815">
        <f t="shared" ref="Z23:AH23" si="2">SUM(Z24:Z29)</f>
        <v>196470</v>
      </c>
      <c r="AA23" s="185">
        <f t="shared" si="2"/>
        <v>0</v>
      </c>
      <c r="AB23" s="185">
        <f t="shared" si="2"/>
        <v>120</v>
      </c>
      <c r="AC23" s="185">
        <f t="shared" si="2"/>
        <v>0</v>
      </c>
      <c r="AD23" s="185">
        <f t="shared" si="2"/>
        <v>768185</v>
      </c>
      <c r="AE23" s="185">
        <f t="shared" si="2"/>
        <v>33165</v>
      </c>
      <c r="AF23" s="185">
        <f t="shared" si="2"/>
        <v>445883</v>
      </c>
      <c r="AG23" s="185">
        <f t="shared" si="2"/>
        <v>31256000</v>
      </c>
      <c r="AH23" s="186">
        <f t="shared" si="2"/>
        <v>7327436</v>
      </c>
      <c r="AI23" s="599"/>
      <c r="AJ23" s="599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</row>
    <row r="24" spans="1:134" s="531" customFormat="1" ht="29.1" customHeight="1" x14ac:dyDescent="0.15">
      <c r="A24" s="472"/>
      <c r="B24" s="1271" t="s">
        <v>791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442">
        <v>1</v>
      </c>
      <c r="T24" s="443">
        <v>3</v>
      </c>
      <c r="U24" s="249">
        <f t="shared" si="0"/>
        <v>19024832</v>
      </c>
      <c r="V24" s="808"/>
      <c r="W24" s="809"/>
      <c r="X24" s="810"/>
      <c r="Y24" s="377">
        <v>7848266</v>
      </c>
      <c r="Z24" s="250">
        <v>65661</v>
      </c>
      <c r="AA24" s="250">
        <v>0</v>
      </c>
      <c r="AB24" s="250">
        <v>10</v>
      </c>
      <c r="AC24" s="250">
        <v>0</v>
      </c>
      <c r="AD24" s="250">
        <v>59024</v>
      </c>
      <c r="AE24" s="250">
        <v>0</v>
      </c>
      <c r="AF24" s="250">
        <v>79976</v>
      </c>
      <c r="AG24" s="250">
        <v>7801716</v>
      </c>
      <c r="AH24" s="374">
        <v>3170179</v>
      </c>
      <c r="AI24" s="599"/>
      <c r="AJ24" s="599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6"/>
      <c r="CT24" s="526"/>
      <c r="CU24" s="526"/>
      <c r="CV24" s="526"/>
      <c r="CW24" s="526"/>
      <c r="CX24" s="526"/>
      <c r="CY24" s="526"/>
      <c r="CZ24" s="526"/>
      <c r="DA24" s="526"/>
      <c r="DB24" s="526"/>
      <c r="DC24" s="526"/>
      <c r="DD24" s="526"/>
      <c r="DE24" s="526"/>
      <c r="DF24" s="526"/>
      <c r="DG24" s="526"/>
      <c r="DH24" s="526"/>
      <c r="DI24" s="526"/>
      <c r="DJ24" s="526"/>
      <c r="DK24" s="526"/>
      <c r="DL24" s="526"/>
      <c r="DM24" s="526"/>
      <c r="DN24" s="526"/>
      <c r="DO24" s="526"/>
      <c r="DP24" s="526"/>
      <c r="DQ24" s="526"/>
      <c r="DR24" s="526"/>
      <c r="DS24" s="526"/>
      <c r="DT24" s="526"/>
      <c r="DU24" s="526"/>
      <c r="DV24" s="526"/>
      <c r="DW24" s="526"/>
      <c r="DX24" s="526"/>
      <c r="DY24" s="526"/>
      <c r="DZ24" s="526"/>
      <c r="EA24" s="526"/>
      <c r="EB24" s="526"/>
      <c r="EC24" s="526"/>
      <c r="ED24" s="526"/>
    </row>
    <row r="25" spans="1:134" s="531" customFormat="1" ht="29.1" customHeight="1" x14ac:dyDescent="0.15">
      <c r="A25" s="472"/>
      <c r="B25" s="1271" t="s">
        <v>792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442">
        <v>1</v>
      </c>
      <c r="T25" s="443">
        <v>4</v>
      </c>
      <c r="U25" s="249">
        <f t="shared" si="0"/>
        <v>28277234</v>
      </c>
      <c r="V25" s="808"/>
      <c r="W25" s="809"/>
      <c r="X25" s="810"/>
      <c r="Y25" s="814">
        <v>0</v>
      </c>
      <c r="Z25" s="250">
        <v>130809</v>
      </c>
      <c r="AA25" s="250">
        <v>0</v>
      </c>
      <c r="AB25" s="250">
        <v>110</v>
      </c>
      <c r="AC25" s="250">
        <v>0</v>
      </c>
      <c r="AD25" s="250">
        <v>709161</v>
      </c>
      <c r="AE25" s="250">
        <v>30070</v>
      </c>
      <c r="AF25" s="250">
        <v>320945</v>
      </c>
      <c r="AG25" s="250">
        <v>22980284</v>
      </c>
      <c r="AH25" s="374">
        <v>4105855</v>
      </c>
      <c r="AI25" s="599"/>
      <c r="AJ25" s="599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  <c r="DT25" s="526"/>
      <c r="DU25" s="526"/>
      <c r="DV25" s="526"/>
      <c r="DW25" s="526"/>
      <c r="DX25" s="526"/>
      <c r="DY25" s="526"/>
      <c r="DZ25" s="526"/>
      <c r="EA25" s="526"/>
      <c r="EB25" s="526"/>
      <c r="EC25" s="526"/>
      <c r="ED25" s="526"/>
    </row>
    <row r="26" spans="1:134" s="531" customFormat="1" ht="29.1" customHeight="1" x14ac:dyDescent="0.15">
      <c r="A26" s="472"/>
      <c r="B26" s="1271" t="s">
        <v>793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442">
        <v>1</v>
      </c>
      <c r="T26" s="443">
        <v>5</v>
      </c>
      <c r="U26" s="249">
        <f t="shared" si="0"/>
        <v>292333</v>
      </c>
      <c r="V26" s="808"/>
      <c r="W26" s="809"/>
      <c r="X26" s="810"/>
      <c r="Y26" s="814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292000</v>
      </c>
      <c r="AH26" s="374">
        <v>333</v>
      </c>
      <c r="AI26" s="599"/>
      <c r="AJ26" s="599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/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6"/>
    </row>
    <row r="27" spans="1:134" s="531" customFormat="1" ht="29.1" customHeight="1" x14ac:dyDescent="0.15">
      <c r="A27" s="472"/>
      <c r="B27" s="1271" t="s">
        <v>794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442">
        <v>1</v>
      </c>
      <c r="T27" s="443">
        <v>6</v>
      </c>
      <c r="U27" s="249">
        <f t="shared" si="0"/>
        <v>275037</v>
      </c>
      <c r="V27" s="808"/>
      <c r="W27" s="809"/>
      <c r="X27" s="810"/>
      <c r="Y27" s="377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3095</v>
      </c>
      <c r="AF27" s="250">
        <v>44962</v>
      </c>
      <c r="AG27" s="250">
        <v>182000</v>
      </c>
      <c r="AH27" s="374">
        <v>44980</v>
      </c>
      <c r="AI27" s="599"/>
      <c r="AJ27" s="599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</row>
    <row r="28" spans="1:134" s="531" customFormat="1" ht="29.1" customHeight="1" x14ac:dyDescent="0.15">
      <c r="A28" s="472"/>
      <c r="B28" s="1271" t="s">
        <v>795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442">
        <v>1</v>
      </c>
      <c r="T28" s="443">
        <v>7</v>
      </c>
      <c r="U28" s="249">
        <f t="shared" si="0"/>
        <v>6089</v>
      </c>
      <c r="V28" s="808"/>
      <c r="W28" s="809"/>
      <c r="X28" s="810"/>
      <c r="Y28" s="377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374">
        <v>6089</v>
      </c>
      <c r="AI28" s="599"/>
      <c r="AJ28" s="599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</row>
    <row r="29" spans="1:134" s="531" customFormat="1" ht="29.1" customHeight="1" x14ac:dyDescent="0.15">
      <c r="A29" s="472"/>
      <c r="B29" s="1271" t="s">
        <v>796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442">
        <v>1</v>
      </c>
      <c r="T29" s="443">
        <v>8</v>
      </c>
      <c r="U29" s="249">
        <f t="shared" si="0"/>
        <v>0</v>
      </c>
      <c r="V29" s="808"/>
      <c r="W29" s="809"/>
      <c r="X29" s="810"/>
      <c r="Y29" s="379">
        <f>SUM(Y30:Y31)</f>
        <v>0</v>
      </c>
      <c r="Z29" s="248">
        <f t="shared" ref="Z29:AH29" si="3">SUM(Z30:Z31)</f>
        <v>0</v>
      </c>
      <c r="AA29" s="444">
        <f t="shared" si="3"/>
        <v>0</v>
      </c>
      <c r="AB29" s="444">
        <f t="shared" si="3"/>
        <v>0</v>
      </c>
      <c r="AC29" s="444">
        <f t="shared" si="3"/>
        <v>0</v>
      </c>
      <c r="AD29" s="444">
        <f t="shared" si="3"/>
        <v>0</v>
      </c>
      <c r="AE29" s="248">
        <f t="shared" si="3"/>
        <v>0</v>
      </c>
      <c r="AF29" s="248">
        <f t="shared" si="3"/>
        <v>0</v>
      </c>
      <c r="AG29" s="444">
        <f t="shared" si="3"/>
        <v>0</v>
      </c>
      <c r="AH29" s="249">
        <f t="shared" si="3"/>
        <v>0</v>
      </c>
      <c r="AI29" s="599"/>
      <c r="AJ29" s="599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</row>
    <row r="30" spans="1:134" s="531" customFormat="1" ht="29.1" customHeight="1" x14ac:dyDescent="0.15">
      <c r="A30" s="472"/>
      <c r="B30" s="1271" t="s">
        <v>797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442">
        <v>1</v>
      </c>
      <c r="T30" s="443">
        <v>9</v>
      </c>
      <c r="U30" s="249">
        <f t="shared" si="0"/>
        <v>0</v>
      </c>
      <c r="V30" s="808"/>
      <c r="W30" s="809"/>
      <c r="X30" s="810"/>
      <c r="Y30" s="377">
        <v>0</v>
      </c>
      <c r="Z30" s="250">
        <v>0</v>
      </c>
      <c r="AA30" s="440">
        <v>0</v>
      </c>
      <c r="AB30" s="440">
        <v>0</v>
      </c>
      <c r="AC30" s="440">
        <v>0</v>
      </c>
      <c r="AD30" s="440">
        <v>0</v>
      </c>
      <c r="AE30" s="250">
        <v>0</v>
      </c>
      <c r="AF30" s="250">
        <v>0</v>
      </c>
      <c r="AG30" s="440">
        <v>0</v>
      </c>
      <c r="AH30" s="374">
        <v>0</v>
      </c>
      <c r="AI30" s="599"/>
      <c r="AJ30" s="599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</row>
    <row r="31" spans="1:134" s="531" customFormat="1" ht="29.1" customHeight="1" x14ac:dyDescent="0.15">
      <c r="A31" s="472"/>
      <c r="B31" s="1271" t="s">
        <v>798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442">
        <v>2</v>
      </c>
      <c r="T31" s="443">
        <v>0</v>
      </c>
      <c r="U31" s="249">
        <f t="shared" si="0"/>
        <v>0</v>
      </c>
      <c r="V31" s="808"/>
      <c r="W31" s="809"/>
      <c r="X31" s="810"/>
      <c r="Y31" s="814">
        <v>0</v>
      </c>
      <c r="Z31" s="250">
        <v>0</v>
      </c>
      <c r="AA31" s="440">
        <v>0</v>
      </c>
      <c r="AB31" s="440">
        <v>0</v>
      </c>
      <c r="AC31" s="440">
        <v>0</v>
      </c>
      <c r="AD31" s="440">
        <v>0</v>
      </c>
      <c r="AE31" s="250">
        <v>0</v>
      </c>
      <c r="AF31" s="250">
        <v>0</v>
      </c>
      <c r="AG31" s="440">
        <v>0</v>
      </c>
      <c r="AH31" s="374">
        <v>0</v>
      </c>
      <c r="AI31" s="599"/>
      <c r="AJ31" s="599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26"/>
      <c r="BF31" s="526"/>
      <c r="BG31" s="526"/>
      <c r="BH31" s="526"/>
      <c r="BI31" s="526"/>
      <c r="BJ31" s="526"/>
      <c r="BK31" s="526"/>
      <c r="BL31" s="526"/>
      <c r="BM31" s="526"/>
      <c r="BN31" s="526"/>
      <c r="BO31" s="526"/>
      <c r="BP31" s="526"/>
      <c r="BQ31" s="526"/>
      <c r="BR31" s="526"/>
      <c r="BS31" s="526"/>
      <c r="BT31" s="526"/>
      <c r="BU31" s="526"/>
      <c r="BV31" s="526"/>
      <c r="BW31" s="526"/>
      <c r="BX31" s="526"/>
      <c r="BY31" s="526"/>
      <c r="BZ31" s="526"/>
      <c r="CA31" s="526"/>
      <c r="CB31" s="526"/>
      <c r="CC31" s="526"/>
      <c r="CD31" s="526"/>
      <c r="CE31" s="526"/>
      <c r="CF31" s="526"/>
      <c r="CG31" s="526"/>
      <c r="CH31" s="526"/>
      <c r="CI31" s="526"/>
      <c r="CJ31" s="526"/>
      <c r="CK31" s="526"/>
      <c r="CL31" s="526"/>
      <c r="CM31" s="526"/>
      <c r="CN31" s="526"/>
      <c r="CO31" s="526"/>
      <c r="CP31" s="526"/>
      <c r="CQ31" s="526"/>
      <c r="CR31" s="526"/>
      <c r="CS31" s="526"/>
      <c r="CT31" s="526"/>
      <c r="CU31" s="526"/>
      <c r="CV31" s="526"/>
      <c r="CW31" s="526"/>
      <c r="CX31" s="526"/>
      <c r="CY31" s="526"/>
      <c r="CZ31" s="526"/>
      <c r="DA31" s="526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</row>
    <row r="32" spans="1:134" s="646" customFormat="1" ht="29.1" customHeight="1" x14ac:dyDescent="0.15">
      <c r="A32" s="510"/>
      <c r="B32" s="1271" t="s">
        <v>643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442">
        <v>2</v>
      </c>
      <c r="T32" s="443">
        <v>1</v>
      </c>
      <c r="U32" s="249">
        <f t="shared" si="0"/>
        <v>1789137</v>
      </c>
      <c r="V32" s="808"/>
      <c r="W32" s="809"/>
      <c r="X32" s="810"/>
      <c r="Y32" s="379">
        <f>SUM(Y33:Y37)</f>
        <v>82983</v>
      </c>
      <c r="Z32" s="248">
        <f t="shared" ref="Z32:AH32" si="4">SUM(Z33:Z37)</f>
        <v>520181</v>
      </c>
      <c r="AA32" s="248">
        <f t="shared" si="4"/>
        <v>0</v>
      </c>
      <c r="AB32" s="248">
        <f t="shared" si="4"/>
        <v>0</v>
      </c>
      <c r="AC32" s="248">
        <f t="shared" si="4"/>
        <v>0</v>
      </c>
      <c r="AD32" s="248">
        <f t="shared" si="4"/>
        <v>0</v>
      </c>
      <c r="AE32" s="248">
        <f t="shared" si="4"/>
        <v>0</v>
      </c>
      <c r="AF32" s="248">
        <f t="shared" si="4"/>
        <v>229483</v>
      </c>
      <c r="AG32" s="248">
        <f t="shared" si="4"/>
        <v>899000</v>
      </c>
      <c r="AH32" s="249">
        <f t="shared" si="4"/>
        <v>57490</v>
      </c>
      <c r="AI32" s="616"/>
      <c r="AJ32" s="616"/>
      <c r="AK32" s="615"/>
      <c r="AL32" s="615"/>
      <c r="AM32" s="615"/>
      <c r="AN32" s="615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  <c r="AY32" s="615"/>
      <c r="AZ32" s="615"/>
      <c r="BA32" s="615"/>
      <c r="BB32" s="615"/>
      <c r="BC32" s="615"/>
      <c r="BD32" s="615"/>
      <c r="BE32" s="615"/>
      <c r="BF32" s="615"/>
      <c r="BG32" s="615"/>
      <c r="BH32" s="615"/>
      <c r="BI32" s="615"/>
      <c r="BJ32" s="615"/>
      <c r="BK32" s="615"/>
      <c r="BL32" s="615"/>
      <c r="BM32" s="615"/>
      <c r="BN32" s="615"/>
      <c r="BO32" s="615"/>
      <c r="BP32" s="615"/>
      <c r="BQ32" s="615"/>
      <c r="BR32" s="615"/>
      <c r="BS32" s="615"/>
      <c r="BT32" s="615"/>
      <c r="BU32" s="615"/>
      <c r="BV32" s="615"/>
      <c r="BW32" s="615"/>
      <c r="BX32" s="615"/>
      <c r="BY32" s="615"/>
      <c r="BZ32" s="615"/>
      <c r="CA32" s="615"/>
      <c r="CB32" s="615"/>
      <c r="CC32" s="615"/>
      <c r="CD32" s="615"/>
      <c r="CE32" s="615"/>
      <c r="CF32" s="615"/>
      <c r="CG32" s="615"/>
      <c r="CH32" s="615"/>
      <c r="CI32" s="615"/>
      <c r="CJ32" s="615"/>
      <c r="CK32" s="615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15"/>
      <c r="CW32" s="615"/>
      <c r="CX32" s="615"/>
      <c r="CY32" s="615"/>
      <c r="CZ32" s="615"/>
      <c r="DA32" s="615"/>
      <c r="DB32" s="615"/>
      <c r="DC32" s="615"/>
      <c r="DD32" s="615"/>
      <c r="DE32" s="615"/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5"/>
      <c r="DQ32" s="615"/>
      <c r="DR32" s="615"/>
      <c r="DS32" s="615"/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</row>
    <row r="33" spans="1:134" s="531" customFormat="1" ht="29.1" customHeight="1" x14ac:dyDescent="0.15">
      <c r="A33" s="472"/>
      <c r="B33" s="1391" t="s">
        <v>791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442">
        <v>2</v>
      </c>
      <c r="T33" s="443">
        <v>2</v>
      </c>
      <c r="U33" s="249">
        <f t="shared" si="0"/>
        <v>817344</v>
      </c>
      <c r="V33" s="808"/>
      <c r="W33" s="809"/>
      <c r="X33" s="810"/>
      <c r="Y33" s="377">
        <v>82983</v>
      </c>
      <c r="Z33" s="250">
        <v>502127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175511</v>
      </c>
      <c r="AG33" s="250">
        <v>34000</v>
      </c>
      <c r="AH33" s="374">
        <v>22723</v>
      </c>
      <c r="AI33" s="599"/>
      <c r="AJ33" s="599"/>
      <c r="AK33" s="526"/>
      <c r="AL33" s="526"/>
      <c r="AM33" s="526"/>
      <c r="AN33" s="526"/>
      <c r="AO33" s="526"/>
      <c r="AP33" s="526"/>
      <c r="AQ33" s="526"/>
      <c r="AR33" s="526"/>
      <c r="AS33" s="526"/>
      <c r="AT33" s="526"/>
      <c r="AU33" s="526"/>
      <c r="AV33" s="526"/>
      <c r="AW33" s="526"/>
      <c r="AX33" s="526"/>
      <c r="AY33" s="526"/>
      <c r="AZ33" s="526"/>
      <c r="BA33" s="526"/>
      <c r="BB33" s="526"/>
      <c r="BC33" s="526"/>
      <c r="BD33" s="526"/>
      <c r="BE33" s="526"/>
      <c r="BF33" s="526"/>
      <c r="BG33" s="526"/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  <c r="DT33" s="526"/>
      <c r="DU33" s="526"/>
      <c r="DV33" s="526"/>
      <c r="DW33" s="526"/>
      <c r="DX33" s="526"/>
      <c r="DY33" s="526"/>
      <c r="DZ33" s="526"/>
      <c r="EA33" s="526"/>
      <c r="EB33" s="526"/>
      <c r="EC33" s="526"/>
      <c r="ED33" s="526"/>
    </row>
    <row r="34" spans="1:134" s="531" customFormat="1" ht="27" customHeight="1" x14ac:dyDescent="0.15">
      <c r="A34" s="472"/>
      <c r="B34" s="1391" t="s">
        <v>792</v>
      </c>
      <c r="C34" s="1392"/>
      <c r="D34" s="1392"/>
      <c r="E34" s="1392"/>
      <c r="F34" s="1392"/>
      <c r="G34" s="1392"/>
      <c r="H34" s="1392"/>
      <c r="I34" s="1392"/>
      <c r="J34" s="1392"/>
      <c r="K34" s="1392"/>
      <c r="L34" s="1392"/>
      <c r="M34" s="1392"/>
      <c r="N34" s="1392"/>
      <c r="O34" s="1392"/>
      <c r="P34" s="1392"/>
      <c r="Q34" s="1392"/>
      <c r="R34" s="1392"/>
      <c r="S34" s="442">
        <v>2</v>
      </c>
      <c r="T34" s="443">
        <v>3</v>
      </c>
      <c r="U34" s="249">
        <f t="shared" si="0"/>
        <v>971793</v>
      </c>
      <c r="V34" s="808"/>
      <c r="W34" s="809"/>
      <c r="X34" s="810"/>
      <c r="Y34" s="814">
        <v>0</v>
      </c>
      <c r="Z34" s="250">
        <v>18054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53972</v>
      </c>
      <c r="AG34" s="250">
        <v>865000</v>
      </c>
      <c r="AH34" s="374">
        <v>34767</v>
      </c>
      <c r="AI34" s="599"/>
      <c r="AJ34" s="599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  <c r="AU34" s="526"/>
      <c r="AV34" s="526"/>
      <c r="AW34" s="526"/>
      <c r="AX34" s="526"/>
      <c r="AY34" s="526"/>
      <c r="AZ34" s="526"/>
      <c r="BA34" s="526"/>
      <c r="BB34" s="526"/>
      <c r="BC34" s="526"/>
      <c r="BD34" s="526"/>
      <c r="BE34" s="526"/>
      <c r="BF34" s="526"/>
      <c r="BG34" s="526"/>
      <c r="BH34" s="526"/>
      <c r="BI34" s="526"/>
      <c r="BJ34" s="526"/>
      <c r="BK34" s="526"/>
      <c r="BL34" s="526"/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6"/>
      <c r="BZ34" s="526"/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6"/>
      <c r="CN34" s="526"/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6"/>
      <c r="DB34" s="526"/>
      <c r="DC34" s="526"/>
      <c r="DD34" s="526"/>
      <c r="DE34" s="526"/>
      <c r="DF34" s="526"/>
      <c r="DG34" s="526"/>
      <c r="DH34" s="526"/>
      <c r="DI34" s="526"/>
      <c r="DJ34" s="526"/>
      <c r="DK34" s="526"/>
      <c r="DL34" s="526"/>
      <c r="DM34" s="526"/>
      <c r="DN34" s="526"/>
      <c r="DO34" s="526"/>
      <c r="DP34" s="526"/>
      <c r="DQ34" s="526"/>
      <c r="DR34" s="526"/>
      <c r="DS34" s="526"/>
      <c r="DT34" s="526"/>
      <c r="DU34" s="526"/>
      <c r="DV34" s="526"/>
      <c r="DW34" s="526"/>
      <c r="DX34" s="526"/>
      <c r="DY34" s="526"/>
      <c r="DZ34" s="526"/>
      <c r="EA34" s="526"/>
      <c r="EB34" s="526"/>
      <c r="EC34" s="526"/>
      <c r="ED34" s="526"/>
    </row>
    <row r="35" spans="1:134" s="531" customFormat="1" ht="29.1" customHeight="1" x14ac:dyDescent="0.15">
      <c r="A35" s="472"/>
      <c r="B35" s="1391" t="s">
        <v>799</v>
      </c>
      <c r="C35" s="1392"/>
      <c r="D35" s="1392"/>
      <c r="E35" s="1392"/>
      <c r="F35" s="1392"/>
      <c r="G35" s="1392"/>
      <c r="H35" s="1392"/>
      <c r="I35" s="1392"/>
      <c r="J35" s="1392"/>
      <c r="K35" s="1392"/>
      <c r="L35" s="1392"/>
      <c r="M35" s="1392"/>
      <c r="N35" s="1392"/>
      <c r="O35" s="1392"/>
      <c r="P35" s="1392"/>
      <c r="Q35" s="1392"/>
      <c r="R35" s="1392"/>
      <c r="S35" s="442">
        <v>2</v>
      </c>
      <c r="T35" s="443">
        <v>4</v>
      </c>
      <c r="U35" s="249">
        <f t="shared" si="0"/>
        <v>0</v>
      </c>
      <c r="V35" s="808"/>
      <c r="W35" s="809"/>
      <c r="X35" s="810"/>
      <c r="Y35" s="377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374">
        <v>0</v>
      </c>
      <c r="AI35" s="599"/>
      <c r="AJ35" s="599"/>
      <c r="AK35" s="526"/>
      <c r="AL35" s="526"/>
      <c r="AM35" s="526"/>
      <c r="AN35" s="526"/>
      <c r="AO35" s="526"/>
      <c r="AP35" s="526"/>
      <c r="AQ35" s="526"/>
      <c r="AR35" s="526"/>
      <c r="AS35" s="526"/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26"/>
      <c r="BM35" s="526"/>
      <c r="BN35" s="526"/>
      <c r="BO35" s="526"/>
      <c r="BP35" s="526"/>
      <c r="BQ35" s="526"/>
      <c r="BR35" s="526"/>
      <c r="BS35" s="526"/>
      <c r="BT35" s="526"/>
      <c r="BU35" s="526"/>
      <c r="BV35" s="526"/>
      <c r="BW35" s="526"/>
      <c r="BX35" s="526"/>
      <c r="BY35" s="526"/>
      <c r="BZ35" s="526"/>
      <c r="CA35" s="526"/>
      <c r="CB35" s="526"/>
      <c r="CC35" s="526"/>
      <c r="CD35" s="526"/>
      <c r="CE35" s="526"/>
      <c r="CF35" s="526"/>
      <c r="CG35" s="526"/>
      <c r="CH35" s="526"/>
      <c r="CI35" s="526"/>
      <c r="CJ35" s="526"/>
      <c r="CK35" s="526"/>
      <c r="CL35" s="526"/>
      <c r="CM35" s="526"/>
      <c r="CN35" s="526"/>
      <c r="CO35" s="526"/>
      <c r="CP35" s="526"/>
      <c r="CQ35" s="526"/>
      <c r="CR35" s="526"/>
      <c r="CS35" s="526"/>
      <c r="CT35" s="526"/>
      <c r="CU35" s="526"/>
      <c r="CV35" s="526"/>
      <c r="CW35" s="526"/>
      <c r="CX35" s="526"/>
      <c r="CY35" s="526"/>
      <c r="CZ35" s="526"/>
      <c r="DA35" s="526"/>
      <c r="DB35" s="526"/>
      <c r="DC35" s="526"/>
      <c r="DD35" s="526"/>
      <c r="DE35" s="526"/>
      <c r="DF35" s="526"/>
      <c r="DG35" s="526"/>
      <c r="DH35" s="526"/>
      <c r="DI35" s="526"/>
      <c r="DJ35" s="526"/>
      <c r="DK35" s="526"/>
      <c r="DL35" s="526"/>
      <c r="DM35" s="526"/>
      <c r="DN35" s="526"/>
      <c r="DO35" s="526"/>
      <c r="DP35" s="526"/>
      <c r="DQ35" s="526"/>
      <c r="DR35" s="526"/>
      <c r="DS35" s="526"/>
      <c r="DT35" s="526"/>
      <c r="DU35" s="526"/>
      <c r="DV35" s="526"/>
      <c r="DW35" s="526"/>
      <c r="DX35" s="526"/>
      <c r="DY35" s="526"/>
      <c r="DZ35" s="526"/>
      <c r="EA35" s="526"/>
      <c r="EB35" s="526"/>
      <c r="EC35" s="526"/>
      <c r="ED35" s="526"/>
    </row>
    <row r="36" spans="1:134" s="541" customFormat="1" ht="29.1" customHeight="1" x14ac:dyDescent="0.15">
      <c r="A36" s="472"/>
      <c r="B36" s="1391" t="s">
        <v>800</v>
      </c>
      <c r="C36" s="1392"/>
      <c r="D36" s="1392"/>
      <c r="E36" s="1392"/>
      <c r="F36" s="1392"/>
      <c r="G36" s="1392"/>
      <c r="H36" s="1392"/>
      <c r="I36" s="1392"/>
      <c r="J36" s="1392"/>
      <c r="K36" s="1392"/>
      <c r="L36" s="1392"/>
      <c r="M36" s="1392"/>
      <c r="N36" s="1392"/>
      <c r="O36" s="1392"/>
      <c r="P36" s="1392"/>
      <c r="Q36" s="1392"/>
      <c r="R36" s="1392"/>
      <c r="S36" s="442">
        <v>2</v>
      </c>
      <c r="T36" s="443">
        <v>5</v>
      </c>
      <c r="U36" s="249">
        <f t="shared" si="0"/>
        <v>0</v>
      </c>
      <c r="V36" s="808"/>
      <c r="W36" s="809"/>
      <c r="X36" s="810"/>
      <c r="Y36" s="377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374">
        <v>0</v>
      </c>
      <c r="AI36" s="599"/>
      <c r="AJ36" s="599"/>
      <c r="AK36" s="599"/>
      <c r="AL36" s="599"/>
      <c r="AM36" s="599"/>
      <c r="AN36" s="599"/>
      <c r="AO36" s="599"/>
      <c r="AP36" s="599"/>
      <c r="AQ36" s="599"/>
      <c r="AR36" s="599"/>
      <c r="AS36" s="599"/>
      <c r="AT36" s="599"/>
      <c r="AU36" s="599"/>
      <c r="AV36" s="599"/>
      <c r="AW36" s="599"/>
      <c r="AX36" s="599"/>
      <c r="AY36" s="599"/>
      <c r="AZ36" s="599"/>
      <c r="BA36" s="599"/>
      <c r="BB36" s="599"/>
      <c r="BC36" s="599"/>
      <c r="BD36" s="599"/>
      <c r="BE36" s="599"/>
      <c r="BF36" s="599"/>
      <c r="BG36" s="599"/>
      <c r="BH36" s="599"/>
      <c r="BI36" s="599"/>
      <c r="BJ36" s="599"/>
      <c r="BK36" s="599"/>
      <c r="BL36" s="599"/>
      <c r="BM36" s="599"/>
      <c r="BN36" s="599"/>
      <c r="BO36" s="599"/>
      <c r="BP36" s="599"/>
      <c r="BQ36" s="599"/>
      <c r="BR36" s="599"/>
      <c r="BS36" s="599"/>
      <c r="BT36" s="599"/>
      <c r="BU36" s="599"/>
      <c r="BV36" s="599"/>
      <c r="BW36" s="599"/>
      <c r="BX36" s="599"/>
      <c r="BY36" s="599"/>
      <c r="BZ36" s="599"/>
      <c r="CA36" s="599"/>
      <c r="CB36" s="599"/>
      <c r="CC36" s="599"/>
      <c r="CD36" s="599"/>
      <c r="CE36" s="599"/>
      <c r="CF36" s="599"/>
      <c r="CG36" s="599"/>
      <c r="CH36" s="599"/>
      <c r="CI36" s="599"/>
      <c r="CJ36" s="599"/>
      <c r="CK36" s="599"/>
      <c r="CL36" s="599"/>
      <c r="CM36" s="599"/>
      <c r="CN36" s="599"/>
      <c r="CO36" s="599"/>
      <c r="CP36" s="599"/>
      <c r="CQ36" s="599"/>
      <c r="CR36" s="599"/>
      <c r="CS36" s="599"/>
      <c r="CT36" s="599"/>
      <c r="CU36" s="599"/>
      <c r="CV36" s="599"/>
      <c r="CW36" s="599"/>
      <c r="CX36" s="599"/>
      <c r="CY36" s="599"/>
      <c r="CZ36" s="599"/>
      <c r="DA36" s="599"/>
      <c r="DB36" s="599"/>
      <c r="DC36" s="599"/>
      <c r="DD36" s="599"/>
      <c r="DE36" s="599"/>
      <c r="DF36" s="599"/>
      <c r="DG36" s="599"/>
      <c r="DH36" s="599"/>
      <c r="DI36" s="599"/>
      <c r="DJ36" s="599"/>
      <c r="DK36" s="599"/>
      <c r="DL36" s="599"/>
      <c r="DM36" s="599"/>
      <c r="DN36" s="599"/>
      <c r="DO36" s="599"/>
      <c r="DP36" s="599"/>
      <c r="DQ36" s="599"/>
      <c r="DR36" s="599"/>
      <c r="DS36" s="599"/>
      <c r="DT36" s="599"/>
      <c r="DU36" s="599"/>
      <c r="DV36" s="599"/>
      <c r="DW36" s="599"/>
      <c r="DX36" s="599"/>
      <c r="DY36" s="599"/>
      <c r="DZ36" s="599"/>
      <c r="EA36" s="599"/>
      <c r="EB36" s="599"/>
      <c r="EC36" s="599"/>
      <c r="ED36" s="599"/>
    </row>
    <row r="37" spans="1:134" s="541" customFormat="1" ht="29.1" customHeight="1" x14ac:dyDescent="0.15">
      <c r="A37" s="472"/>
      <c r="B37" s="1271" t="s">
        <v>801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442">
        <v>2</v>
      </c>
      <c r="T37" s="443">
        <v>6</v>
      </c>
      <c r="U37" s="249">
        <f t="shared" si="0"/>
        <v>0</v>
      </c>
      <c r="V37" s="808"/>
      <c r="W37" s="809"/>
      <c r="X37" s="810"/>
      <c r="Y37" s="379">
        <f>SUM(Y38:Y39)</f>
        <v>0</v>
      </c>
      <c r="Z37" s="248">
        <f t="shared" ref="Z37:AH37" si="5">SUM(Z38:Z39)</f>
        <v>0</v>
      </c>
      <c r="AA37" s="444">
        <f t="shared" si="5"/>
        <v>0</v>
      </c>
      <c r="AB37" s="444">
        <f t="shared" si="5"/>
        <v>0</v>
      </c>
      <c r="AC37" s="444">
        <f t="shared" si="5"/>
        <v>0</v>
      </c>
      <c r="AD37" s="444">
        <f t="shared" si="5"/>
        <v>0</v>
      </c>
      <c r="AE37" s="248">
        <f t="shared" si="5"/>
        <v>0</v>
      </c>
      <c r="AF37" s="248">
        <f t="shared" si="5"/>
        <v>0</v>
      </c>
      <c r="AG37" s="444">
        <f t="shared" si="5"/>
        <v>0</v>
      </c>
      <c r="AH37" s="249">
        <f t="shared" si="5"/>
        <v>0</v>
      </c>
      <c r="AI37" s="599"/>
      <c r="AJ37" s="599"/>
      <c r="AK37" s="599"/>
      <c r="AL37" s="599"/>
      <c r="AM37" s="599"/>
      <c r="AN37" s="599"/>
      <c r="AO37" s="599"/>
      <c r="AP37" s="599"/>
      <c r="AQ37" s="599"/>
      <c r="AR37" s="599"/>
      <c r="AS37" s="599"/>
      <c r="AT37" s="599"/>
      <c r="AU37" s="599"/>
      <c r="AV37" s="599"/>
      <c r="AW37" s="599"/>
      <c r="AX37" s="599"/>
      <c r="AY37" s="599"/>
      <c r="AZ37" s="599"/>
      <c r="BA37" s="599"/>
      <c r="BB37" s="599"/>
      <c r="BC37" s="599"/>
      <c r="BD37" s="599"/>
      <c r="BE37" s="599"/>
      <c r="BF37" s="599"/>
      <c r="BG37" s="599"/>
      <c r="BH37" s="599"/>
      <c r="BI37" s="599"/>
      <c r="BJ37" s="599"/>
      <c r="BK37" s="599"/>
      <c r="BL37" s="599"/>
      <c r="BM37" s="599"/>
      <c r="BN37" s="599"/>
      <c r="BO37" s="599"/>
      <c r="BP37" s="599"/>
      <c r="BQ37" s="599"/>
      <c r="BR37" s="599"/>
      <c r="BS37" s="599"/>
      <c r="BT37" s="599"/>
      <c r="BU37" s="599"/>
      <c r="BV37" s="599"/>
      <c r="BW37" s="599"/>
      <c r="BX37" s="599"/>
      <c r="BY37" s="599"/>
      <c r="BZ37" s="599"/>
      <c r="CA37" s="599"/>
      <c r="CB37" s="599"/>
      <c r="CC37" s="599"/>
      <c r="CD37" s="599"/>
      <c r="CE37" s="599"/>
      <c r="CF37" s="599"/>
      <c r="CG37" s="599"/>
      <c r="CH37" s="599"/>
      <c r="CI37" s="599"/>
      <c r="CJ37" s="599"/>
      <c r="CK37" s="599"/>
      <c r="CL37" s="599"/>
      <c r="CM37" s="599"/>
      <c r="CN37" s="599"/>
      <c r="CO37" s="599"/>
      <c r="CP37" s="599"/>
      <c r="CQ37" s="599"/>
      <c r="CR37" s="599"/>
      <c r="CS37" s="599"/>
      <c r="CT37" s="599"/>
      <c r="CU37" s="599"/>
      <c r="CV37" s="599"/>
      <c r="CW37" s="599"/>
      <c r="CX37" s="599"/>
      <c r="CY37" s="599"/>
      <c r="CZ37" s="599"/>
      <c r="DA37" s="599"/>
      <c r="DB37" s="599"/>
      <c r="DC37" s="599"/>
      <c r="DD37" s="599"/>
      <c r="DE37" s="599"/>
      <c r="DF37" s="599"/>
      <c r="DG37" s="599"/>
      <c r="DH37" s="599"/>
      <c r="DI37" s="599"/>
      <c r="DJ37" s="599"/>
      <c r="DK37" s="599"/>
      <c r="DL37" s="599"/>
      <c r="DM37" s="599"/>
      <c r="DN37" s="599"/>
      <c r="DO37" s="599"/>
      <c r="DP37" s="599"/>
      <c r="DQ37" s="599"/>
      <c r="DR37" s="599"/>
      <c r="DS37" s="599"/>
      <c r="DT37" s="599"/>
      <c r="DU37" s="599"/>
      <c r="DV37" s="599"/>
      <c r="DW37" s="599"/>
      <c r="DX37" s="599"/>
      <c r="DY37" s="599"/>
      <c r="DZ37" s="599"/>
      <c r="EA37" s="599"/>
      <c r="EB37" s="599"/>
      <c r="EC37" s="599"/>
      <c r="ED37" s="599"/>
    </row>
    <row r="38" spans="1:134" s="541" customFormat="1" ht="29.1" customHeight="1" x14ac:dyDescent="0.15">
      <c r="A38" s="472"/>
      <c r="B38" s="1391" t="s">
        <v>797</v>
      </c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442">
        <v>2</v>
      </c>
      <c r="T38" s="443">
        <v>7</v>
      </c>
      <c r="U38" s="249">
        <f t="shared" si="0"/>
        <v>0</v>
      </c>
      <c r="V38" s="808"/>
      <c r="W38" s="809"/>
      <c r="X38" s="810"/>
      <c r="Y38" s="377">
        <v>0</v>
      </c>
      <c r="Z38" s="250">
        <v>0</v>
      </c>
      <c r="AA38" s="440">
        <v>0</v>
      </c>
      <c r="AB38" s="440">
        <v>0</v>
      </c>
      <c r="AC38" s="440">
        <v>0</v>
      </c>
      <c r="AD38" s="440">
        <v>0</v>
      </c>
      <c r="AE38" s="250">
        <v>0</v>
      </c>
      <c r="AF38" s="250">
        <v>0</v>
      </c>
      <c r="AG38" s="440">
        <v>0</v>
      </c>
      <c r="AH38" s="374">
        <v>0</v>
      </c>
      <c r="AI38" s="599"/>
      <c r="AJ38" s="599"/>
      <c r="AK38" s="599"/>
      <c r="AL38" s="599"/>
      <c r="AM38" s="599"/>
      <c r="AN38" s="599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  <c r="BE38" s="599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9"/>
      <c r="CB38" s="599"/>
      <c r="CC38" s="599"/>
      <c r="CD38" s="599"/>
      <c r="CE38" s="599"/>
      <c r="CF38" s="599"/>
      <c r="CG38" s="599"/>
      <c r="CH38" s="599"/>
      <c r="CI38" s="599"/>
      <c r="CJ38" s="599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99"/>
      <c r="CY38" s="599"/>
      <c r="CZ38" s="599"/>
      <c r="DA38" s="599"/>
      <c r="DB38" s="599"/>
      <c r="DC38" s="599"/>
      <c r="DD38" s="599"/>
      <c r="DE38" s="599"/>
      <c r="DF38" s="599"/>
      <c r="DG38" s="599"/>
      <c r="DH38" s="599"/>
      <c r="DI38" s="599"/>
      <c r="DJ38" s="599"/>
      <c r="DK38" s="599"/>
      <c r="DL38" s="599"/>
      <c r="DM38" s="599"/>
      <c r="DN38" s="599"/>
      <c r="DO38" s="599"/>
      <c r="DP38" s="599"/>
      <c r="DQ38" s="599"/>
      <c r="DR38" s="599"/>
      <c r="DS38" s="599"/>
      <c r="DT38" s="599"/>
      <c r="DU38" s="599"/>
      <c r="DV38" s="599"/>
      <c r="DW38" s="599"/>
      <c r="DX38" s="599"/>
      <c r="DY38" s="599"/>
      <c r="DZ38" s="599"/>
      <c r="EA38" s="599"/>
      <c r="EB38" s="599"/>
      <c r="EC38" s="599"/>
      <c r="ED38" s="599"/>
    </row>
    <row r="39" spans="1:134" s="541" customFormat="1" ht="29.1" customHeight="1" thickBot="1" x14ac:dyDescent="0.2">
      <c r="A39" s="472"/>
      <c r="B39" s="1391" t="s">
        <v>798</v>
      </c>
      <c r="C39" s="1392"/>
      <c r="D39" s="1392"/>
      <c r="E39" s="1392"/>
      <c r="F39" s="1392"/>
      <c r="G39" s="1392"/>
      <c r="H39" s="1392"/>
      <c r="I39" s="1392"/>
      <c r="J39" s="1392"/>
      <c r="K39" s="1392"/>
      <c r="L39" s="1392"/>
      <c r="M39" s="1392"/>
      <c r="N39" s="1392"/>
      <c r="O39" s="1392"/>
      <c r="P39" s="1392"/>
      <c r="Q39" s="1392"/>
      <c r="R39" s="1392"/>
      <c r="S39" s="816">
        <v>2</v>
      </c>
      <c r="T39" s="518">
        <v>8</v>
      </c>
      <c r="U39" s="450">
        <f t="shared" si="0"/>
        <v>0</v>
      </c>
      <c r="V39" s="808"/>
      <c r="W39" s="809"/>
      <c r="X39" s="810"/>
      <c r="Y39" s="817">
        <v>0</v>
      </c>
      <c r="Z39" s="189">
        <v>0</v>
      </c>
      <c r="AA39" s="454">
        <v>0</v>
      </c>
      <c r="AB39" s="454">
        <v>0</v>
      </c>
      <c r="AC39" s="454">
        <v>0</v>
      </c>
      <c r="AD39" s="454">
        <v>0</v>
      </c>
      <c r="AE39" s="189">
        <v>0</v>
      </c>
      <c r="AF39" s="189">
        <v>0</v>
      </c>
      <c r="AG39" s="454">
        <v>0</v>
      </c>
      <c r="AH39" s="507">
        <v>0</v>
      </c>
      <c r="AI39" s="599"/>
      <c r="AJ39" s="599"/>
      <c r="AK39" s="599"/>
      <c r="AL39" s="599"/>
      <c r="AM39" s="599"/>
      <c r="AN39" s="599"/>
      <c r="AO39" s="599"/>
      <c r="AP39" s="599"/>
      <c r="AQ39" s="599"/>
      <c r="AR39" s="599"/>
      <c r="AS39" s="599"/>
      <c r="AT39" s="599"/>
      <c r="AU39" s="599"/>
      <c r="AV39" s="599"/>
      <c r="AW39" s="599"/>
      <c r="AX39" s="599"/>
      <c r="AY39" s="599"/>
      <c r="AZ39" s="599"/>
      <c r="BA39" s="599"/>
      <c r="BB39" s="599"/>
      <c r="BC39" s="599"/>
      <c r="BD39" s="599"/>
      <c r="BE39" s="599"/>
      <c r="BF39" s="599"/>
      <c r="BG39" s="599"/>
      <c r="BH39" s="599"/>
      <c r="BI39" s="599"/>
      <c r="BJ39" s="599"/>
      <c r="BK39" s="599"/>
      <c r="BL39" s="599"/>
      <c r="BM39" s="599"/>
      <c r="BN39" s="599"/>
      <c r="BO39" s="599"/>
      <c r="BP39" s="599"/>
      <c r="BQ39" s="599"/>
      <c r="BR39" s="599"/>
      <c r="BS39" s="599"/>
      <c r="BT39" s="599"/>
      <c r="BU39" s="599"/>
      <c r="BV39" s="599"/>
      <c r="BW39" s="599"/>
      <c r="BX39" s="599"/>
      <c r="BY39" s="599"/>
      <c r="BZ39" s="599"/>
      <c r="CA39" s="599"/>
      <c r="CB39" s="599"/>
      <c r="CC39" s="599"/>
      <c r="CD39" s="599"/>
      <c r="CE39" s="599"/>
      <c r="CF39" s="599"/>
      <c r="CG39" s="599"/>
      <c r="CH39" s="599"/>
      <c r="CI39" s="599"/>
      <c r="CJ39" s="599"/>
      <c r="CK39" s="599"/>
      <c r="CL39" s="599"/>
      <c r="CM39" s="599"/>
      <c r="CN39" s="599"/>
      <c r="CO39" s="599"/>
      <c r="CP39" s="599"/>
      <c r="CQ39" s="599"/>
      <c r="CR39" s="599"/>
      <c r="CS39" s="599"/>
      <c r="CT39" s="599"/>
      <c r="CU39" s="599"/>
      <c r="CV39" s="599"/>
      <c r="CW39" s="599"/>
      <c r="CX39" s="599"/>
      <c r="CY39" s="599"/>
      <c r="CZ39" s="599"/>
      <c r="DA39" s="599"/>
      <c r="DB39" s="599"/>
      <c r="DC39" s="599"/>
      <c r="DD39" s="599"/>
      <c r="DE39" s="599"/>
      <c r="DF39" s="599"/>
      <c r="DG39" s="599"/>
      <c r="DH39" s="599"/>
      <c r="DI39" s="599"/>
      <c r="DJ39" s="599"/>
      <c r="DK39" s="599"/>
      <c r="DL39" s="599"/>
      <c r="DM39" s="599"/>
      <c r="DN39" s="599"/>
      <c r="DO39" s="599"/>
      <c r="DP39" s="599"/>
      <c r="DQ39" s="599"/>
      <c r="DR39" s="599"/>
      <c r="DS39" s="599"/>
      <c r="DT39" s="599"/>
      <c r="DU39" s="599"/>
      <c r="DV39" s="599"/>
      <c r="DW39" s="599"/>
      <c r="DX39" s="599"/>
      <c r="DY39" s="599"/>
      <c r="DZ39" s="599"/>
      <c r="EA39" s="599"/>
      <c r="EB39" s="599"/>
      <c r="EC39" s="599"/>
      <c r="ED39" s="599"/>
    </row>
    <row r="40" spans="1:134" s="541" customFormat="1" ht="29.1" customHeight="1" x14ac:dyDescent="0.15">
      <c r="A40" s="472"/>
      <c r="B40" s="1271" t="s">
        <v>644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437">
        <v>2</v>
      </c>
      <c r="T40" s="438">
        <v>9</v>
      </c>
      <c r="U40" s="186">
        <f t="shared" si="0"/>
        <v>0</v>
      </c>
      <c r="V40" s="808"/>
      <c r="W40" s="809"/>
      <c r="X40" s="810"/>
      <c r="Y40" s="813">
        <f>SUM(Y41:Y42)</f>
        <v>0</v>
      </c>
      <c r="Z40" s="185">
        <f t="shared" ref="Z40:AH40" si="6">SUM(Z41:Z42)</f>
        <v>0</v>
      </c>
      <c r="AA40" s="185">
        <f t="shared" si="6"/>
        <v>0</v>
      </c>
      <c r="AB40" s="185">
        <f t="shared" si="6"/>
        <v>0</v>
      </c>
      <c r="AC40" s="185">
        <f t="shared" si="6"/>
        <v>0</v>
      </c>
      <c r="AD40" s="185">
        <f t="shared" si="6"/>
        <v>0</v>
      </c>
      <c r="AE40" s="185">
        <f t="shared" si="6"/>
        <v>0</v>
      </c>
      <c r="AF40" s="185">
        <f t="shared" si="6"/>
        <v>0</v>
      </c>
      <c r="AG40" s="185">
        <f t="shared" si="6"/>
        <v>0</v>
      </c>
      <c r="AH40" s="186">
        <f t="shared" si="6"/>
        <v>0</v>
      </c>
      <c r="AI40" s="599"/>
      <c r="AJ40" s="599"/>
      <c r="AK40" s="599"/>
      <c r="AL40" s="599"/>
      <c r="AM40" s="599"/>
      <c r="AN40" s="599"/>
      <c r="AO40" s="599"/>
      <c r="AP40" s="599"/>
      <c r="AQ40" s="599"/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  <c r="BE40" s="599"/>
      <c r="BF40" s="599"/>
      <c r="BG40" s="599"/>
      <c r="BH40" s="599"/>
      <c r="BI40" s="599"/>
      <c r="BJ40" s="599"/>
      <c r="BK40" s="599"/>
      <c r="BL40" s="599"/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599"/>
      <c r="CE40" s="599"/>
      <c r="CF40" s="599"/>
      <c r="CG40" s="599"/>
      <c r="CH40" s="599"/>
      <c r="CI40" s="599"/>
      <c r="CJ40" s="599"/>
      <c r="CK40" s="599"/>
      <c r="CL40" s="599"/>
      <c r="CM40" s="599"/>
      <c r="CN40" s="599"/>
      <c r="CO40" s="599"/>
      <c r="CP40" s="599"/>
      <c r="CQ40" s="599"/>
      <c r="CR40" s="599"/>
      <c r="CS40" s="599"/>
      <c r="CT40" s="599"/>
      <c r="CU40" s="599"/>
      <c r="CV40" s="599"/>
      <c r="CW40" s="599"/>
      <c r="CX40" s="599"/>
      <c r="CY40" s="599"/>
      <c r="CZ40" s="599"/>
      <c r="DA40" s="599"/>
      <c r="DB40" s="599"/>
      <c r="DC40" s="599"/>
      <c r="DD40" s="599"/>
      <c r="DE40" s="599"/>
      <c r="DF40" s="599"/>
      <c r="DG40" s="599"/>
      <c r="DH40" s="599"/>
      <c r="DI40" s="599"/>
      <c r="DJ40" s="599"/>
      <c r="DK40" s="599"/>
      <c r="DL40" s="599"/>
      <c r="DM40" s="599"/>
      <c r="DN40" s="599"/>
      <c r="DO40" s="599"/>
      <c r="DP40" s="599"/>
      <c r="DQ40" s="599"/>
      <c r="DR40" s="599"/>
      <c r="DS40" s="599"/>
      <c r="DT40" s="599"/>
      <c r="DU40" s="599"/>
      <c r="DV40" s="599"/>
      <c r="DW40" s="599"/>
      <c r="DX40" s="599"/>
      <c r="DY40" s="599"/>
      <c r="DZ40" s="599"/>
      <c r="EA40" s="599"/>
      <c r="EB40" s="599"/>
      <c r="EC40" s="599"/>
      <c r="ED40" s="599"/>
    </row>
    <row r="41" spans="1:134" s="541" customFormat="1" ht="29.1" customHeight="1" x14ac:dyDescent="0.15">
      <c r="A41" s="472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442">
        <v>3</v>
      </c>
      <c r="T41" s="443">
        <v>0</v>
      </c>
      <c r="U41" s="249">
        <f t="shared" si="0"/>
        <v>0</v>
      </c>
      <c r="V41" s="808"/>
      <c r="W41" s="809"/>
      <c r="X41" s="810"/>
      <c r="Y41" s="377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374">
        <v>0</v>
      </c>
      <c r="AI41" s="599"/>
      <c r="AJ41" s="599"/>
      <c r="AK41" s="599"/>
      <c r="AL41" s="599"/>
      <c r="AM41" s="599"/>
      <c r="AN41" s="599"/>
      <c r="AO41" s="599"/>
      <c r="AP41" s="599"/>
      <c r="AQ41" s="599"/>
      <c r="AR41" s="599"/>
      <c r="AS41" s="599"/>
      <c r="AT41" s="599"/>
      <c r="AU41" s="599"/>
      <c r="AV41" s="599"/>
      <c r="AW41" s="599"/>
      <c r="AX41" s="599"/>
      <c r="AY41" s="599"/>
      <c r="AZ41" s="599"/>
      <c r="BA41" s="599"/>
      <c r="BB41" s="599"/>
      <c r="BC41" s="599"/>
      <c r="BD41" s="599"/>
      <c r="BE41" s="599"/>
      <c r="BF41" s="599"/>
      <c r="BG41" s="599"/>
      <c r="BH41" s="599"/>
      <c r="BI41" s="599"/>
      <c r="BJ41" s="599"/>
      <c r="BK41" s="599"/>
      <c r="BL41" s="599"/>
      <c r="BM41" s="599"/>
      <c r="BN41" s="599"/>
      <c r="BO41" s="599"/>
      <c r="BP41" s="599"/>
      <c r="BQ41" s="599"/>
      <c r="BR41" s="599"/>
      <c r="BS41" s="599"/>
      <c r="BT41" s="599"/>
      <c r="BU41" s="599"/>
      <c r="BV41" s="599"/>
      <c r="BW41" s="599"/>
      <c r="BX41" s="599"/>
      <c r="BY41" s="599"/>
      <c r="BZ41" s="599"/>
      <c r="CA41" s="599"/>
      <c r="CB41" s="599"/>
      <c r="CC41" s="599"/>
      <c r="CD41" s="599"/>
      <c r="CE41" s="599"/>
      <c r="CF41" s="599"/>
      <c r="CG41" s="599"/>
      <c r="CH41" s="599"/>
      <c r="CI41" s="599"/>
      <c r="CJ41" s="599"/>
      <c r="CK41" s="599"/>
      <c r="CL41" s="599"/>
      <c r="CM41" s="599"/>
      <c r="CN41" s="599"/>
      <c r="CO41" s="599"/>
      <c r="CP41" s="599"/>
      <c r="CQ41" s="599"/>
      <c r="CR41" s="599"/>
      <c r="CS41" s="599"/>
      <c r="CT41" s="599"/>
      <c r="CU41" s="599"/>
      <c r="CV41" s="599"/>
      <c r="CW41" s="599"/>
      <c r="CX41" s="599"/>
      <c r="CY41" s="599"/>
      <c r="CZ41" s="599"/>
      <c r="DA41" s="599"/>
      <c r="DB41" s="599"/>
      <c r="DC41" s="599"/>
      <c r="DD41" s="599"/>
      <c r="DE41" s="599"/>
      <c r="DF41" s="599"/>
      <c r="DG41" s="599"/>
      <c r="DH41" s="599"/>
      <c r="DI41" s="599"/>
      <c r="DJ41" s="599"/>
      <c r="DK41" s="599"/>
      <c r="DL41" s="599"/>
      <c r="DM41" s="599"/>
      <c r="DN41" s="599"/>
      <c r="DO41" s="599"/>
      <c r="DP41" s="599"/>
      <c r="DQ41" s="599"/>
      <c r="DR41" s="599"/>
      <c r="DS41" s="599"/>
      <c r="DT41" s="599"/>
      <c r="DU41" s="599"/>
      <c r="DV41" s="599"/>
      <c r="DW41" s="599"/>
      <c r="DX41" s="599"/>
      <c r="DY41" s="599"/>
      <c r="DZ41" s="599"/>
      <c r="EA41" s="599"/>
      <c r="EB41" s="599"/>
      <c r="EC41" s="599"/>
      <c r="ED41" s="599"/>
    </row>
    <row r="42" spans="1:134" s="541" customFormat="1" ht="29.1" customHeight="1" x14ac:dyDescent="0.15">
      <c r="A42" s="472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442">
        <v>3</v>
      </c>
      <c r="T42" s="443">
        <v>1</v>
      </c>
      <c r="U42" s="249">
        <f t="shared" si="0"/>
        <v>0</v>
      </c>
      <c r="V42" s="808"/>
      <c r="W42" s="809"/>
      <c r="X42" s="810"/>
      <c r="Y42" s="814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374">
        <v>0</v>
      </c>
      <c r="AI42" s="599"/>
      <c r="AJ42" s="599"/>
      <c r="AK42" s="599"/>
      <c r="AL42" s="599"/>
      <c r="AM42" s="599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599"/>
      <c r="BC42" s="599"/>
      <c r="BD42" s="599"/>
      <c r="BE42" s="599"/>
      <c r="BF42" s="599"/>
      <c r="BG42" s="599"/>
      <c r="BH42" s="599"/>
      <c r="BI42" s="599"/>
      <c r="BJ42" s="599"/>
      <c r="BK42" s="599"/>
      <c r="BL42" s="599"/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599"/>
      <c r="CC42" s="599"/>
      <c r="CD42" s="599"/>
      <c r="CE42" s="599"/>
      <c r="CF42" s="599"/>
      <c r="CG42" s="599"/>
      <c r="CH42" s="599"/>
      <c r="CI42" s="599"/>
      <c r="CJ42" s="599"/>
      <c r="CK42" s="599"/>
      <c r="CL42" s="599"/>
      <c r="CM42" s="599"/>
      <c r="CN42" s="599"/>
      <c r="CO42" s="599"/>
      <c r="CP42" s="599"/>
      <c r="CQ42" s="599"/>
      <c r="CR42" s="599"/>
      <c r="CS42" s="599"/>
      <c r="CT42" s="599"/>
      <c r="CU42" s="599"/>
      <c r="CV42" s="599"/>
      <c r="CW42" s="599"/>
      <c r="CX42" s="599"/>
      <c r="CY42" s="599"/>
      <c r="CZ42" s="599"/>
      <c r="DA42" s="599"/>
      <c r="DB42" s="599"/>
      <c r="DC42" s="599"/>
      <c r="DD42" s="599"/>
      <c r="DE42" s="599"/>
      <c r="DF42" s="599"/>
      <c r="DG42" s="599"/>
      <c r="DH42" s="599"/>
      <c r="DI42" s="599"/>
      <c r="DJ42" s="599"/>
      <c r="DK42" s="599"/>
      <c r="DL42" s="599"/>
      <c r="DM42" s="599"/>
      <c r="DN42" s="599"/>
      <c r="DO42" s="599"/>
      <c r="DP42" s="599"/>
      <c r="DQ42" s="599"/>
      <c r="DR42" s="599"/>
      <c r="DS42" s="599"/>
      <c r="DT42" s="599"/>
      <c r="DU42" s="599"/>
      <c r="DV42" s="599"/>
      <c r="DW42" s="599"/>
      <c r="DX42" s="599"/>
      <c r="DY42" s="599"/>
      <c r="DZ42" s="599"/>
      <c r="EA42" s="599"/>
      <c r="EB42" s="599"/>
      <c r="EC42" s="599"/>
      <c r="ED42" s="599"/>
    </row>
    <row r="43" spans="1:134" s="541" customFormat="1" ht="29.1" customHeight="1" x14ac:dyDescent="0.15">
      <c r="A43" s="472"/>
      <c r="B43" s="1271" t="s">
        <v>802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442">
        <v>3</v>
      </c>
      <c r="T43" s="443">
        <v>2</v>
      </c>
      <c r="U43" s="249">
        <f t="shared" si="0"/>
        <v>51101336</v>
      </c>
      <c r="V43" s="808"/>
      <c r="W43" s="809"/>
      <c r="X43" s="810"/>
      <c r="Y43" s="377">
        <v>0</v>
      </c>
      <c r="Z43" s="250">
        <v>0</v>
      </c>
      <c r="AA43" s="250">
        <v>585858</v>
      </c>
      <c r="AB43" s="250">
        <v>0</v>
      </c>
      <c r="AC43" s="250">
        <v>52171</v>
      </c>
      <c r="AD43" s="250">
        <v>0</v>
      </c>
      <c r="AE43" s="250">
        <v>728</v>
      </c>
      <c r="AF43" s="250">
        <v>1140</v>
      </c>
      <c r="AG43" s="440">
        <v>0</v>
      </c>
      <c r="AH43" s="374">
        <v>50461439</v>
      </c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599"/>
      <c r="CN43" s="599"/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599"/>
      <c r="DB43" s="599"/>
      <c r="DC43" s="599"/>
      <c r="DD43" s="599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599"/>
      <c r="EB43" s="599"/>
      <c r="EC43" s="599"/>
      <c r="ED43" s="599"/>
    </row>
    <row r="44" spans="1:134" s="541" customFormat="1" ht="29.1" customHeight="1" x14ac:dyDescent="0.15">
      <c r="A44" s="472"/>
      <c r="B44" s="1271" t="s">
        <v>803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442">
        <v>3</v>
      </c>
      <c r="T44" s="443">
        <v>3</v>
      </c>
      <c r="U44" s="249">
        <f t="shared" si="0"/>
        <v>6217723</v>
      </c>
      <c r="V44" s="808"/>
      <c r="W44" s="809"/>
      <c r="X44" s="810"/>
      <c r="Y44" s="377">
        <v>0</v>
      </c>
      <c r="Z44" s="250">
        <v>0</v>
      </c>
      <c r="AA44" s="250">
        <v>1566210</v>
      </c>
      <c r="AB44" s="250">
        <v>49800</v>
      </c>
      <c r="AC44" s="250">
        <v>347388</v>
      </c>
      <c r="AD44" s="250">
        <v>0</v>
      </c>
      <c r="AE44" s="250">
        <v>254172</v>
      </c>
      <c r="AF44" s="250">
        <v>0</v>
      </c>
      <c r="AG44" s="250">
        <v>0</v>
      </c>
      <c r="AH44" s="374">
        <v>4000153</v>
      </c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599"/>
      <c r="BF44" s="599"/>
      <c r="BG44" s="599"/>
      <c r="BH44" s="599"/>
      <c r="BI44" s="599"/>
      <c r="BJ44" s="599"/>
      <c r="BK44" s="599"/>
      <c r="BL44" s="599"/>
      <c r="BM44" s="599"/>
      <c r="BN44" s="599"/>
      <c r="BO44" s="599"/>
      <c r="BP44" s="599"/>
      <c r="BQ44" s="599"/>
      <c r="BR44" s="599"/>
      <c r="BS44" s="599"/>
      <c r="BT44" s="599"/>
      <c r="BU44" s="599"/>
      <c r="BV44" s="599"/>
      <c r="BW44" s="599"/>
      <c r="BX44" s="599"/>
      <c r="BY44" s="599"/>
      <c r="BZ44" s="599"/>
      <c r="CA44" s="599"/>
      <c r="CB44" s="599"/>
      <c r="CC44" s="599"/>
      <c r="CD44" s="599"/>
      <c r="CE44" s="599"/>
      <c r="CF44" s="599"/>
      <c r="CG44" s="599"/>
      <c r="CH44" s="599"/>
      <c r="CI44" s="599"/>
      <c r="CJ44" s="599"/>
      <c r="CK44" s="599"/>
      <c r="CL44" s="599"/>
      <c r="CM44" s="599"/>
      <c r="CN44" s="599"/>
      <c r="CO44" s="599"/>
      <c r="CP44" s="599"/>
      <c r="CQ44" s="599"/>
      <c r="CR44" s="599"/>
      <c r="CS44" s="599"/>
      <c r="CT44" s="599"/>
      <c r="CU44" s="599"/>
      <c r="CV44" s="599"/>
      <c r="CW44" s="599"/>
      <c r="CX44" s="599"/>
      <c r="CY44" s="599"/>
      <c r="CZ44" s="599"/>
      <c r="DA44" s="599"/>
      <c r="DB44" s="599"/>
      <c r="DC44" s="599"/>
      <c r="DD44" s="599"/>
      <c r="DE44" s="599"/>
      <c r="DF44" s="599"/>
      <c r="DG44" s="599"/>
      <c r="DH44" s="599"/>
      <c r="DI44" s="599"/>
      <c r="DJ44" s="599"/>
      <c r="DK44" s="599"/>
      <c r="DL44" s="599"/>
      <c r="DM44" s="599"/>
      <c r="DN44" s="599"/>
      <c r="DO44" s="599"/>
      <c r="DP44" s="599"/>
      <c r="DQ44" s="599"/>
      <c r="DR44" s="599"/>
      <c r="DS44" s="599"/>
      <c r="DT44" s="599"/>
      <c r="DU44" s="599"/>
      <c r="DV44" s="599"/>
      <c r="DW44" s="599"/>
      <c r="DX44" s="599"/>
      <c r="DY44" s="599"/>
      <c r="DZ44" s="599"/>
      <c r="EA44" s="599"/>
      <c r="EB44" s="599"/>
      <c r="EC44" s="599"/>
      <c r="ED44" s="599"/>
    </row>
    <row r="45" spans="1:134" s="541" customFormat="1" ht="29.1" customHeight="1" x14ac:dyDescent="0.15">
      <c r="A45" s="472"/>
      <c r="B45" s="1271" t="s">
        <v>647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442">
        <v>3</v>
      </c>
      <c r="T45" s="443">
        <v>4</v>
      </c>
      <c r="U45" s="249">
        <f t="shared" si="0"/>
        <v>3038036</v>
      </c>
      <c r="V45" s="808"/>
      <c r="W45" s="809"/>
      <c r="X45" s="810"/>
      <c r="Y45" s="377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374">
        <v>3038036</v>
      </c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599"/>
      <c r="DK45" s="599"/>
      <c r="DL45" s="599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599"/>
      <c r="DZ45" s="599"/>
      <c r="EA45" s="599"/>
      <c r="EB45" s="599"/>
      <c r="EC45" s="599"/>
      <c r="ED45" s="599"/>
    </row>
    <row r="46" spans="1:134" s="541" customFormat="1" ht="29.1" customHeight="1" x14ac:dyDescent="0.15">
      <c r="A46" s="472"/>
      <c r="B46" s="1271" t="s">
        <v>648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442">
        <v>3</v>
      </c>
      <c r="T46" s="443">
        <v>5</v>
      </c>
      <c r="U46" s="249">
        <f t="shared" si="0"/>
        <v>22957246</v>
      </c>
      <c r="V46" s="808"/>
      <c r="W46" s="809"/>
      <c r="X46" s="810"/>
      <c r="Y46" s="377">
        <v>9216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22942950</v>
      </c>
      <c r="AF46" s="250">
        <v>0</v>
      </c>
      <c r="AG46" s="250">
        <v>0</v>
      </c>
      <c r="AH46" s="374">
        <v>5080</v>
      </c>
      <c r="AI46" s="599"/>
      <c r="AJ46" s="599"/>
      <c r="AK46" s="599"/>
      <c r="AL46" s="599"/>
      <c r="AM46" s="599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599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599"/>
      <c r="CB46" s="599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99"/>
      <c r="CP46" s="599"/>
      <c r="CQ46" s="599"/>
      <c r="CR46" s="599"/>
      <c r="CS46" s="599"/>
      <c r="CT46" s="599"/>
      <c r="CU46" s="599"/>
      <c r="CV46" s="599"/>
      <c r="CW46" s="599"/>
      <c r="CX46" s="599"/>
      <c r="CY46" s="599"/>
      <c r="CZ46" s="599"/>
      <c r="DA46" s="599"/>
      <c r="DB46" s="599"/>
      <c r="DC46" s="599"/>
      <c r="DD46" s="599"/>
      <c r="DE46" s="599"/>
      <c r="DF46" s="599"/>
      <c r="DG46" s="599"/>
      <c r="DH46" s="599"/>
      <c r="DI46" s="599"/>
      <c r="DJ46" s="599"/>
      <c r="DK46" s="599"/>
      <c r="DL46" s="599"/>
      <c r="DM46" s="599"/>
      <c r="DN46" s="599"/>
      <c r="DO46" s="599"/>
      <c r="DP46" s="599"/>
      <c r="DQ46" s="599"/>
      <c r="DR46" s="599"/>
      <c r="DS46" s="599"/>
      <c r="DT46" s="599"/>
      <c r="DU46" s="599"/>
      <c r="DV46" s="599"/>
      <c r="DW46" s="599"/>
      <c r="DX46" s="599"/>
      <c r="DY46" s="599"/>
      <c r="DZ46" s="599"/>
      <c r="EA46" s="599"/>
      <c r="EB46" s="599"/>
      <c r="EC46" s="599"/>
      <c r="ED46" s="599"/>
    </row>
    <row r="47" spans="1:134" s="541" customFormat="1" ht="29.1" customHeight="1" x14ac:dyDescent="0.15">
      <c r="A47" s="472"/>
      <c r="B47" s="1271" t="s">
        <v>649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442">
        <v>3</v>
      </c>
      <c r="T47" s="443">
        <v>6</v>
      </c>
      <c r="U47" s="249">
        <f t="shared" si="0"/>
        <v>28302593</v>
      </c>
      <c r="V47" s="808"/>
      <c r="W47" s="809"/>
      <c r="X47" s="810"/>
      <c r="Y47" s="377">
        <v>1198520</v>
      </c>
      <c r="Z47" s="250">
        <v>3795146</v>
      </c>
      <c r="AA47" s="250">
        <v>0</v>
      </c>
      <c r="AB47" s="250">
        <v>0</v>
      </c>
      <c r="AC47" s="250">
        <v>69140</v>
      </c>
      <c r="AD47" s="250">
        <v>0</v>
      </c>
      <c r="AE47" s="250">
        <v>0</v>
      </c>
      <c r="AF47" s="250">
        <v>0</v>
      </c>
      <c r="AG47" s="250">
        <v>0</v>
      </c>
      <c r="AH47" s="374">
        <v>23239787</v>
      </c>
      <c r="AI47" s="599"/>
      <c r="AJ47" s="599"/>
      <c r="AK47" s="599"/>
      <c r="AL47" s="599"/>
      <c r="AM47" s="599"/>
      <c r="AN47" s="599"/>
      <c r="AO47" s="599"/>
      <c r="AP47" s="599"/>
      <c r="AQ47" s="599"/>
      <c r="AR47" s="599"/>
      <c r="AS47" s="599"/>
      <c r="AT47" s="599"/>
      <c r="AU47" s="599"/>
      <c r="AV47" s="599"/>
      <c r="AW47" s="599"/>
      <c r="AX47" s="599"/>
      <c r="AY47" s="599"/>
      <c r="AZ47" s="599"/>
      <c r="BA47" s="599"/>
      <c r="BB47" s="599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599"/>
      <c r="CB47" s="599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599"/>
      <c r="CN47" s="599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599"/>
      <c r="DB47" s="599"/>
      <c r="DC47" s="599"/>
      <c r="DD47" s="599"/>
      <c r="DE47" s="599"/>
      <c r="DF47" s="599"/>
      <c r="DG47" s="599"/>
      <c r="DH47" s="599"/>
      <c r="DI47" s="599"/>
      <c r="DJ47" s="599"/>
      <c r="DK47" s="599"/>
      <c r="DL47" s="599"/>
      <c r="DM47" s="599"/>
      <c r="DN47" s="599"/>
      <c r="DO47" s="599"/>
      <c r="DP47" s="599"/>
      <c r="DQ47" s="599"/>
      <c r="DR47" s="599"/>
      <c r="DS47" s="599"/>
      <c r="DT47" s="599"/>
      <c r="DU47" s="599"/>
      <c r="DV47" s="599"/>
      <c r="DW47" s="599"/>
      <c r="DX47" s="599"/>
      <c r="DY47" s="599"/>
      <c r="DZ47" s="599"/>
      <c r="EA47" s="599"/>
      <c r="EB47" s="599"/>
      <c r="EC47" s="599"/>
      <c r="ED47" s="599"/>
    </row>
    <row r="48" spans="1:134" s="541" customFormat="1" ht="29.1" customHeight="1" thickBot="1" x14ac:dyDescent="0.2">
      <c r="A48" s="472"/>
      <c r="B48" s="1271" t="s">
        <v>650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445">
        <v>3</v>
      </c>
      <c r="T48" s="446">
        <v>7</v>
      </c>
      <c r="U48" s="450">
        <f t="shared" si="0"/>
        <v>0</v>
      </c>
      <c r="V48" s="818"/>
      <c r="W48" s="819"/>
      <c r="X48" s="820"/>
      <c r="Y48" s="821">
        <v>0</v>
      </c>
      <c r="Z48" s="454">
        <v>0</v>
      </c>
      <c r="AA48" s="454">
        <v>0</v>
      </c>
      <c r="AB48" s="454">
        <v>0</v>
      </c>
      <c r="AC48" s="454">
        <v>0</v>
      </c>
      <c r="AD48" s="454">
        <v>0</v>
      </c>
      <c r="AE48" s="454">
        <v>0</v>
      </c>
      <c r="AF48" s="454">
        <v>0</v>
      </c>
      <c r="AG48" s="454">
        <v>0</v>
      </c>
      <c r="AH48" s="507">
        <v>0</v>
      </c>
      <c r="AI48" s="599"/>
      <c r="AJ48" s="599"/>
      <c r="AK48" s="599"/>
      <c r="AL48" s="599"/>
      <c r="AM48" s="599"/>
      <c r="AN48" s="599"/>
      <c r="AO48" s="599"/>
      <c r="AP48" s="599"/>
      <c r="AQ48" s="599"/>
      <c r="AR48" s="599"/>
      <c r="AS48" s="599"/>
      <c r="AT48" s="599"/>
      <c r="AU48" s="599"/>
      <c r="AV48" s="599"/>
      <c r="AW48" s="599"/>
      <c r="AX48" s="599"/>
      <c r="AY48" s="599"/>
      <c r="AZ48" s="599"/>
      <c r="BA48" s="599"/>
      <c r="BB48" s="599"/>
      <c r="BC48" s="599"/>
      <c r="BD48" s="599"/>
      <c r="BE48" s="599"/>
      <c r="BF48" s="599"/>
      <c r="BG48" s="599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599"/>
      <c r="CB48" s="599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599"/>
      <c r="DB48" s="599"/>
      <c r="DC48" s="599"/>
      <c r="DD48" s="599"/>
      <c r="DE48" s="599"/>
      <c r="DF48" s="599"/>
      <c r="DG48" s="599"/>
      <c r="DH48" s="599"/>
      <c r="DI48" s="599"/>
      <c r="DJ48" s="599"/>
      <c r="DK48" s="599"/>
      <c r="DL48" s="599"/>
      <c r="DM48" s="599"/>
      <c r="DN48" s="599"/>
      <c r="DO48" s="599"/>
      <c r="DP48" s="599"/>
      <c r="DQ48" s="599"/>
      <c r="DR48" s="599"/>
      <c r="DS48" s="599"/>
      <c r="DT48" s="599"/>
      <c r="DU48" s="599"/>
      <c r="DV48" s="599"/>
      <c r="DW48" s="599"/>
      <c r="DX48" s="599"/>
      <c r="DY48" s="599"/>
      <c r="DZ48" s="599"/>
      <c r="EA48" s="599"/>
      <c r="EB48" s="599"/>
      <c r="EC48" s="599"/>
      <c r="ED48" s="599"/>
    </row>
    <row r="49" spans="1:134" s="541" customFormat="1" ht="29.1" customHeight="1" thickBot="1" x14ac:dyDescent="0.2">
      <c r="A49" s="472"/>
      <c r="B49" s="1271" t="s">
        <v>651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292">
        <v>3</v>
      </c>
      <c r="T49" s="293">
        <v>8</v>
      </c>
      <c r="U49" s="525">
        <f t="shared" si="0"/>
        <v>575225264</v>
      </c>
      <c r="V49" s="822"/>
      <c r="W49" s="823"/>
      <c r="X49" s="824"/>
      <c r="Y49" s="825">
        <f>Y12+Y14+Y15+Y16+Y17+Y23+Y32+Y40+Y43+Y44+Y45+Y46+Y47+Y48</f>
        <v>187589444</v>
      </c>
      <c r="Z49" s="460">
        <f t="shared" ref="Z49:AH49" si="7">Z12+Z14+Z15+Z16+Z17+Z23+Z32+Z40+Z43+Z44+Z45+Z46+Z47+Z48</f>
        <v>22893528</v>
      </c>
      <c r="AA49" s="460">
        <f t="shared" si="7"/>
        <v>8087624</v>
      </c>
      <c r="AB49" s="460">
        <f t="shared" si="7"/>
        <v>1792140</v>
      </c>
      <c r="AC49" s="460">
        <f t="shared" si="7"/>
        <v>502313</v>
      </c>
      <c r="AD49" s="460">
        <f t="shared" si="7"/>
        <v>3027105</v>
      </c>
      <c r="AE49" s="460">
        <f t="shared" si="7"/>
        <v>30898635</v>
      </c>
      <c r="AF49" s="460">
        <f t="shared" si="7"/>
        <v>934515</v>
      </c>
      <c r="AG49" s="460">
        <f t="shared" si="7"/>
        <v>32494000</v>
      </c>
      <c r="AH49" s="525">
        <f t="shared" si="7"/>
        <v>287005960</v>
      </c>
      <c r="AI49" s="599"/>
      <c r="AJ49" s="599"/>
      <c r="AK49" s="599"/>
      <c r="AL49" s="599"/>
      <c r="AM49" s="599"/>
      <c r="AN49" s="599"/>
      <c r="AO49" s="599"/>
      <c r="AP49" s="599"/>
      <c r="AQ49" s="599"/>
      <c r="AR49" s="599"/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  <c r="BE49" s="599"/>
      <c r="BF49" s="599"/>
      <c r="BG49" s="599"/>
      <c r="BH49" s="599"/>
      <c r="BI49" s="599"/>
      <c r="BJ49" s="599"/>
      <c r="BK49" s="599"/>
      <c r="BL49" s="599"/>
      <c r="BM49" s="599"/>
      <c r="BN49" s="599"/>
      <c r="BO49" s="599"/>
      <c r="BP49" s="599"/>
      <c r="BQ49" s="599"/>
      <c r="BR49" s="599"/>
      <c r="BS49" s="599"/>
      <c r="BT49" s="599"/>
      <c r="BU49" s="599"/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  <c r="CK49" s="599"/>
      <c r="CL49" s="599"/>
      <c r="CM49" s="599"/>
      <c r="CN49" s="599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599"/>
      <c r="DB49" s="599"/>
      <c r="DC49" s="599"/>
      <c r="DD49" s="599"/>
      <c r="DE49" s="599"/>
      <c r="DF49" s="599"/>
      <c r="DG49" s="599"/>
      <c r="DH49" s="599"/>
      <c r="DI49" s="599"/>
      <c r="DJ49" s="599"/>
      <c r="DK49" s="599"/>
      <c r="DL49" s="599"/>
      <c r="DM49" s="599"/>
      <c r="DN49" s="599"/>
      <c r="DO49" s="599"/>
      <c r="DP49" s="599"/>
      <c r="DQ49" s="599"/>
      <c r="DR49" s="599"/>
      <c r="DS49" s="599"/>
      <c r="DT49" s="599"/>
      <c r="DU49" s="599"/>
      <c r="DV49" s="599"/>
      <c r="DW49" s="599"/>
      <c r="DX49" s="599"/>
      <c r="DY49" s="599"/>
      <c r="DZ49" s="599"/>
      <c r="EA49" s="599"/>
      <c r="EB49" s="599"/>
      <c r="EC49" s="599"/>
      <c r="ED49" s="599"/>
    </row>
    <row r="50" spans="1:134" s="541" customFormat="1" ht="28.5" customHeight="1" thickBot="1" x14ac:dyDescent="0.2">
      <c r="A50" s="472"/>
      <c r="B50" s="1271" t="s">
        <v>804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584">
        <v>3</v>
      </c>
      <c r="T50" s="512">
        <v>9</v>
      </c>
      <c r="U50" s="1401">
        <f>SUM(Y50:AH50)</f>
        <v>0</v>
      </c>
      <c r="V50" s="1402"/>
      <c r="W50" s="826"/>
      <c r="X50" s="827"/>
      <c r="Y50" s="828">
        <v>7341955</v>
      </c>
      <c r="Z50" s="184">
        <v>35103</v>
      </c>
      <c r="AA50" s="184">
        <v>1178526</v>
      </c>
      <c r="AB50" s="184">
        <v>593195</v>
      </c>
      <c r="AC50" s="184">
        <v>2421124</v>
      </c>
      <c r="AD50" s="184">
        <v>380426</v>
      </c>
      <c r="AE50" s="184">
        <v>3437150</v>
      </c>
      <c r="AF50" s="184">
        <v>6115939</v>
      </c>
      <c r="AG50" s="184">
        <v>18337098</v>
      </c>
      <c r="AH50" s="58">
        <v>-39840516</v>
      </c>
      <c r="AI50" s="599"/>
      <c r="AJ50" s="599"/>
      <c r="AK50" s="599"/>
      <c r="AL50" s="599"/>
      <c r="AM50" s="599"/>
      <c r="AN50" s="599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599"/>
      <c r="BC50" s="599"/>
      <c r="BD50" s="599"/>
      <c r="BE50" s="599"/>
      <c r="BF50" s="599"/>
      <c r="BG50" s="599"/>
      <c r="BH50" s="599"/>
      <c r="BI50" s="599"/>
      <c r="BJ50" s="599"/>
      <c r="BK50" s="599"/>
      <c r="BL50" s="599"/>
      <c r="BM50" s="599"/>
      <c r="BN50" s="599"/>
      <c r="BO50" s="599"/>
      <c r="BP50" s="599"/>
      <c r="BQ50" s="599"/>
      <c r="BR50" s="599"/>
      <c r="BS50" s="599"/>
      <c r="BT50" s="599"/>
      <c r="BU50" s="599"/>
      <c r="BV50" s="599"/>
      <c r="BW50" s="599"/>
      <c r="BX50" s="599"/>
      <c r="BY50" s="599"/>
      <c r="BZ50" s="599"/>
      <c r="CA50" s="599"/>
      <c r="CB50" s="599"/>
      <c r="CC50" s="599"/>
      <c r="CD50" s="599"/>
      <c r="CE50" s="599"/>
      <c r="CF50" s="599"/>
      <c r="CG50" s="599"/>
      <c r="CH50" s="599"/>
      <c r="CI50" s="599"/>
      <c r="CJ50" s="599"/>
      <c r="CK50" s="599"/>
      <c r="CL50" s="599"/>
      <c r="CM50" s="599"/>
      <c r="CN50" s="599"/>
      <c r="CO50" s="599"/>
      <c r="CP50" s="599"/>
      <c r="CQ50" s="599"/>
      <c r="CR50" s="599"/>
      <c r="CS50" s="599"/>
      <c r="CT50" s="599"/>
      <c r="CU50" s="599"/>
      <c r="CV50" s="599"/>
      <c r="CW50" s="599"/>
      <c r="CX50" s="599"/>
      <c r="CY50" s="599"/>
      <c r="CZ50" s="599"/>
      <c r="DA50" s="599"/>
      <c r="DB50" s="599"/>
      <c r="DC50" s="599"/>
      <c r="DD50" s="599"/>
      <c r="DE50" s="599"/>
      <c r="DF50" s="599"/>
      <c r="DG50" s="599"/>
      <c r="DH50" s="599"/>
      <c r="DI50" s="599"/>
      <c r="DJ50" s="599"/>
      <c r="DK50" s="599"/>
      <c r="DL50" s="599"/>
      <c r="DM50" s="599"/>
      <c r="DN50" s="599"/>
      <c r="DO50" s="599"/>
      <c r="DP50" s="599"/>
      <c r="DQ50" s="599"/>
      <c r="DR50" s="599"/>
      <c r="DS50" s="599"/>
      <c r="DT50" s="599"/>
      <c r="DU50" s="599"/>
      <c r="DV50" s="599"/>
      <c r="DW50" s="599"/>
      <c r="DX50" s="599"/>
      <c r="DY50" s="599"/>
      <c r="DZ50" s="599"/>
      <c r="EA50" s="599"/>
      <c r="EB50" s="599"/>
      <c r="EC50" s="599"/>
      <c r="ED50" s="599"/>
    </row>
    <row r="51" spans="1:134" s="541" customFormat="1" ht="28.5" customHeight="1" thickBot="1" x14ac:dyDescent="0.2">
      <c r="A51" s="472"/>
      <c r="B51" s="1393" t="s">
        <v>805</v>
      </c>
      <c r="C51" s="1394"/>
      <c r="D51" s="1394"/>
      <c r="E51" s="1394"/>
      <c r="F51" s="1394"/>
      <c r="G51" s="1394"/>
      <c r="H51" s="1394"/>
      <c r="I51" s="1394"/>
      <c r="J51" s="1394"/>
      <c r="K51" s="1394"/>
      <c r="L51" s="1394"/>
      <c r="M51" s="1394"/>
      <c r="N51" s="1394"/>
      <c r="O51" s="1394"/>
      <c r="P51" s="1394"/>
      <c r="Q51" s="1394"/>
      <c r="R51" s="1394"/>
      <c r="S51" s="442">
        <v>4</v>
      </c>
      <c r="T51" s="443">
        <v>0</v>
      </c>
      <c r="U51" s="1395">
        <f>SUM(Y51:AH51)</f>
        <v>6854316</v>
      </c>
      <c r="V51" s="1396"/>
      <c r="W51" s="1397"/>
      <c r="X51" s="829"/>
      <c r="Y51" s="377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29891</v>
      </c>
      <c r="AE51" s="250">
        <v>68167</v>
      </c>
      <c r="AF51" s="250">
        <v>144985</v>
      </c>
      <c r="AG51" s="250">
        <v>0</v>
      </c>
      <c r="AH51" s="374">
        <v>6611273</v>
      </c>
      <c r="AI51" s="599"/>
      <c r="AJ51" s="599"/>
      <c r="AK51" s="599"/>
      <c r="AL51" s="599"/>
      <c r="AM51" s="599"/>
      <c r="AN51" s="599"/>
      <c r="AO51" s="599"/>
      <c r="AP51" s="599"/>
      <c r="AQ51" s="599"/>
      <c r="AR51" s="599"/>
      <c r="AS51" s="599"/>
      <c r="AT51" s="599"/>
      <c r="AU51" s="599"/>
      <c r="AV51" s="599"/>
      <c r="AW51" s="599"/>
      <c r="AX51" s="599"/>
      <c r="AY51" s="599"/>
      <c r="AZ51" s="599"/>
      <c r="BA51" s="599"/>
      <c r="BB51" s="599"/>
      <c r="BC51" s="599"/>
      <c r="BD51" s="599"/>
      <c r="BE51" s="599"/>
      <c r="BF51" s="599"/>
      <c r="BG51" s="599"/>
      <c r="BH51" s="599"/>
      <c r="BI51" s="599"/>
      <c r="BJ51" s="599"/>
      <c r="BK51" s="599"/>
      <c r="BL51" s="599"/>
      <c r="BM51" s="599"/>
      <c r="BN51" s="599"/>
      <c r="BO51" s="599"/>
      <c r="BP51" s="599"/>
      <c r="BQ51" s="599"/>
      <c r="BR51" s="599"/>
      <c r="BS51" s="599"/>
      <c r="BT51" s="599"/>
      <c r="BU51" s="599"/>
      <c r="BV51" s="599"/>
      <c r="BW51" s="599"/>
      <c r="BX51" s="599"/>
      <c r="BY51" s="599"/>
      <c r="BZ51" s="599"/>
      <c r="CA51" s="599"/>
      <c r="CB51" s="599"/>
      <c r="CC51" s="599"/>
      <c r="CD51" s="599"/>
      <c r="CE51" s="599"/>
      <c r="CF51" s="599"/>
      <c r="CG51" s="599"/>
      <c r="CH51" s="599"/>
      <c r="CI51" s="599"/>
      <c r="CJ51" s="599"/>
      <c r="CK51" s="599"/>
      <c r="CL51" s="599"/>
      <c r="CM51" s="599"/>
      <c r="CN51" s="599"/>
      <c r="CO51" s="599"/>
      <c r="CP51" s="599"/>
      <c r="CQ51" s="599"/>
      <c r="CR51" s="599"/>
      <c r="CS51" s="599"/>
      <c r="CT51" s="599"/>
      <c r="CU51" s="599"/>
      <c r="CV51" s="599"/>
      <c r="CW51" s="599"/>
      <c r="CX51" s="599"/>
      <c r="CY51" s="599"/>
      <c r="CZ51" s="599"/>
      <c r="DA51" s="599"/>
      <c r="DB51" s="599"/>
      <c r="DC51" s="599"/>
      <c r="DD51" s="599"/>
      <c r="DE51" s="599"/>
      <c r="DF51" s="599"/>
      <c r="DG51" s="599"/>
      <c r="DH51" s="599"/>
      <c r="DI51" s="599"/>
      <c r="DJ51" s="599"/>
      <c r="DK51" s="599"/>
      <c r="DL51" s="599"/>
      <c r="DM51" s="599"/>
      <c r="DN51" s="599"/>
      <c r="DO51" s="599"/>
      <c r="DP51" s="599"/>
      <c r="DQ51" s="599"/>
      <c r="DR51" s="599"/>
      <c r="DS51" s="599"/>
      <c r="DT51" s="599"/>
      <c r="DU51" s="599"/>
      <c r="DV51" s="599"/>
      <c r="DW51" s="599"/>
      <c r="DX51" s="599"/>
      <c r="DY51" s="599"/>
      <c r="DZ51" s="599"/>
      <c r="EA51" s="599"/>
      <c r="EB51" s="599"/>
      <c r="EC51" s="599"/>
      <c r="ED51" s="599"/>
    </row>
    <row r="52" spans="1:134" s="617" customFormat="1" ht="24.6" customHeight="1" thickBot="1" x14ac:dyDescent="0.2">
      <c r="A52" s="510"/>
      <c r="B52" s="1271" t="s">
        <v>806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445">
        <v>4</v>
      </c>
      <c r="T52" s="446">
        <v>1</v>
      </c>
      <c r="U52" s="1398">
        <f>SUM(Y52:AH52)</f>
        <v>582079580</v>
      </c>
      <c r="V52" s="1399"/>
      <c r="W52" s="1399"/>
      <c r="X52" s="1400"/>
      <c r="Y52" s="830">
        <f>SUM(Y49:Y51)</f>
        <v>194931399</v>
      </c>
      <c r="Z52" s="190">
        <f t="shared" ref="Z52:AH52" si="8">SUM(Z49:Z51)</f>
        <v>22928631</v>
      </c>
      <c r="AA52" s="190">
        <f t="shared" si="8"/>
        <v>9266150</v>
      </c>
      <c r="AB52" s="190">
        <f t="shared" si="8"/>
        <v>2385335</v>
      </c>
      <c r="AC52" s="190">
        <f t="shared" si="8"/>
        <v>2923437</v>
      </c>
      <c r="AD52" s="190">
        <f t="shared" si="8"/>
        <v>3437422</v>
      </c>
      <c r="AE52" s="190">
        <f t="shared" si="8"/>
        <v>34403952</v>
      </c>
      <c r="AF52" s="190">
        <f t="shared" si="8"/>
        <v>7195439</v>
      </c>
      <c r="AG52" s="190">
        <f t="shared" si="8"/>
        <v>50831098</v>
      </c>
      <c r="AH52" s="191">
        <f t="shared" si="8"/>
        <v>253776717</v>
      </c>
      <c r="AI52" s="616"/>
      <c r="AJ52" s="616"/>
      <c r="AK52" s="616"/>
      <c r="AL52" s="616"/>
      <c r="AM52" s="616"/>
      <c r="AN52" s="616"/>
      <c r="AO52" s="616"/>
      <c r="AP52" s="616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E52" s="616"/>
      <c r="BF52" s="616"/>
      <c r="BG52" s="616"/>
      <c r="BH52" s="616"/>
      <c r="BI52" s="616"/>
      <c r="BJ52" s="616"/>
      <c r="BK52" s="616"/>
      <c r="BL52" s="616"/>
      <c r="BM52" s="616"/>
      <c r="BN52" s="616"/>
      <c r="BO52" s="616"/>
      <c r="BP52" s="616"/>
      <c r="BQ52" s="616"/>
      <c r="BR52" s="616"/>
      <c r="BS52" s="616"/>
      <c r="BT52" s="616"/>
      <c r="BU52" s="616"/>
      <c r="BV52" s="616"/>
      <c r="BW52" s="616"/>
      <c r="BX52" s="616"/>
      <c r="BY52" s="616"/>
      <c r="BZ52" s="616"/>
      <c r="CA52" s="616"/>
      <c r="CB52" s="616"/>
      <c r="CC52" s="616"/>
      <c r="CD52" s="616"/>
      <c r="CE52" s="616"/>
      <c r="CF52" s="616"/>
      <c r="CG52" s="616"/>
      <c r="CH52" s="616"/>
      <c r="CI52" s="616"/>
      <c r="CJ52" s="616"/>
      <c r="CK52" s="616"/>
      <c r="CL52" s="616"/>
      <c r="CM52" s="616"/>
      <c r="CN52" s="616"/>
      <c r="CO52" s="616"/>
      <c r="CP52" s="616"/>
      <c r="CQ52" s="616"/>
      <c r="CR52" s="616"/>
      <c r="CS52" s="616"/>
      <c r="CT52" s="616"/>
      <c r="CU52" s="616"/>
      <c r="CV52" s="616"/>
      <c r="CW52" s="616"/>
      <c r="CX52" s="616"/>
      <c r="CY52" s="616"/>
      <c r="CZ52" s="616"/>
      <c r="DA52" s="616"/>
      <c r="DB52" s="616"/>
      <c r="DC52" s="616"/>
      <c r="DD52" s="616"/>
      <c r="DE52" s="616"/>
      <c r="DF52" s="616"/>
      <c r="DG52" s="616"/>
      <c r="DH52" s="616"/>
      <c r="DI52" s="616"/>
      <c r="DJ52" s="616"/>
      <c r="DK52" s="616"/>
      <c r="DL52" s="616"/>
      <c r="DM52" s="616"/>
      <c r="DN52" s="616"/>
      <c r="DO52" s="616"/>
      <c r="DP52" s="616"/>
      <c r="DQ52" s="616"/>
      <c r="DR52" s="616"/>
      <c r="DS52" s="616"/>
      <c r="DT52" s="616"/>
      <c r="DU52" s="616"/>
      <c r="DV52" s="616"/>
      <c r="DW52" s="616"/>
      <c r="DX52" s="616"/>
      <c r="DY52" s="616"/>
      <c r="DZ52" s="616"/>
      <c r="EA52" s="616"/>
      <c r="EB52" s="616"/>
      <c r="EC52" s="616"/>
      <c r="ED52" s="616"/>
    </row>
    <row r="53" spans="1:134" x14ac:dyDescent="0.1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</row>
    <row r="54" spans="1:134" hidden="1" x14ac:dyDescent="0.1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</row>
    <row r="55" spans="1:134" hidden="1" x14ac:dyDescent="0.1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</row>
    <row r="56" spans="1:134" ht="14.25" hidden="1" customHeight="1" x14ac:dyDescent="0.1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</row>
    <row r="57" spans="1:134" ht="14.25" hidden="1" customHeight="1" x14ac:dyDescent="0.1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</row>
    <row r="58" spans="1:134" ht="14.25" hidden="1" customHeight="1" x14ac:dyDescent="0.1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</row>
    <row r="59" spans="1:134" ht="14.25" hidden="1" customHeight="1" x14ac:dyDescent="0.1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</row>
    <row r="60" spans="1:134" ht="14.25" hidden="1" customHeight="1" x14ac:dyDescent="0.1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</row>
    <row r="61" spans="1:134" ht="14.25" hidden="1" customHeight="1" x14ac:dyDescent="0.1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</row>
    <row r="62" spans="1:134" ht="14.25" hidden="1" customHeight="1" x14ac:dyDescent="0.1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5:R45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4:R44"/>
    <mergeCell ref="B33:R33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21:R21"/>
    <mergeCell ref="B9:R9"/>
    <mergeCell ref="S9:T9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CDB79EFA-2B73-401D-9EB3-C8C56791A436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6B44-4BC7-43E2-8A41-A11167855ADA}">
  <sheetPr codeName="Sheet16">
    <pageSetUpPr autoPageBreaks="0" fitToPage="1"/>
  </sheetPr>
  <dimension ref="A1:WXB49"/>
  <sheetViews>
    <sheetView showGridLines="0" showOutlineSymbols="0" zoomScale="90" zoomScaleNormal="90" zoomScaleSheetLayoutView="75" workbookViewId="0">
      <pane xSplit="23" ySplit="12" topLeftCell="X13" activePane="bottomRight" state="frozen"/>
      <selection pane="topRight" activeCell="X1" sqref="X1"/>
      <selection pane="bottomLeft" activeCell="A12" sqref="A12"/>
      <selection pane="bottomRight" activeCell="Y1" sqref="Y1"/>
    </sheetView>
  </sheetViews>
  <sheetFormatPr defaultColWidth="0" defaultRowHeight="0" customHeight="1" zeroHeight="1" x14ac:dyDescent="0.15"/>
  <cols>
    <col min="1" max="10" width="1.625" style="150" customWidth="1"/>
    <col min="11" max="11" width="1.75" style="150" customWidth="1"/>
    <col min="12" max="20" width="1.625" style="150" customWidth="1"/>
    <col min="21" max="23" width="2.625" style="150" customWidth="1"/>
    <col min="24" max="26" width="12.625" style="150" customWidth="1"/>
    <col min="27" max="27" width="12" style="150" customWidth="1"/>
    <col min="28" max="28" width="13.5" style="150" customWidth="1"/>
    <col min="29" max="29" width="12.625" style="150" customWidth="1"/>
    <col min="30" max="33" width="9.625" style="150" customWidth="1"/>
    <col min="34" max="35" width="12" style="150" customWidth="1"/>
    <col min="36" max="36" width="15.625" style="150" customWidth="1"/>
    <col min="37" max="37" width="2.625" style="150" customWidth="1"/>
    <col min="38" max="48" width="2.625" style="150" hidden="1"/>
    <col min="49" max="49" width="5.25" style="150" hidden="1"/>
    <col min="50" max="50" width="48.375" style="150" hidden="1"/>
    <col min="51" max="51" width="39.375" style="150" hidden="1"/>
    <col min="52" max="52" width="29.375" style="150" hidden="1"/>
    <col min="53" max="53" width="24.875" style="150" hidden="1"/>
    <col min="54" max="264" width="3.875" style="150" hidden="1"/>
    <col min="265" max="265" width="0.75" style="150" hidden="1"/>
    <col min="266" max="274" width="1.625" style="150" hidden="1"/>
    <col min="275" max="275" width="1.75" style="150" hidden="1"/>
    <col min="276" max="284" width="1.625" style="150" hidden="1"/>
    <col min="285" max="285" width="2.625" style="150" hidden="1"/>
    <col min="286" max="287" width="2.125" style="150" hidden="1"/>
    <col min="288" max="290" width="12.625" style="150" hidden="1"/>
    <col min="291" max="291" width="12" style="150" hidden="1"/>
    <col min="292" max="292" width="13.5" style="150" hidden="1"/>
    <col min="293" max="293" width="12.625" style="150" hidden="1"/>
    <col min="294" max="297" width="8.25" style="150" hidden="1"/>
    <col min="298" max="299" width="12" style="150" hidden="1"/>
    <col min="300" max="301" width="8.125" style="150" hidden="1"/>
    <col min="302" max="302" width="0.625" style="150" hidden="1"/>
    <col min="303" max="520" width="3.875" style="150" hidden="1"/>
    <col min="521" max="521" width="0.75" style="150" hidden="1"/>
    <col min="522" max="530" width="1.625" style="150" hidden="1"/>
    <col min="531" max="531" width="1.75" style="150" hidden="1"/>
    <col min="532" max="540" width="1.625" style="150" hidden="1"/>
    <col min="541" max="541" width="2.625" style="150" hidden="1"/>
    <col min="542" max="543" width="2.125" style="150" hidden="1"/>
    <col min="544" max="546" width="12.625" style="150" hidden="1"/>
    <col min="547" max="547" width="12" style="150" hidden="1"/>
    <col min="548" max="548" width="13.5" style="150" hidden="1"/>
    <col min="549" max="549" width="12.625" style="150" hidden="1"/>
    <col min="550" max="553" width="8.25" style="150" hidden="1"/>
    <col min="554" max="555" width="12" style="150" hidden="1"/>
    <col min="556" max="557" width="8.125" style="150" hidden="1"/>
    <col min="558" max="558" width="0.625" style="150" hidden="1"/>
    <col min="559" max="776" width="3.875" style="150" hidden="1"/>
    <col min="777" max="777" width="0.75" style="150" hidden="1"/>
    <col min="778" max="786" width="1.625" style="150" hidden="1"/>
    <col min="787" max="787" width="1.75" style="150" hidden="1"/>
    <col min="788" max="796" width="1.625" style="150" hidden="1"/>
    <col min="797" max="797" width="2.625" style="150" hidden="1"/>
    <col min="798" max="799" width="2.125" style="150" hidden="1"/>
    <col min="800" max="802" width="12.625" style="150" hidden="1"/>
    <col min="803" max="803" width="12" style="150" hidden="1"/>
    <col min="804" max="804" width="13.5" style="150" hidden="1"/>
    <col min="805" max="805" width="12.625" style="150" hidden="1"/>
    <col min="806" max="809" width="8.25" style="150" hidden="1"/>
    <col min="810" max="811" width="12" style="150" hidden="1"/>
    <col min="812" max="813" width="8.125" style="150" hidden="1"/>
    <col min="814" max="814" width="0.625" style="150" hidden="1"/>
    <col min="815" max="1032" width="3.875" style="150" hidden="1"/>
    <col min="1033" max="1033" width="0.75" style="150" hidden="1"/>
    <col min="1034" max="1042" width="1.625" style="150" hidden="1"/>
    <col min="1043" max="1043" width="1.75" style="150" hidden="1"/>
    <col min="1044" max="1052" width="1.625" style="150" hidden="1"/>
    <col min="1053" max="1053" width="2.625" style="150" hidden="1"/>
    <col min="1054" max="1055" width="2.125" style="150" hidden="1"/>
    <col min="1056" max="1058" width="12.625" style="150" hidden="1"/>
    <col min="1059" max="1059" width="12" style="150" hidden="1"/>
    <col min="1060" max="1060" width="13.5" style="150" hidden="1"/>
    <col min="1061" max="1061" width="12.625" style="150" hidden="1"/>
    <col min="1062" max="1065" width="8.25" style="150" hidden="1"/>
    <col min="1066" max="1067" width="12" style="150" hidden="1"/>
    <col min="1068" max="1069" width="8.125" style="150" hidden="1"/>
    <col min="1070" max="1070" width="0.625" style="150" hidden="1"/>
    <col min="1071" max="1288" width="3.875" style="150" hidden="1"/>
    <col min="1289" max="1289" width="0.75" style="150" hidden="1"/>
    <col min="1290" max="1298" width="1.625" style="150" hidden="1"/>
    <col min="1299" max="1299" width="1.75" style="150" hidden="1"/>
    <col min="1300" max="1308" width="1.625" style="150" hidden="1"/>
    <col min="1309" max="1309" width="2.625" style="150" hidden="1"/>
    <col min="1310" max="1311" width="2.125" style="150" hidden="1"/>
    <col min="1312" max="1314" width="12.625" style="150" hidden="1"/>
    <col min="1315" max="1315" width="12" style="150" hidden="1"/>
    <col min="1316" max="1316" width="13.5" style="150" hidden="1"/>
    <col min="1317" max="1317" width="12.625" style="150" hidden="1"/>
    <col min="1318" max="1321" width="8.25" style="150" hidden="1"/>
    <col min="1322" max="1323" width="12" style="150" hidden="1"/>
    <col min="1324" max="1325" width="8.125" style="150" hidden="1"/>
    <col min="1326" max="1326" width="0.625" style="150" hidden="1"/>
    <col min="1327" max="1544" width="3.875" style="150" hidden="1"/>
    <col min="1545" max="1545" width="0.75" style="150" hidden="1"/>
    <col min="1546" max="1554" width="1.625" style="150" hidden="1"/>
    <col min="1555" max="1555" width="1.75" style="150" hidden="1"/>
    <col min="1556" max="1564" width="1.625" style="150" hidden="1"/>
    <col min="1565" max="1565" width="2.625" style="150" hidden="1"/>
    <col min="1566" max="1567" width="2.125" style="150" hidden="1"/>
    <col min="1568" max="1570" width="12.625" style="150" hidden="1"/>
    <col min="1571" max="1571" width="12" style="150" hidden="1"/>
    <col min="1572" max="1572" width="13.5" style="150" hidden="1"/>
    <col min="1573" max="1573" width="12.625" style="150" hidden="1"/>
    <col min="1574" max="1577" width="8.25" style="150" hidden="1"/>
    <col min="1578" max="1579" width="12" style="150" hidden="1"/>
    <col min="1580" max="1581" width="8.125" style="150" hidden="1"/>
    <col min="1582" max="1582" width="0.625" style="150" hidden="1"/>
    <col min="1583" max="1800" width="3.875" style="150" hidden="1"/>
    <col min="1801" max="1801" width="0.75" style="150" hidden="1"/>
    <col min="1802" max="1810" width="1.625" style="150" hidden="1"/>
    <col min="1811" max="1811" width="1.75" style="150" hidden="1"/>
    <col min="1812" max="1820" width="1.625" style="150" hidden="1"/>
    <col min="1821" max="1821" width="2.625" style="150" hidden="1"/>
    <col min="1822" max="1823" width="2.125" style="150" hidden="1"/>
    <col min="1824" max="1826" width="12.625" style="150" hidden="1"/>
    <col min="1827" max="1827" width="12" style="150" hidden="1"/>
    <col min="1828" max="1828" width="13.5" style="150" hidden="1"/>
    <col min="1829" max="1829" width="12.625" style="150" hidden="1"/>
    <col min="1830" max="1833" width="8.25" style="150" hidden="1"/>
    <col min="1834" max="1835" width="12" style="150" hidden="1"/>
    <col min="1836" max="1837" width="8.125" style="150" hidden="1"/>
    <col min="1838" max="1838" width="0.625" style="150" hidden="1"/>
    <col min="1839" max="2056" width="3.875" style="150" hidden="1"/>
    <col min="2057" max="2057" width="0.75" style="150" hidden="1"/>
    <col min="2058" max="2066" width="1.625" style="150" hidden="1"/>
    <col min="2067" max="2067" width="1.75" style="150" hidden="1"/>
    <col min="2068" max="2076" width="1.625" style="150" hidden="1"/>
    <col min="2077" max="2077" width="2.625" style="150" hidden="1"/>
    <col min="2078" max="2079" width="2.125" style="150" hidden="1"/>
    <col min="2080" max="2082" width="12.625" style="150" hidden="1"/>
    <col min="2083" max="2083" width="12" style="150" hidden="1"/>
    <col min="2084" max="2084" width="13.5" style="150" hidden="1"/>
    <col min="2085" max="2085" width="12.625" style="150" hidden="1"/>
    <col min="2086" max="2089" width="8.25" style="150" hidden="1"/>
    <col min="2090" max="2091" width="12" style="150" hidden="1"/>
    <col min="2092" max="2093" width="8.125" style="150" hidden="1"/>
    <col min="2094" max="2094" width="0.625" style="150" hidden="1"/>
    <col min="2095" max="2312" width="3.875" style="150" hidden="1"/>
    <col min="2313" max="2313" width="0.75" style="150" hidden="1"/>
    <col min="2314" max="2322" width="1.625" style="150" hidden="1"/>
    <col min="2323" max="2323" width="1.75" style="150" hidden="1"/>
    <col min="2324" max="2332" width="1.625" style="150" hidden="1"/>
    <col min="2333" max="2333" width="2.625" style="150" hidden="1"/>
    <col min="2334" max="2335" width="2.125" style="150" hidden="1"/>
    <col min="2336" max="2338" width="12.625" style="150" hidden="1"/>
    <col min="2339" max="2339" width="12" style="150" hidden="1"/>
    <col min="2340" max="2340" width="13.5" style="150" hidden="1"/>
    <col min="2341" max="2341" width="12.625" style="150" hidden="1"/>
    <col min="2342" max="2345" width="8.25" style="150" hidden="1"/>
    <col min="2346" max="2347" width="12" style="150" hidden="1"/>
    <col min="2348" max="2349" width="8.125" style="150" hidden="1"/>
    <col min="2350" max="2350" width="0.625" style="150" hidden="1"/>
    <col min="2351" max="2568" width="3.875" style="150" hidden="1"/>
    <col min="2569" max="2569" width="0.75" style="150" hidden="1"/>
    <col min="2570" max="2578" width="1.625" style="150" hidden="1"/>
    <col min="2579" max="2579" width="1.75" style="150" hidden="1"/>
    <col min="2580" max="2588" width="1.625" style="150" hidden="1"/>
    <col min="2589" max="2589" width="2.625" style="150" hidden="1"/>
    <col min="2590" max="2591" width="2.125" style="150" hidden="1"/>
    <col min="2592" max="2594" width="12.625" style="150" hidden="1"/>
    <col min="2595" max="2595" width="12" style="150" hidden="1"/>
    <col min="2596" max="2596" width="13.5" style="150" hidden="1"/>
    <col min="2597" max="2597" width="12.625" style="150" hidden="1"/>
    <col min="2598" max="2601" width="8.25" style="150" hidden="1"/>
    <col min="2602" max="2603" width="12" style="150" hidden="1"/>
    <col min="2604" max="2605" width="8.125" style="150" hidden="1"/>
    <col min="2606" max="2606" width="0.625" style="150" hidden="1"/>
    <col min="2607" max="2824" width="3.875" style="150" hidden="1"/>
    <col min="2825" max="2825" width="0.75" style="150" hidden="1"/>
    <col min="2826" max="2834" width="1.625" style="150" hidden="1"/>
    <col min="2835" max="2835" width="1.75" style="150" hidden="1"/>
    <col min="2836" max="2844" width="1.625" style="150" hidden="1"/>
    <col min="2845" max="2845" width="2.625" style="150" hidden="1"/>
    <col min="2846" max="2847" width="2.125" style="150" hidden="1"/>
    <col min="2848" max="2850" width="12.625" style="150" hidden="1"/>
    <col min="2851" max="2851" width="12" style="150" hidden="1"/>
    <col min="2852" max="2852" width="13.5" style="150" hidden="1"/>
    <col min="2853" max="2853" width="12.625" style="150" hidden="1"/>
    <col min="2854" max="2857" width="8.25" style="150" hidden="1"/>
    <col min="2858" max="2859" width="12" style="150" hidden="1"/>
    <col min="2860" max="2861" width="8.125" style="150" hidden="1"/>
    <col min="2862" max="2862" width="0.625" style="150" hidden="1"/>
    <col min="2863" max="3080" width="3.875" style="150" hidden="1"/>
    <col min="3081" max="3081" width="0.75" style="150" hidden="1"/>
    <col min="3082" max="3090" width="1.625" style="150" hidden="1"/>
    <col min="3091" max="3091" width="1.75" style="150" hidden="1"/>
    <col min="3092" max="3100" width="1.625" style="150" hidden="1"/>
    <col min="3101" max="3101" width="2.625" style="150" hidden="1"/>
    <col min="3102" max="3103" width="2.125" style="150" hidden="1"/>
    <col min="3104" max="3106" width="12.625" style="150" hidden="1"/>
    <col min="3107" max="3107" width="12" style="150" hidden="1"/>
    <col min="3108" max="3108" width="13.5" style="150" hidden="1"/>
    <col min="3109" max="3109" width="12.625" style="150" hidden="1"/>
    <col min="3110" max="3113" width="8.25" style="150" hidden="1"/>
    <col min="3114" max="3115" width="12" style="150" hidden="1"/>
    <col min="3116" max="3117" width="8.125" style="150" hidden="1"/>
    <col min="3118" max="3118" width="0.625" style="150" hidden="1"/>
    <col min="3119" max="3336" width="3.875" style="150" hidden="1"/>
    <col min="3337" max="3337" width="0.75" style="150" hidden="1"/>
    <col min="3338" max="3346" width="1.625" style="150" hidden="1"/>
    <col min="3347" max="3347" width="1.75" style="150" hidden="1"/>
    <col min="3348" max="3356" width="1.625" style="150" hidden="1"/>
    <col min="3357" max="3357" width="2.625" style="150" hidden="1"/>
    <col min="3358" max="3359" width="2.125" style="150" hidden="1"/>
    <col min="3360" max="3362" width="12.625" style="150" hidden="1"/>
    <col min="3363" max="3363" width="12" style="150" hidden="1"/>
    <col min="3364" max="3364" width="13.5" style="150" hidden="1"/>
    <col min="3365" max="3365" width="12.625" style="150" hidden="1"/>
    <col min="3366" max="3369" width="8.25" style="150" hidden="1"/>
    <col min="3370" max="3371" width="12" style="150" hidden="1"/>
    <col min="3372" max="3373" width="8.125" style="150" hidden="1"/>
    <col min="3374" max="3374" width="0.625" style="150" hidden="1"/>
    <col min="3375" max="3592" width="3.875" style="150" hidden="1"/>
    <col min="3593" max="3593" width="0.75" style="150" hidden="1"/>
    <col min="3594" max="3602" width="1.625" style="150" hidden="1"/>
    <col min="3603" max="3603" width="1.75" style="150" hidden="1"/>
    <col min="3604" max="3612" width="1.625" style="150" hidden="1"/>
    <col min="3613" max="3613" width="2.625" style="150" hidden="1"/>
    <col min="3614" max="3615" width="2.125" style="150" hidden="1"/>
    <col min="3616" max="3618" width="12.625" style="150" hidden="1"/>
    <col min="3619" max="3619" width="12" style="150" hidden="1"/>
    <col min="3620" max="3620" width="13.5" style="150" hidden="1"/>
    <col min="3621" max="3621" width="12.625" style="150" hidden="1"/>
    <col min="3622" max="3625" width="8.25" style="150" hidden="1"/>
    <col min="3626" max="3627" width="12" style="150" hidden="1"/>
    <col min="3628" max="3629" width="8.125" style="150" hidden="1"/>
    <col min="3630" max="3630" width="0.625" style="150" hidden="1"/>
    <col min="3631" max="3848" width="3.875" style="150" hidden="1"/>
    <col min="3849" max="3849" width="0.75" style="150" hidden="1"/>
    <col min="3850" max="3858" width="1.625" style="150" hidden="1"/>
    <col min="3859" max="3859" width="1.75" style="150" hidden="1"/>
    <col min="3860" max="3868" width="1.625" style="150" hidden="1"/>
    <col min="3869" max="3869" width="2.625" style="150" hidden="1"/>
    <col min="3870" max="3871" width="2.125" style="150" hidden="1"/>
    <col min="3872" max="3874" width="12.625" style="150" hidden="1"/>
    <col min="3875" max="3875" width="12" style="150" hidden="1"/>
    <col min="3876" max="3876" width="13.5" style="150" hidden="1"/>
    <col min="3877" max="3877" width="12.625" style="150" hidden="1"/>
    <col min="3878" max="3881" width="8.25" style="150" hidden="1"/>
    <col min="3882" max="3883" width="12" style="150" hidden="1"/>
    <col min="3884" max="3885" width="8.125" style="150" hidden="1"/>
    <col min="3886" max="3886" width="0.625" style="150" hidden="1"/>
    <col min="3887" max="4104" width="3.875" style="150" hidden="1"/>
    <col min="4105" max="4105" width="0.75" style="150" hidden="1"/>
    <col min="4106" max="4114" width="1.625" style="150" hidden="1"/>
    <col min="4115" max="4115" width="1.75" style="150" hidden="1"/>
    <col min="4116" max="4124" width="1.625" style="150" hidden="1"/>
    <col min="4125" max="4125" width="2.625" style="150" hidden="1"/>
    <col min="4126" max="4127" width="2.125" style="150" hidden="1"/>
    <col min="4128" max="4130" width="12.625" style="150" hidden="1"/>
    <col min="4131" max="4131" width="12" style="150" hidden="1"/>
    <col min="4132" max="4132" width="13.5" style="150" hidden="1"/>
    <col min="4133" max="4133" width="12.625" style="150" hidden="1"/>
    <col min="4134" max="4137" width="8.25" style="150" hidden="1"/>
    <col min="4138" max="4139" width="12" style="150" hidden="1"/>
    <col min="4140" max="4141" width="8.125" style="150" hidden="1"/>
    <col min="4142" max="4142" width="0.625" style="150" hidden="1"/>
    <col min="4143" max="4360" width="3.875" style="150" hidden="1"/>
    <col min="4361" max="4361" width="0.75" style="150" hidden="1"/>
    <col min="4362" max="4370" width="1.625" style="150" hidden="1"/>
    <col min="4371" max="4371" width="1.75" style="150" hidden="1"/>
    <col min="4372" max="4380" width="1.625" style="150" hidden="1"/>
    <col min="4381" max="4381" width="2.625" style="150" hidden="1"/>
    <col min="4382" max="4383" width="2.125" style="150" hidden="1"/>
    <col min="4384" max="4386" width="12.625" style="150" hidden="1"/>
    <col min="4387" max="4387" width="12" style="150" hidden="1"/>
    <col min="4388" max="4388" width="13.5" style="150" hidden="1"/>
    <col min="4389" max="4389" width="12.625" style="150" hidden="1"/>
    <col min="4390" max="4393" width="8.25" style="150" hidden="1"/>
    <col min="4394" max="4395" width="12" style="150" hidden="1"/>
    <col min="4396" max="4397" width="8.125" style="150" hidden="1"/>
    <col min="4398" max="4398" width="0.625" style="150" hidden="1"/>
    <col min="4399" max="4616" width="3.875" style="150" hidden="1"/>
    <col min="4617" max="4617" width="0.75" style="150" hidden="1"/>
    <col min="4618" max="4626" width="1.625" style="150" hidden="1"/>
    <col min="4627" max="4627" width="1.75" style="150" hidden="1"/>
    <col min="4628" max="4636" width="1.625" style="150" hidden="1"/>
    <col min="4637" max="4637" width="2.625" style="150" hidden="1"/>
    <col min="4638" max="4639" width="2.125" style="150" hidden="1"/>
    <col min="4640" max="4642" width="12.625" style="150" hidden="1"/>
    <col min="4643" max="4643" width="12" style="150" hidden="1"/>
    <col min="4644" max="4644" width="13.5" style="150" hidden="1"/>
    <col min="4645" max="4645" width="12.625" style="150" hidden="1"/>
    <col min="4646" max="4649" width="8.25" style="150" hidden="1"/>
    <col min="4650" max="4651" width="12" style="150" hidden="1"/>
    <col min="4652" max="4653" width="8.125" style="150" hidden="1"/>
    <col min="4654" max="4654" width="0.625" style="150" hidden="1"/>
    <col min="4655" max="4872" width="3.875" style="150" hidden="1"/>
    <col min="4873" max="4873" width="0.75" style="150" hidden="1"/>
    <col min="4874" max="4882" width="1.625" style="150" hidden="1"/>
    <col min="4883" max="4883" width="1.75" style="150" hidden="1"/>
    <col min="4884" max="4892" width="1.625" style="150" hidden="1"/>
    <col min="4893" max="4893" width="2.625" style="150" hidden="1"/>
    <col min="4894" max="4895" width="2.125" style="150" hidden="1"/>
    <col min="4896" max="4898" width="12.625" style="150" hidden="1"/>
    <col min="4899" max="4899" width="12" style="150" hidden="1"/>
    <col min="4900" max="4900" width="13.5" style="150" hidden="1"/>
    <col min="4901" max="4901" width="12.625" style="150" hidden="1"/>
    <col min="4902" max="4905" width="8.25" style="150" hidden="1"/>
    <col min="4906" max="4907" width="12" style="150" hidden="1"/>
    <col min="4908" max="4909" width="8.125" style="150" hidden="1"/>
    <col min="4910" max="4910" width="0.625" style="150" hidden="1"/>
    <col min="4911" max="5128" width="3.875" style="150" hidden="1"/>
    <col min="5129" max="5129" width="0.75" style="150" hidden="1"/>
    <col min="5130" max="5138" width="1.625" style="150" hidden="1"/>
    <col min="5139" max="5139" width="1.75" style="150" hidden="1"/>
    <col min="5140" max="5148" width="1.625" style="150" hidden="1"/>
    <col min="5149" max="5149" width="2.625" style="150" hidden="1"/>
    <col min="5150" max="5151" width="2.125" style="150" hidden="1"/>
    <col min="5152" max="5154" width="12.625" style="150" hidden="1"/>
    <col min="5155" max="5155" width="12" style="150" hidden="1"/>
    <col min="5156" max="5156" width="13.5" style="150" hidden="1"/>
    <col min="5157" max="5157" width="12.625" style="150" hidden="1"/>
    <col min="5158" max="5161" width="8.25" style="150" hidden="1"/>
    <col min="5162" max="5163" width="12" style="150" hidden="1"/>
    <col min="5164" max="5165" width="8.125" style="150" hidden="1"/>
    <col min="5166" max="5166" width="0.625" style="150" hidden="1"/>
    <col min="5167" max="5384" width="3.875" style="150" hidden="1"/>
    <col min="5385" max="5385" width="0.75" style="150" hidden="1"/>
    <col min="5386" max="5394" width="1.625" style="150" hidden="1"/>
    <col min="5395" max="5395" width="1.75" style="150" hidden="1"/>
    <col min="5396" max="5404" width="1.625" style="150" hidden="1"/>
    <col min="5405" max="5405" width="2.625" style="150" hidden="1"/>
    <col min="5406" max="5407" width="2.125" style="150" hidden="1"/>
    <col min="5408" max="5410" width="12.625" style="150" hidden="1"/>
    <col min="5411" max="5411" width="12" style="150" hidden="1"/>
    <col min="5412" max="5412" width="13.5" style="150" hidden="1"/>
    <col min="5413" max="5413" width="12.625" style="150" hidden="1"/>
    <col min="5414" max="5417" width="8.25" style="150" hidden="1"/>
    <col min="5418" max="5419" width="12" style="150" hidden="1"/>
    <col min="5420" max="5421" width="8.125" style="150" hidden="1"/>
    <col min="5422" max="5422" width="0.625" style="150" hidden="1"/>
    <col min="5423" max="5640" width="3.875" style="150" hidden="1"/>
    <col min="5641" max="5641" width="0.75" style="150" hidden="1"/>
    <col min="5642" max="5650" width="1.625" style="150" hidden="1"/>
    <col min="5651" max="5651" width="1.75" style="150" hidden="1"/>
    <col min="5652" max="5660" width="1.625" style="150" hidden="1"/>
    <col min="5661" max="5661" width="2.625" style="150" hidden="1"/>
    <col min="5662" max="5663" width="2.125" style="150" hidden="1"/>
    <col min="5664" max="5666" width="12.625" style="150" hidden="1"/>
    <col min="5667" max="5667" width="12" style="150" hidden="1"/>
    <col min="5668" max="5668" width="13.5" style="150" hidden="1"/>
    <col min="5669" max="5669" width="12.625" style="150" hidden="1"/>
    <col min="5670" max="5673" width="8.25" style="150" hidden="1"/>
    <col min="5674" max="5675" width="12" style="150" hidden="1"/>
    <col min="5676" max="5677" width="8.125" style="150" hidden="1"/>
    <col min="5678" max="5678" width="0.625" style="150" hidden="1"/>
    <col min="5679" max="5896" width="3.875" style="150" hidden="1"/>
    <col min="5897" max="5897" width="0.75" style="150" hidden="1"/>
    <col min="5898" max="5906" width="1.625" style="150" hidden="1"/>
    <col min="5907" max="5907" width="1.75" style="150" hidden="1"/>
    <col min="5908" max="5916" width="1.625" style="150" hidden="1"/>
    <col min="5917" max="5917" width="2.625" style="150" hidden="1"/>
    <col min="5918" max="5919" width="2.125" style="150" hidden="1"/>
    <col min="5920" max="5922" width="12.625" style="150" hidden="1"/>
    <col min="5923" max="5923" width="12" style="150" hidden="1"/>
    <col min="5924" max="5924" width="13.5" style="150" hidden="1"/>
    <col min="5925" max="5925" width="12.625" style="150" hidden="1"/>
    <col min="5926" max="5929" width="8.25" style="150" hidden="1"/>
    <col min="5930" max="5931" width="12" style="150" hidden="1"/>
    <col min="5932" max="5933" width="8.125" style="150" hidden="1"/>
    <col min="5934" max="5934" width="0.625" style="150" hidden="1"/>
    <col min="5935" max="6152" width="3.875" style="150" hidden="1"/>
    <col min="6153" max="6153" width="0.75" style="150" hidden="1"/>
    <col min="6154" max="6162" width="1.625" style="150" hidden="1"/>
    <col min="6163" max="6163" width="1.75" style="150" hidden="1"/>
    <col min="6164" max="6172" width="1.625" style="150" hidden="1"/>
    <col min="6173" max="6173" width="2.625" style="150" hidden="1"/>
    <col min="6174" max="6175" width="2.125" style="150" hidden="1"/>
    <col min="6176" max="6178" width="12.625" style="150" hidden="1"/>
    <col min="6179" max="6179" width="12" style="150" hidden="1"/>
    <col min="6180" max="6180" width="13.5" style="150" hidden="1"/>
    <col min="6181" max="6181" width="12.625" style="150" hidden="1"/>
    <col min="6182" max="6185" width="8.25" style="150" hidden="1"/>
    <col min="6186" max="6187" width="12" style="150" hidden="1"/>
    <col min="6188" max="6189" width="8.125" style="150" hidden="1"/>
    <col min="6190" max="6190" width="0.625" style="150" hidden="1"/>
    <col min="6191" max="6408" width="3.875" style="150" hidden="1"/>
    <col min="6409" max="6409" width="0.75" style="150" hidden="1"/>
    <col min="6410" max="6418" width="1.625" style="150" hidden="1"/>
    <col min="6419" max="6419" width="1.75" style="150" hidden="1"/>
    <col min="6420" max="6428" width="1.625" style="150" hidden="1"/>
    <col min="6429" max="6429" width="2.625" style="150" hidden="1"/>
    <col min="6430" max="6431" width="2.125" style="150" hidden="1"/>
    <col min="6432" max="6434" width="12.625" style="150" hidden="1"/>
    <col min="6435" max="6435" width="12" style="150" hidden="1"/>
    <col min="6436" max="6436" width="13.5" style="150" hidden="1"/>
    <col min="6437" max="6437" width="12.625" style="150" hidden="1"/>
    <col min="6438" max="6441" width="8.25" style="150" hidden="1"/>
    <col min="6442" max="6443" width="12" style="150" hidden="1"/>
    <col min="6444" max="6445" width="8.125" style="150" hidden="1"/>
    <col min="6446" max="6446" width="0.625" style="150" hidden="1"/>
    <col min="6447" max="6664" width="3.875" style="150" hidden="1"/>
    <col min="6665" max="6665" width="0.75" style="150" hidden="1"/>
    <col min="6666" max="6674" width="1.625" style="150" hidden="1"/>
    <col min="6675" max="6675" width="1.75" style="150" hidden="1"/>
    <col min="6676" max="6684" width="1.625" style="150" hidden="1"/>
    <col min="6685" max="6685" width="2.625" style="150" hidden="1"/>
    <col min="6686" max="6687" width="2.125" style="150" hidden="1"/>
    <col min="6688" max="6690" width="12.625" style="150" hidden="1"/>
    <col min="6691" max="6691" width="12" style="150" hidden="1"/>
    <col min="6692" max="6692" width="13.5" style="150" hidden="1"/>
    <col min="6693" max="6693" width="12.625" style="150" hidden="1"/>
    <col min="6694" max="6697" width="8.25" style="150" hidden="1"/>
    <col min="6698" max="6699" width="12" style="150" hidden="1"/>
    <col min="6700" max="6701" width="8.125" style="150" hidden="1"/>
    <col min="6702" max="6702" width="0.625" style="150" hidden="1"/>
    <col min="6703" max="6920" width="3.875" style="150" hidden="1"/>
    <col min="6921" max="6921" width="0.75" style="150" hidden="1"/>
    <col min="6922" max="6930" width="1.625" style="150" hidden="1"/>
    <col min="6931" max="6931" width="1.75" style="150" hidden="1"/>
    <col min="6932" max="6940" width="1.625" style="150" hidden="1"/>
    <col min="6941" max="6941" width="2.625" style="150" hidden="1"/>
    <col min="6942" max="6943" width="2.125" style="150" hidden="1"/>
    <col min="6944" max="6946" width="12.625" style="150" hidden="1"/>
    <col min="6947" max="6947" width="12" style="150" hidden="1"/>
    <col min="6948" max="6948" width="13.5" style="150" hidden="1"/>
    <col min="6949" max="6949" width="12.625" style="150" hidden="1"/>
    <col min="6950" max="6953" width="8.25" style="150" hidden="1"/>
    <col min="6954" max="6955" width="12" style="150" hidden="1"/>
    <col min="6956" max="6957" width="8.125" style="150" hidden="1"/>
    <col min="6958" max="6958" width="0.625" style="150" hidden="1"/>
    <col min="6959" max="7176" width="3.875" style="150" hidden="1"/>
    <col min="7177" max="7177" width="0.75" style="150" hidden="1"/>
    <col min="7178" max="7186" width="1.625" style="150" hidden="1"/>
    <col min="7187" max="7187" width="1.75" style="150" hidden="1"/>
    <col min="7188" max="7196" width="1.625" style="150" hidden="1"/>
    <col min="7197" max="7197" width="2.625" style="150" hidden="1"/>
    <col min="7198" max="7199" width="2.125" style="150" hidden="1"/>
    <col min="7200" max="7202" width="12.625" style="150" hidden="1"/>
    <col min="7203" max="7203" width="12" style="150" hidden="1"/>
    <col min="7204" max="7204" width="13.5" style="150" hidden="1"/>
    <col min="7205" max="7205" width="12.625" style="150" hidden="1"/>
    <col min="7206" max="7209" width="8.25" style="150" hidden="1"/>
    <col min="7210" max="7211" width="12" style="150" hidden="1"/>
    <col min="7212" max="7213" width="8.125" style="150" hidden="1"/>
    <col min="7214" max="7214" width="0.625" style="150" hidden="1"/>
    <col min="7215" max="7432" width="3.875" style="150" hidden="1"/>
    <col min="7433" max="7433" width="0.75" style="150" hidden="1"/>
    <col min="7434" max="7442" width="1.625" style="150" hidden="1"/>
    <col min="7443" max="7443" width="1.75" style="150" hidden="1"/>
    <col min="7444" max="7452" width="1.625" style="150" hidden="1"/>
    <col min="7453" max="7453" width="2.625" style="150" hidden="1"/>
    <col min="7454" max="7455" width="2.125" style="150" hidden="1"/>
    <col min="7456" max="7458" width="12.625" style="150" hidden="1"/>
    <col min="7459" max="7459" width="12" style="150" hidden="1"/>
    <col min="7460" max="7460" width="13.5" style="150" hidden="1"/>
    <col min="7461" max="7461" width="12.625" style="150" hidden="1"/>
    <col min="7462" max="7465" width="8.25" style="150" hidden="1"/>
    <col min="7466" max="7467" width="12" style="150" hidden="1"/>
    <col min="7468" max="7469" width="8.125" style="150" hidden="1"/>
    <col min="7470" max="7470" width="0.625" style="150" hidden="1"/>
    <col min="7471" max="7688" width="3.875" style="150" hidden="1"/>
    <col min="7689" max="7689" width="0.75" style="150" hidden="1"/>
    <col min="7690" max="7698" width="1.625" style="150" hidden="1"/>
    <col min="7699" max="7699" width="1.75" style="150" hidden="1"/>
    <col min="7700" max="7708" width="1.625" style="150" hidden="1"/>
    <col min="7709" max="7709" width="2.625" style="150" hidden="1"/>
    <col min="7710" max="7711" width="2.125" style="150" hidden="1"/>
    <col min="7712" max="7714" width="12.625" style="150" hidden="1"/>
    <col min="7715" max="7715" width="12" style="150" hidden="1"/>
    <col min="7716" max="7716" width="13.5" style="150" hidden="1"/>
    <col min="7717" max="7717" width="12.625" style="150" hidden="1"/>
    <col min="7718" max="7721" width="8.25" style="150" hidden="1"/>
    <col min="7722" max="7723" width="12" style="150" hidden="1"/>
    <col min="7724" max="7725" width="8.125" style="150" hidden="1"/>
    <col min="7726" max="7726" width="0.625" style="150" hidden="1"/>
    <col min="7727" max="7944" width="3.875" style="150" hidden="1"/>
    <col min="7945" max="7945" width="0.75" style="150" hidden="1"/>
    <col min="7946" max="7954" width="1.625" style="150" hidden="1"/>
    <col min="7955" max="7955" width="1.75" style="150" hidden="1"/>
    <col min="7956" max="7964" width="1.625" style="150" hidden="1"/>
    <col min="7965" max="7965" width="2.625" style="150" hidden="1"/>
    <col min="7966" max="7967" width="2.125" style="150" hidden="1"/>
    <col min="7968" max="7970" width="12.625" style="150" hidden="1"/>
    <col min="7971" max="7971" width="12" style="150" hidden="1"/>
    <col min="7972" max="7972" width="13.5" style="150" hidden="1"/>
    <col min="7973" max="7973" width="12.625" style="150" hidden="1"/>
    <col min="7974" max="7977" width="8.25" style="150" hidden="1"/>
    <col min="7978" max="7979" width="12" style="150" hidden="1"/>
    <col min="7980" max="7981" width="8.125" style="150" hidden="1"/>
    <col min="7982" max="7982" width="0.625" style="150" hidden="1"/>
    <col min="7983" max="8200" width="3.875" style="150" hidden="1"/>
    <col min="8201" max="8201" width="0.75" style="150" hidden="1"/>
    <col min="8202" max="8210" width="1.625" style="150" hidden="1"/>
    <col min="8211" max="8211" width="1.75" style="150" hidden="1"/>
    <col min="8212" max="8220" width="1.625" style="150" hidden="1"/>
    <col min="8221" max="8221" width="2.625" style="150" hidden="1"/>
    <col min="8222" max="8223" width="2.125" style="150" hidden="1"/>
    <col min="8224" max="8226" width="12.625" style="150" hidden="1"/>
    <col min="8227" max="8227" width="12" style="150" hidden="1"/>
    <col min="8228" max="8228" width="13.5" style="150" hidden="1"/>
    <col min="8229" max="8229" width="12.625" style="150" hidden="1"/>
    <col min="8230" max="8233" width="8.25" style="150" hidden="1"/>
    <col min="8234" max="8235" width="12" style="150" hidden="1"/>
    <col min="8236" max="8237" width="8.125" style="150" hidden="1"/>
    <col min="8238" max="8238" width="0.625" style="150" hidden="1"/>
    <col min="8239" max="8456" width="3.875" style="150" hidden="1"/>
    <col min="8457" max="8457" width="0.75" style="150" hidden="1"/>
    <col min="8458" max="8466" width="1.625" style="150" hidden="1"/>
    <col min="8467" max="8467" width="1.75" style="150" hidden="1"/>
    <col min="8468" max="8476" width="1.625" style="150" hidden="1"/>
    <col min="8477" max="8477" width="2.625" style="150" hidden="1"/>
    <col min="8478" max="8479" width="2.125" style="150" hidden="1"/>
    <col min="8480" max="8482" width="12.625" style="150" hidden="1"/>
    <col min="8483" max="8483" width="12" style="150" hidden="1"/>
    <col min="8484" max="8484" width="13.5" style="150" hidden="1"/>
    <col min="8485" max="8485" width="12.625" style="150" hidden="1"/>
    <col min="8486" max="8489" width="8.25" style="150" hidden="1"/>
    <col min="8490" max="8491" width="12" style="150" hidden="1"/>
    <col min="8492" max="8493" width="8.125" style="150" hidden="1"/>
    <col min="8494" max="8494" width="0.625" style="150" hidden="1"/>
    <col min="8495" max="8712" width="3.875" style="150" hidden="1"/>
    <col min="8713" max="8713" width="0.75" style="150" hidden="1"/>
    <col min="8714" max="8722" width="1.625" style="150" hidden="1"/>
    <col min="8723" max="8723" width="1.75" style="150" hidden="1"/>
    <col min="8724" max="8732" width="1.625" style="150" hidden="1"/>
    <col min="8733" max="8733" width="2.625" style="150" hidden="1"/>
    <col min="8734" max="8735" width="2.125" style="150" hidden="1"/>
    <col min="8736" max="8738" width="12.625" style="150" hidden="1"/>
    <col min="8739" max="8739" width="12" style="150" hidden="1"/>
    <col min="8740" max="8740" width="13.5" style="150" hidden="1"/>
    <col min="8741" max="8741" width="12.625" style="150" hidden="1"/>
    <col min="8742" max="8745" width="8.25" style="150" hidden="1"/>
    <col min="8746" max="8747" width="12" style="150" hidden="1"/>
    <col min="8748" max="8749" width="8.125" style="150" hidden="1"/>
    <col min="8750" max="8750" width="0.625" style="150" hidden="1"/>
    <col min="8751" max="8968" width="3.875" style="150" hidden="1"/>
    <col min="8969" max="8969" width="0.75" style="150" hidden="1"/>
    <col min="8970" max="8978" width="1.625" style="150" hidden="1"/>
    <col min="8979" max="8979" width="1.75" style="150" hidden="1"/>
    <col min="8980" max="8988" width="1.625" style="150" hidden="1"/>
    <col min="8989" max="8989" width="2.625" style="150" hidden="1"/>
    <col min="8990" max="8991" width="2.125" style="150" hidden="1"/>
    <col min="8992" max="8994" width="12.625" style="150" hidden="1"/>
    <col min="8995" max="8995" width="12" style="150" hidden="1"/>
    <col min="8996" max="8996" width="13.5" style="150" hidden="1"/>
    <col min="8997" max="8997" width="12.625" style="150" hidden="1"/>
    <col min="8998" max="9001" width="8.25" style="150" hidden="1"/>
    <col min="9002" max="9003" width="12" style="150" hidden="1"/>
    <col min="9004" max="9005" width="8.125" style="150" hidden="1"/>
    <col min="9006" max="9006" width="0.625" style="150" hidden="1"/>
    <col min="9007" max="9224" width="3.875" style="150" hidden="1"/>
    <col min="9225" max="9225" width="0.75" style="150" hidden="1"/>
    <col min="9226" max="9234" width="1.625" style="150" hidden="1"/>
    <col min="9235" max="9235" width="1.75" style="150" hidden="1"/>
    <col min="9236" max="9244" width="1.625" style="150" hidden="1"/>
    <col min="9245" max="9245" width="2.625" style="150" hidden="1"/>
    <col min="9246" max="9247" width="2.125" style="150" hidden="1"/>
    <col min="9248" max="9250" width="12.625" style="150" hidden="1"/>
    <col min="9251" max="9251" width="12" style="150" hidden="1"/>
    <col min="9252" max="9252" width="13.5" style="150" hidden="1"/>
    <col min="9253" max="9253" width="12.625" style="150" hidden="1"/>
    <col min="9254" max="9257" width="8.25" style="150" hidden="1"/>
    <col min="9258" max="9259" width="12" style="150" hidden="1"/>
    <col min="9260" max="9261" width="8.125" style="150" hidden="1"/>
    <col min="9262" max="9262" width="0.625" style="150" hidden="1"/>
    <col min="9263" max="9480" width="3.875" style="150" hidden="1"/>
    <col min="9481" max="9481" width="0.75" style="150" hidden="1"/>
    <col min="9482" max="9490" width="1.625" style="150" hidden="1"/>
    <col min="9491" max="9491" width="1.75" style="150" hidden="1"/>
    <col min="9492" max="9500" width="1.625" style="150" hidden="1"/>
    <col min="9501" max="9501" width="2.625" style="150" hidden="1"/>
    <col min="9502" max="9503" width="2.125" style="150" hidden="1"/>
    <col min="9504" max="9506" width="12.625" style="150" hidden="1"/>
    <col min="9507" max="9507" width="12" style="150" hidden="1"/>
    <col min="9508" max="9508" width="13.5" style="150" hidden="1"/>
    <col min="9509" max="9509" width="12.625" style="150" hidden="1"/>
    <col min="9510" max="9513" width="8.25" style="150" hidden="1"/>
    <col min="9514" max="9515" width="12" style="150" hidden="1"/>
    <col min="9516" max="9517" width="8.125" style="150" hidden="1"/>
    <col min="9518" max="9518" width="0.625" style="150" hidden="1"/>
    <col min="9519" max="9736" width="3.875" style="150" hidden="1"/>
    <col min="9737" max="9737" width="0.75" style="150" hidden="1"/>
    <col min="9738" max="9746" width="1.625" style="150" hidden="1"/>
    <col min="9747" max="9747" width="1.75" style="150" hidden="1"/>
    <col min="9748" max="9756" width="1.625" style="150" hidden="1"/>
    <col min="9757" max="9757" width="2.625" style="150" hidden="1"/>
    <col min="9758" max="9759" width="2.125" style="150" hidden="1"/>
    <col min="9760" max="9762" width="12.625" style="150" hidden="1"/>
    <col min="9763" max="9763" width="12" style="150" hidden="1"/>
    <col min="9764" max="9764" width="13.5" style="150" hidden="1"/>
    <col min="9765" max="9765" width="12.625" style="150" hidden="1"/>
    <col min="9766" max="9769" width="8.25" style="150" hidden="1"/>
    <col min="9770" max="9771" width="12" style="150" hidden="1"/>
    <col min="9772" max="9773" width="8.125" style="150" hidden="1"/>
    <col min="9774" max="9774" width="0.625" style="150" hidden="1"/>
    <col min="9775" max="9992" width="3.875" style="150" hidden="1"/>
    <col min="9993" max="9993" width="0.75" style="150" hidden="1"/>
    <col min="9994" max="10002" width="1.625" style="150" hidden="1"/>
    <col min="10003" max="10003" width="1.75" style="150" hidden="1"/>
    <col min="10004" max="10012" width="1.625" style="150" hidden="1"/>
    <col min="10013" max="10013" width="2.625" style="150" hidden="1"/>
    <col min="10014" max="10015" width="2.125" style="150" hidden="1"/>
    <col min="10016" max="10018" width="12.625" style="150" hidden="1"/>
    <col min="10019" max="10019" width="12" style="150" hidden="1"/>
    <col min="10020" max="10020" width="13.5" style="150" hidden="1"/>
    <col min="10021" max="10021" width="12.625" style="150" hidden="1"/>
    <col min="10022" max="10025" width="8.25" style="150" hidden="1"/>
    <col min="10026" max="10027" width="12" style="150" hidden="1"/>
    <col min="10028" max="10029" width="8.125" style="150" hidden="1"/>
    <col min="10030" max="10030" width="0.625" style="150" hidden="1"/>
    <col min="10031" max="10248" width="3.875" style="150" hidden="1"/>
    <col min="10249" max="10249" width="0.75" style="150" hidden="1"/>
    <col min="10250" max="10258" width="1.625" style="150" hidden="1"/>
    <col min="10259" max="10259" width="1.75" style="150" hidden="1"/>
    <col min="10260" max="10268" width="1.625" style="150" hidden="1"/>
    <col min="10269" max="10269" width="2.625" style="150" hidden="1"/>
    <col min="10270" max="10271" width="2.125" style="150" hidden="1"/>
    <col min="10272" max="10274" width="12.625" style="150" hidden="1"/>
    <col min="10275" max="10275" width="12" style="150" hidden="1"/>
    <col min="10276" max="10276" width="13.5" style="150" hidden="1"/>
    <col min="10277" max="10277" width="12.625" style="150" hidden="1"/>
    <col min="10278" max="10281" width="8.25" style="150" hidden="1"/>
    <col min="10282" max="10283" width="12" style="150" hidden="1"/>
    <col min="10284" max="10285" width="8.125" style="150" hidden="1"/>
    <col min="10286" max="10286" width="0.625" style="150" hidden="1"/>
    <col min="10287" max="10504" width="3.875" style="150" hidden="1"/>
    <col min="10505" max="10505" width="0.75" style="150" hidden="1"/>
    <col min="10506" max="10514" width="1.625" style="150" hidden="1"/>
    <col min="10515" max="10515" width="1.75" style="150" hidden="1"/>
    <col min="10516" max="10524" width="1.625" style="150" hidden="1"/>
    <col min="10525" max="10525" width="2.625" style="150" hidden="1"/>
    <col min="10526" max="10527" width="2.125" style="150" hidden="1"/>
    <col min="10528" max="10530" width="12.625" style="150" hidden="1"/>
    <col min="10531" max="10531" width="12" style="150" hidden="1"/>
    <col min="10532" max="10532" width="13.5" style="150" hidden="1"/>
    <col min="10533" max="10533" width="12.625" style="150" hidden="1"/>
    <col min="10534" max="10537" width="8.25" style="150" hidden="1"/>
    <col min="10538" max="10539" width="12" style="150" hidden="1"/>
    <col min="10540" max="10541" width="8.125" style="150" hidden="1"/>
    <col min="10542" max="10542" width="0.625" style="150" hidden="1"/>
    <col min="10543" max="10760" width="3.875" style="150" hidden="1"/>
    <col min="10761" max="10761" width="0.75" style="150" hidden="1"/>
    <col min="10762" max="10770" width="1.625" style="150" hidden="1"/>
    <col min="10771" max="10771" width="1.75" style="150" hidden="1"/>
    <col min="10772" max="10780" width="1.625" style="150" hidden="1"/>
    <col min="10781" max="10781" width="2.625" style="150" hidden="1"/>
    <col min="10782" max="10783" width="2.125" style="150" hidden="1"/>
    <col min="10784" max="10786" width="12.625" style="150" hidden="1"/>
    <col min="10787" max="10787" width="12" style="150" hidden="1"/>
    <col min="10788" max="10788" width="13.5" style="150" hidden="1"/>
    <col min="10789" max="10789" width="12.625" style="150" hidden="1"/>
    <col min="10790" max="10793" width="8.25" style="150" hidden="1"/>
    <col min="10794" max="10795" width="12" style="150" hidden="1"/>
    <col min="10796" max="10797" width="8.125" style="150" hidden="1"/>
    <col min="10798" max="10798" width="0.625" style="150" hidden="1"/>
    <col min="10799" max="11016" width="3.875" style="150" hidden="1"/>
    <col min="11017" max="11017" width="0.75" style="150" hidden="1"/>
    <col min="11018" max="11026" width="1.625" style="150" hidden="1"/>
    <col min="11027" max="11027" width="1.75" style="150" hidden="1"/>
    <col min="11028" max="11036" width="1.625" style="150" hidden="1"/>
    <col min="11037" max="11037" width="2.625" style="150" hidden="1"/>
    <col min="11038" max="11039" width="2.125" style="150" hidden="1"/>
    <col min="11040" max="11042" width="12.625" style="150" hidden="1"/>
    <col min="11043" max="11043" width="12" style="150" hidden="1"/>
    <col min="11044" max="11044" width="13.5" style="150" hidden="1"/>
    <col min="11045" max="11045" width="12.625" style="150" hidden="1"/>
    <col min="11046" max="11049" width="8.25" style="150" hidden="1"/>
    <col min="11050" max="11051" width="12" style="150" hidden="1"/>
    <col min="11052" max="11053" width="8.125" style="150" hidden="1"/>
    <col min="11054" max="11054" width="0.625" style="150" hidden="1"/>
    <col min="11055" max="11272" width="3.875" style="150" hidden="1"/>
    <col min="11273" max="11273" width="0.75" style="150" hidden="1"/>
    <col min="11274" max="11282" width="1.625" style="150" hidden="1"/>
    <col min="11283" max="11283" width="1.75" style="150" hidden="1"/>
    <col min="11284" max="11292" width="1.625" style="150" hidden="1"/>
    <col min="11293" max="11293" width="2.625" style="150" hidden="1"/>
    <col min="11294" max="11295" width="2.125" style="150" hidden="1"/>
    <col min="11296" max="11298" width="12.625" style="150" hidden="1"/>
    <col min="11299" max="11299" width="12" style="150" hidden="1"/>
    <col min="11300" max="11300" width="13.5" style="150" hidden="1"/>
    <col min="11301" max="11301" width="12.625" style="150" hidden="1"/>
    <col min="11302" max="11305" width="8.25" style="150" hidden="1"/>
    <col min="11306" max="11307" width="12" style="150" hidden="1"/>
    <col min="11308" max="11309" width="8.125" style="150" hidden="1"/>
    <col min="11310" max="11310" width="0.625" style="150" hidden="1"/>
    <col min="11311" max="11528" width="3.875" style="150" hidden="1"/>
    <col min="11529" max="11529" width="0.75" style="150" hidden="1"/>
    <col min="11530" max="11538" width="1.625" style="150" hidden="1"/>
    <col min="11539" max="11539" width="1.75" style="150" hidden="1"/>
    <col min="11540" max="11548" width="1.625" style="150" hidden="1"/>
    <col min="11549" max="11549" width="2.625" style="150" hidden="1"/>
    <col min="11550" max="11551" width="2.125" style="150" hidden="1"/>
    <col min="11552" max="11554" width="12.625" style="150" hidden="1"/>
    <col min="11555" max="11555" width="12" style="150" hidden="1"/>
    <col min="11556" max="11556" width="13.5" style="150" hidden="1"/>
    <col min="11557" max="11557" width="12.625" style="150" hidden="1"/>
    <col min="11558" max="11561" width="8.25" style="150" hidden="1"/>
    <col min="11562" max="11563" width="12" style="150" hidden="1"/>
    <col min="11564" max="11565" width="8.125" style="150" hidden="1"/>
    <col min="11566" max="11566" width="0.625" style="150" hidden="1"/>
    <col min="11567" max="11784" width="3.875" style="150" hidden="1"/>
    <col min="11785" max="11785" width="0.75" style="150" hidden="1"/>
    <col min="11786" max="11794" width="1.625" style="150" hidden="1"/>
    <col min="11795" max="11795" width="1.75" style="150" hidden="1"/>
    <col min="11796" max="11804" width="1.625" style="150" hidden="1"/>
    <col min="11805" max="11805" width="2.625" style="150" hidden="1"/>
    <col min="11806" max="11807" width="2.125" style="150" hidden="1"/>
    <col min="11808" max="11810" width="12.625" style="150" hidden="1"/>
    <col min="11811" max="11811" width="12" style="150" hidden="1"/>
    <col min="11812" max="11812" width="13.5" style="150" hidden="1"/>
    <col min="11813" max="11813" width="12.625" style="150" hidden="1"/>
    <col min="11814" max="11817" width="8.25" style="150" hidden="1"/>
    <col min="11818" max="11819" width="12" style="150" hidden="1"/>
    <col min="11820" max="11821" width="8.125" style="150" hidden="1"/>
    <col min="11822" max="11822" width="0.625" style="150" hidden="1"/>
    <col min="11823" max="12040" width="3.875" style="150" hidden="1"/>
    <col min="12041" max="12041" width="0.75" style="150" hidden="1"/>
    <col min="12042" max="12050" width="1.625" style="150" hidden="1"/>
    <col min="12051" max="12051" width="1.75" style="150" hidden="1"/>
    <col min="12052" max="12060" width="1.625" style="150" hidden="1"/>
    <col min="12061" max="12061" width="2.625" style="150" hidden="1"/>
    <col min="12062" max="12063" width="2.125" style="150" hidden="1"/>
    <col min="12064" max="12066" width="12.625" style="150" hidden="1"/>
    <col min="12067" max="12067" width="12" style="150" hidden="1"/>
    <col min="12068" max="12068" width="13.5" style="150" hidden="1"/>
    <col min="12069" max="12069" width="12.625" style="150" hidden="1"/>
    <col min="12070" max="12073" width="8.25" style="150" hidden="1"/>
    <col min="12074" max="12075" width="12" style="150" hidden="1"/>
    <col min="12076" max="12077" width="8.125" style="150" hidden="1"/>
    <col min="12078" max="12078" width="0.625" style="150" hidden="1"/>
    <col min="12079" max="12296" width="3.875" style="150" hidden="1"/>
    <col min="12297" max="12297" width="0.75" style="150" hidden="1"/>
    <col min="12298" max="12306" width="1.625" style="150" hidden="1"/>
    <col min="12307" max="12307" width="1.75" style="150" hidden="1"/>
    <col min="12308" max="12316" width="1.625" style="150" hidden="1"/>
    <col min="12317" max="12317" width="2.625" style="150" hidden="1"/>
    <col min="12318" max="12319" width="2.125" style="150" hidden="1"/>
    <col min="12320" max="12322" width="12.625" style="150" hidden="1"/>
    <col min="12323" max="12323" width="12" style="150" hidden="1"/>
    <col min="12324" max="12324" width="13.5" style="150" hidden="1"/>
    <col min="12325" max="12325" width="12.625" style="150" hidden="1"/>
    <col min="12326" max="12329" width="8.25" style="150" hidden="1"/>
    <col min="12330" max="12331" width="12" style="150" hidden="1"/>
    <col min="12332" max="12333" width="8.125" style="150" hidden="1"/>
    <col min="12334" max="12334" width="0.625" style="150" hidden="1"/>
    <col min="12335" max="12552" width="3.875" style="150" hidden="1"/>
    <col min="12553" max="12553" width="0.75" style="150" hidden="1"/>
    <col min="12554" max="12562" width="1.625" style="150" hidden="1"/>
    <col min="12563" max="12563" width="1.75" style="150" hidden="1"/>
    <col min="12564" max="12572" width="1.625" style="150" hidden="1"/>
    <col min="12573" max="12573" width="2.625" style="150" hidden="1"/>
    <col min="12574" max="12575" width="2.125" style="150" hidden="1"/>
    <col min="12576" max="12578" width="12.625" style="150" hidden="1"/>
    <col min="12579" max="12579" width="12" style="150" hidden="1"/>
    <col min="12580" max="12580" width="13.5" style="150" hidden="1"/>
    <col min="12581" max="12581" width="12.625" style="150" hidden="1"/>
    <col min="12582" max="12585" width="8.25" style="150" hidden="1"/>
    <col min="12586" max="12587" width="12" style="150" hidden="1"/>
    <col min="12588" max="12589" width="8.125" style="150" hidden="1"/>
    <col min="12590" max="12590" width="0.625" style="150" hidden="1"/>
    <col min="12591" max="12808" width="3.875" style="150" hidden="1"/>
    <col min="12809" max="12809" width="0.75" style="150" hidden="1"/>
    <col min="12810" max="12818" width="1.625" style="150" hidden="1"/>
    <col min="12819" max="12819" width="1.75" style="150" hidden="1"/>
    <col min="12820" max="12828" width="1.625" style="150" hidden="1"/>
    <col min="12829" max="12829" width="2.625" style="150" hidden="1"/>
    <col min="12830" max="12831" width="2.125" style="150" hidden="1"/>
    <col min="12832" max="12834" width="12.625" style="150" hidden="1"/>
    <col min="12835" max="12835" width="12" style="150" hidden="1"/>
    <col min="12836" max="12836" width="13.5" style="150" hidden="1"/>
    <col min="12837" max="12837" width="12.625" style="150" hidden="1"/>
    <col min="12838" max="12841" width="8.25" style="150" hidden="1"/>
    <col min="12842" max="12843" width="12" style="150" hidden="1"/>
    <col min="12844" max="12845" width="8.125" style="150" hidden="1"/>
    <col min="12846" max="12846" width="0.625" style="150" hidden="1"/>
    <col min="12847" max="13064" width="3.875" style="150" hidden="1"/>
    <col min="13065" max="13065" width="0.75" style="150" hidden="1"/>
    <col min="13066" max="13074" width="1.625" style="150" hidden="1"/>
    <col min="13075" max="13075" width="1.75" style="150" hidden="1"/>
    <col min="13076" max="13084" width="1.625" style="150" hidden="1"/>
    <col min="13085" max="13085" width="2.625" style="150" hidden="1"/>
    <col min="13086" max="13087" width="2.125" style="150" hidden="1"/>
    <col min="13088" max="13090" width="12.625" style="150" hidden="1"/>
    <col min="13091" max="13091" width="12" style="150" hidden="1"/>
    <col min="13092" max="13092" width="13.5" style="150" hidden="1"/>
    <col min="13093" max="13093" width="12.625" style="150" hidden="1"/>
    <col min="13094" max="13097" width="8.25" style="150" hidden="1"/>
    <col min="13098" max="13099" width="12" style="150" hidden="1"/>
    <col min="13100" max="13101" width="8.125" style="150" hidden="1"/>
    <col min="13102" max="13102" width="0.625" style="150" hidden="1"/>
    <col min="13103" max="13320" width="3.875" style="150" hidden="1"/>
    <col min="13321" max="13321" width="0.75" style="150" hidden="1"/>
    <col min="13322" max="13330" width="1.625" style="150" hidden="1"/>
    <col min="13331" max="13331" width="1.75" style="150" hidden="1"/>
    <col min="13332" max="13340" width="1.625" style="150" hidden="1"/>
    <col min="13341" max="13341" width="2.625" style="150" hidden="1"/>
    <col min="13342" max="13343" width="2.125" style="150" hidden="1"/>
    <col min="13344" max="13346" width="12.625" style="150" hidden="1"/>
    <col min="13347" max="13347" width="12" style="150" hidden="1"/>
    <col min="13348" max="13348" width="13.5" style="150" hidden="1"/>
    <col min="13349" max="13349" width="12.625" style="150" hidden="1"/>
    <col min="13350" max="13353" width="8.25" style="150" hidden="1"/>
    <col min="13354" max="13355" width="12" style="150" hidden="1"/>
    <col min="13356" max="13357" width="8.125" style="150" hidden="1"/>
    <col min="13358" max="13358" width="0.625" style="150" hidden="1"/>
    <col min="13359" max="13576" width="3.875" style="150" hidden="1"/>
    <col min="13577" max="13577" width="0.75" style="150" hidden="1"/>
    <col min="13578" max="13586" width="1.625" style="150" hidden="1"/>
    <col min="13587" max="13587" width="1.75" style="150" hidden="1"/>
    <col min="13588" max="13596" width="1.625" style="150" hidden="1"/>
    <col min="13597" max="13597" width="2.625" style="150" hidden="1"/>
    <col min="13598" max="13599" width="2.125" style="150" hidden="1"/>
    <col min="13600" max="13602" width="12.625" style="150" hidden="1"/>
    <col min="13603" max="13603" width="12" style="150" hidden="1"/>
    <col min="13604" max="13604" width="13.5" style="150" hidden="1"/>
    <col min="13605" max="13605" width="12.625" style="150" hidden="1"/>
    <col min="13606" max="13609" width="8.25" style="150" hidden="1"/>
    <col min="13610" max="13611" width="12" style="150" hidden="1"/>
    <col min="13612" max="13613" width="8.125" style="150" hidden="1"/>
    <col min="13614" max="13614" width="0.625" style="150" hidden="1"/>
    <col min="13615" max="13832" width="3.875" style="150" hidden="1"/>
    <col min="13833" max="13833" width="0.75" style="150" hidden="1"/>
    <col min="13834" max="13842" width="1.625" style="150" hidden="1"/>
    <col min="13843" max="13843" width="1.75" style="150" hidden="1"/>
    <col min="13844" max="13852" width="1.625" style="150" hidden="1"/>
    <col min="13853" max="13853" width="2.625" style="150" hidden="1"/>
    <col min="13854" max="13855" width="2.125" style="150" hidden="1"/>
    <col min="13856" max="13858" width="12.625" style="150" hidden="1"/>
    <col min="13859" max="13859" width="12" style="150" hidden="1"/>
    <col min="13860" max="13860" width="13.5" style="150" hidden="1"/>
    <col min="13861" max="13861" width="12.625" style="150" hidden="1"/>
    <col min="13862" max="13865" width="8.25" style="150" hidden="1"/>
    <col min="13866" max="13867" width="12" style="150" hidden="1"/>
    <col min="13868" max="13869" width="8.125" style="150" hidden="1"/>
    <col min="13870" max="13870" width="0.625" style="150" hidden="1"/>
    <col min="13871" max="14088" width="3.875" style="150" hidden="1"/>
    <col min="14089" max="14089" width="0.75" style="150" hidden="1"/>
    <col min="14090" max="14098" width="1.625" style="150" hidden="1"/>
    <col min="14099" max="14099" width="1.75" style="150" hidden="1"/>
    <col min="14100" max="14108" width="1.625" style="150" hidden="1"/>
    <col min="14109" max="14109" width="2.625" style="150" hidden="1"/>
    <col min="14110" max="14111" width="2.125" style="150" hidden="1"/>
    <col min="14112" max="14114" width="12.625" style="150" hidden="1"/>
    <col min="14115" max="14115" width="12" style="150" hidden="1"/>
    <col min="14116" max="14116" width="13.5" style="150" hidden="1"/>
    <col min="14117" max="14117" width="12.625" style="150" hidden="1"/>
    <col min="14118" max="14121" width="8.25" style="150" hidden="1"/>
    <col min="14122" max="14123" width="12" style="150" hidden="1"/>
    <col min="14124" max="14125" width="8.125" style="150" hidden="1"/>
    <col min="14126" max="14126" width="0.625" style="150" hidden="1"/>
    <col min="14127" max="14344" width="3.875" style="150" hidden="1"/>
    <col min="14345" max="14345" width="0.75" style="150" hidden="1"/>
    <col min="14346" max="14354" width="1.625" style="150" hidden="1"/>
    <col min="14355" max="14355" width="1.75" style="150" hidden="1"/>
    <col min="14356" max="14364" width="1.625" style="150" hidden="1"/>
    <col min="14365" max="14365" width="2.625" style="150" hidden="1"/>
    <col min="14366" max="14367" width="2.125" style="150" hidden="1"/>
    <col min="14368" max="14370" width="12.625" style="150" hidden="1"/>
    <col min="14371" max="14371" width="12" style="150" hidden="1"/>
    <col min="14372" max="14372" width="13.5" style="150" hidden="1"/>
    <col min="14373" max="14373" width="12.625" style="150" hidden="1"/>
    <col min="14374" max="14377" width="8.25" style="150" hidden="1"/>
    <col min="14378" max="14379" width="12" style="150" hidden="1"/>
    <col min="14380" max="14381" width="8.125" style="150" hidden="1"/>
    <col min="14382" max="14382" width="0.625" style="150" hidden="1"/>
    <col min="14383" max="14600" width="3.875" style="150" hidden="1"/>
    <col min="14601" max="14601" width="0.75" style="150" hidden="1"/>
    <col min="14602" max="14610" width="1.625" style="150" hidden="1"/>
    <col min="14611" max="14611" width="1.75" style="150" hidden="1"/>
    <col min="14612" max="14620" width="1.625" style="150" hidden="1"/>
    <col min="14621" max="14621" width="2.625" style="150" hidden="1"/>
    <col min="14622" max="14623" width="2.125" style="150" hidden="1"/>
    <col min="14624" max="14626" width="12.625" style="150" hidden="1"/>
    <col min="14627" max="14627" width="12" style="150" hidden="1"/>
    <col min="14628" max="14628" width="13.5" style="150" hidden="1"/>
    <col min="14629" max="14629" width="12.625" style="150" hidden="1"/>
    <col min="14630" max="14633" width="8.25" style="150" hidden="1"/>
    <col min="14634" max="14635" width="12" style="150" hidden="1"/>
    <col min="14636" max="14637" width="8.125" style="150" hidden="1"/>
    <col min="14638" max="14638" width="0.625" style="150" hidden="1"/>
    <col min="14639" max="14856" width="3.875" style="150" hidden="1"/>
    <col min="14857" max="14857" width="0.75" style="150" hidden="1"/>
    <col min="14858" max="14866" width="1.625" style="150" hidden="1"/>
    <col min="14867" max="14867" width="1.75" style="150" hidden="1"/>
    <col min="14868" max="14876" width="1.625" style="150" hidden="1"/>
    <col min="14877" max="14877" width="2.625" style="150" hidden="1"/>
    <col min="14878" max="14879" width="2.125" style="150" hidden="1"/>
    <col min="14880" max="14882" width="12.625" style="150" hidden="1"/>
    <col min="14883" max="14883" width="12" style="150" hidden="1"/>
    <col min="14884" max="14884" width="13.5" style="150" hidden="1"/>
    <col min="14885" max="14885" width="12.625" style="150" hidden="1"/>
    <col min="14886" max="14889" width="8.25" style="150" hidden="1"/>
    <col min="14890" max="14891" width="12" style="150" hidden="1"/>
    <col min="14892" max="14893" width="8.125" style="150" hidden="1"/>
    <col min="14894" max="14894" width="0.625" style="150" hidden="1"/>
    <col min="14895" max="15112" width="3.875" style="150" hidden="1"/>
    <col min="15113" max="15113" width="0.75" style="150" hidden="1"/>
    <col min="15114" max="15122" width="1.625" style="150" hidden="1"/>
    <col min="15123" max="15123" width="1.75" style="150" hidden="1"/>
    <col min="15124" max="15132" width="1.625" style="150" hidden="1"/>
    <col min="15133" max="15133" width="2.625" style="150" hidden="1"/>
    <col min="15134" max="15135" width="2.125" style="150" hidden="1"/>
    <col min="15136" max="15138" width="12.625" style="150" hidden="1"/>
    <col min="15139" max="15139" width="12" style="150" hidden="1"/>
    <col min="15140" max="15140" width="13.5" style="150" hidden="1"/>
    <col min="15141" max="15141" width="12.625" style="150" hidden="1"/>
    <col min="15142" max="15145" width="8.25" style="150" hidden="1"/>
    <col min="15146" max="15147" width="12" style="150" hidden="1"/>
    <col min="15148" max="15149" width="8.125" style="150" hidden="1"/>
    <col min="15150" max="15150" width="0.625" style="150" hidden="1"/>
    <col min="15151" max="15368" width="3.875" style="150" hidden="1"/>
    <col min="15369" max="15369" width="0.75" style="150" hidden="1"/>
    <col min="15370" max="15378" width="1.625" style="150" hidden="1"/>
    <col min="15379" max="15379" width="1.75" style="150" hidden="1"/>
    <col min="15380" max="15388" width="1.625" style="150" hidden="1"/>
    <col min="15389" max="15389" width="2.625" style="150" hidden="1"/>
    <col min="15390" max="15391" width="2.125" style="150" hidden="1"/>
    <col min="15392" max="15394" width="12.625" style="150" hidden="1"/>
    <col min="15395" max="15395" width="12" style="150" hidden="1"/>
    <col min="15396" max="15396" width="13.5" style="150" hidden="1"/>
    <col min="15397" max="15397" width="12.625" style="150" hidden="1"/>
    <col min="15398" max="15401" width="8.25" style="150" hidden="1"/>
    <col min="15402" max="15403" width="12" style="150" hidden="1"/>
    <col min="15404" max="15405" width="8.125" style="150" hidden="1"/>
    <col min="15406" max="15406" width="0.625" style="150" hidden="1"/>
    <col min="15407" max="15624" width="3.875" style="150" hidden="1"/>
    <col min="15625" max="15625" width="0.75" style="150" hidden="1"/>
    <col min="15626" max="15634" width="1.625" style="150" hidden="1"/>
    <col min="15635" max="15635" width="1.75" style="150" hidden="1"/>
    <col min="15636" max="15644" width="1.625" style="150" hidden="1"/>
    <col min="15645" max="15645" width="2.625" style="150" hidden="1"/>
    <col min="15646" max="15647" width="2.125" style="150" hidden="1"/>
    <col min="15648" max="15650" width="12.625" style="150" hidden="1"/>
    <col min="15651" max="15651" width="12" style="150" hidden="1"/>
    <col min="15652" max="15652" width="13.5" style="150" hidden="1"/>
    <col min="15653" max="15653" width="12.625" style="150" hidden="1"/>
    <col min="15654" max="15657" width="8.25" style="150" hidden="1"/>
    <col min="15658" max="15659" width="12" style="150" hidden="1"/>
    <col min="15660" max="15661" width="8.125" style="150" hidden="1"/>
    <col min="15662" max="15662" width="0.625" style="150" hidden="1"/>
    <col min="15663" max="15880" width="3.875" style="150" hidden="1"/>
    <col min="15881" max="15881" width="0.75" style="150" hidden="1"/>
    <col min="15882" max="15890" width="1.625" style="150" hidden="1"/>
    <col min="15891" max="15891" width="1.75" style="150" hidden="1"/>
    <col min="15892" max="15900" width="1.625" style="150" hidden="1"/>
    <col min="15901" max="15901" width="2.625" style="150" hidden="1"/>
    <col min="15902" max="15903" width="2.125" style="150" hidden="1"/>
    <col min="15904" max="15906" width="12.625" style="150" hidden="1"/>
    <col min="15907" max="15907" width="12" style="150" hidden="1"/>
    <col min="15908" max="15908" width="13.5" style="150" hidden="1"/>
    <col min="15909" max="15909" width="12.625" style="150" hidden="1"/>
    <col min="15910" max="15913" width="8.25" style="150" hidden="1"/>
    <col min="15914" max="15915" width="12" style="150" hidden="1"/>
    <col min="15916" max="15917" width="8.125" style="150" hidden="1"/>
    <col min="15918" max="15918" width="0.625" style="150" hidden="1"/>
    <col min="15919" max="16136" width="3.875" style="150" hidden="1"/>
    <col min="16137" max="16137" width="0.75" style="150" hidden="1"/>
    <col min="16138" max="16146" width="1.625" style="150" hidden="1"/>
    <col min="16147" max="16147" width="1.75" style="150" hidden="1"/>
    <col min="16148" max="16156" width="1.625" style="150" hidden="1"/>
    <col min="16157" max="16157" width="2.625" style="150" hidden="1"/>
    <col min="16158" max="16159" width="2.125" style="150" hidden="1"/>
    <col min="16160" max="16162" width="12.625" style="150" hidden="1"/>
    <col min="16163" max="16163" width="12" style="150" hidden="1"/>
    <col min="16164" max="16164" width="13.5" style="150" hidden="1"/>
    <col min="16165" max="16165" width="12.625" style="150" hidden="1"/>
    <col min="16166" max="16169" width="8.25" style="150" hidden="1"/>
    <col min="16170" max="16171" width="12" style="150" hidden="1"/>
    <col min="16172" max="16173" width="8.125" style="150" hidden="1"/>
    <col min="16174" max="16174" width="0.625" style="150" hidden="1"/>
    <col min="16175" max="16384" width="9" style="150" hidden="1"/>
  </cols>
  <sheetData>
    <row r="1" spans="1:153" ht="9.9499999999999993" customHeight="1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</row>
    <row r="2" spans="1:153" ht="14.25" customHeight="1" x14ac:dyDescent="0.15">
      <c r="A2" s="149" t="s">
        <v>814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</row>
    <row r="3" spans="1:153" ht="18" customHeight="1" x14ac:dyDescent="0.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22" t="s">
        <v>109</v>
      </c>
      <c r="AJ3" s="262" t="s">
        <v>815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</row>
    <row r="4" spans="1:153" ht="9.7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831"/>
      <c r="AJ4" s="832"/>
      <c r="AK4" s="832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</row>
    <row r="5" spans="1:153" ht="14.25" customHeight="1" x14ac:dyDescent="0.15">
      <c r="A5" s="275"/>
      <c r="B5" s="275"/>
      <c r="C5" s="275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833" t="s">
        <v>4</v>
      </c>
      <c r="AF5" s="833"/>
      <c r="AG5" s="133" t="s">
        <v>5</v>
      </c>
      <c r="AH5" s="133"/>
      <c r="AI5" s="833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</row>
    <row r="6" spans="1:153" ht="21.6" customHeight="1" x14ac:dyDescent="0.2">
      <c r="A6" s="146"/>
      <c r="B6" s="834" t="s">
        <v>816</v>
      </c>
      <c r="C6" s="149"/>
      <c r="D6" s="835"/>
      <c r="E6" s="835"/>
      <c r="F6" s="835"/>
      <c r="G6" s="835"/>
      <c r="H6" s="835"/>
      <c r="I6" s="836"/>
      <c r="J6" s="835"/>
      <c r="K6" s="837"/>
      <c r="L6" s="838"/>
      <c r="M6" s="16" t="s">
        <v>7</v>
      </c>
      <c r="N6" s="839"/>
      <c r="O6" s="839"/>
      <c r="P6" s="839"/>
      <c r="Q6" s="839"/>
      <c r="R6" s="839"/>
      <c r="S6" s="839"/>
      <c r="T6" s="839"/>
      <c r="U6" s="840"/>
      <c r="V6" s="146"/>
      <c r="W6" s="146"/>
      <c r="X6" s="192" t="s">
        <v>817</v>
      </c>
      <c r="Y6" s="841"/>
      <c r="Z6" s="841"/>
      <c r="AA6" s="841"/>
      <c r="AB6" s="841"/>
      <c r="AC6" s="842"/>
      <c r="AD6" s="149"/>
      <c r="AE6" s="843" t="s">
        <v>14</v>
      </c>
      <c r="AF6" s="843"/>
      <c r="AG6" s="139" t="s">
        <v>9</v>
      </c>
      <c r="AH6" s="139"/>
      <c r="AI6" s="844"/>
      <c r="AJ6" s="837"/>
      <c r="AK6" s="845"/>
      <c r="AL6" s="834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149"/>
      <c r="AX6" s="149"/>
      <c r="AY6" s="149"/>
      <c r="AZ6" s="149"/>
      <c r="BA6" s="271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</row>
    <row r="7" spans="1:153" ht="20.25" customHeight="1" x14ac:dyDescent="0.15">
      <c r="A7" s="146"/>
      <c r="B7" s="834" t="s">
        <v>818</v>
      </c>
      <c r="C7" s="149"/>
      <c r="D7" s="156"/>
      <c r="E7" s="156"/>
      <c r="F7" s="380"/>
      <c r="G7" s="380"/>
      <c r="H7" s="380"/>
      <c r="I7" s="380"/>
      <c r="J7" s="156"/>
      <c r="K7" s="146"/>
      <c r="L7" s="77"/>
      <c r="M7" s="847" t="s">
        <v>819</v>
      </c>
      <c r="N7" s="848"/>
      <c r="O7" s="848"/>
      <c r="P7" s="77"/>
      <c r="Q7" s="848"/>
      <c r="R7" s="848"/>
      <c r="S7" s="848"/>
      <c r="T7" s="848"/>
      <c r="U7" s="146"/>
      <c r="V7" s="146"/>
      <c r="W7" s="146"/>
      <c r="X7" s="146"/>
      <c r="Y7" s="146"/>
      <c r="Z7" s="149"/>
      <c r="AA7" s="149"/>
      <c r="AB7" s="149"/>
      <c r="AC7" s="149"/>
      <c r="AD7" s="275"/>
      <c r="AE7" s="275"/>
      <c r="AF7" s="275"/>
      <c r="AG7" s="343"/>
      <c r="AH7" s="834"/>
      <c r="AI7" s="146"/>
      <c r="AJ7" s="149"/>
      <c r="AK7" s="343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</row>
    <row r="8" spans="1:153" ht="14.1" customHeight="1" x14ac:dyDescent="0.1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332" t="s">
        <v>42</v>
      </c>
      <c r="Y8" s="332" t="s">
        <v>13</v>
      </c>
      <c r="Z8" s="332" t="s">
        <v>15</v>
      </c>
      <c r="AA8" s="333"/>
      <c r="AB8" s="332" t="s">
        <v>16</v>
      </c>
      <c r="AC8" s="332" t="s">
        <v>117</v>
      </c>
      <c r="AD8" s="333"/>
      <c r="AE8" s="333"/>
      <c r="AF8" s="333"/>
      <c r="AG8" s="838" t="s">
        <v>820</v>
      </c>
      <c r="AH8" s="332"/>
      <c r="AI8" s="332"/>
      <c r="AJ8" s="343"/>
      <c r="AK8" s="343"/>
      <c r="AL8" s="148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</row>
    <row r="9" spans="1:153" ht="21.95" customHeight="1" x14ac:dyDescent="0.15">
      <c r="A9" s="146"/>
      <c r="B9" s="849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1"/>
      <c r="V9" s="852"/>
      <c r="W9" s="853"/>
      <c r="X9" s="335"/>
      <c r="Y9" s="1260" t="s">
        <v>821</v>
      </c>
      <c r="Z9" s="1262"/>
      <c r="AA9" s="335"/>
      <c r="AB9" s="1260" t="s">
        <v>822</v>
      </c>
      <c r="AC9" s="1262"/>
      <c r="AD9" s="335"/>
      <c r="AE9" s="335"/>
      <c r="AF9" s="335"/>
      <c r="AG9" s="1410" t="s">
        <v>823</v>
      </c>
      <c r="AH9" s="854"/>
      <c r="AI9" s="854"/>
      <c r="AJ9" s="854"/>
      <c r="AK9" s="854"/>
      <c r="AL9" s="15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</row>
    <row r="10" spans="1:153" ht="24" customHeight="1" x14ac:dyDescent="0.15">
      <c r="A10" s="146"/>
      <c r="B10" s="1321" t="s">
        <v>824</v>
      </c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3"/>
      <c r="V10" s="1412" t="s">
        <v>18</v>
      </c>
      <c r="W10" s="1413"/>
      <c r="X10" s="340" t="s">
        <v>825</v>
      </c>
      <c r="Y10" s="855"/>
      <c r="Z10" s="155"/>
      <c r="AA10" s="240" t="s">
        <v>826</v>
      </c>
      <c r="AB10" s="155"/>
      <c r="AC10" s="155"/>
      <c r="AD10" s="341" t="s">
        <v>827</v>
      </c>
      <c r="AE10" s="341"/>
      <c r="AF10" s="856" t="s">
        <v>828</v>
      </c>
      <c r="AG10" s="1411"/>
      <c r="AH10" s="857"/>
      <c r="AI10" s="858"/>
      <c r="AJ10" s="858"/>
      <c r="AK10" s="859"/>
      <c r="AL10" s="148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</row>
    <row r="11" spans="1:153" ht="38.25" customHeight="1" x14ac:dyDescent="0.15">
      <c r="A11" s="146"/>
      <c r="B11" s="860"/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2"/>
      <c r="V11" s="863"/>
      <c r="W11" s="864"/>
      <c r="X11" s="865" t="s">
        <v>829</v>
      </c>
      <c r="Y11" s="350" t="s">
        <v>426</v>
      </c>
      <c r="Z11" s="350" t="s">
        <v>720</v>
      </c>
      <c r="AA11" s="866" t="s">
        <v>830</v>
      </c>
      <c r="AB11" s="350" t="s">
        <v>831</v>
      </c>
      <c r="AC11" s="350" t="s">
        <v>720</v>
      </c>
      <c r="AD11" s="867" t="s">
        <v>832</v>
      </c>
      <c r="AE11" s="867"/>
      <c r="AF11" s="867" t="s">
        <v>833</v>
      </c>
      <c r="AG11" s="1411"/>
      <c r="AH11" s="868"/>
      <c r="AI11" s="869"/>
      <c r="AJ11" s="870"/>
      <c r="AK11" s="871"/>
      <c r="AL11" s="168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</row>
    <row r="12" spans="1:153" s="181" customFormat="1" ht="14.25" customHeight="1" thickBot="1" x14ac:dyDescent="0.2">
      <c r="A12" s="169"/>
      <c r="B12" s="872"/>
      <c r="C12" s="873"/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4"/>
      <c r="V12" s="863"/>
      <c r="W12" s="864"/>
      <c r="X12" s="177"/>
      <c r="Y12" s="177"/>
      <c r="Z12" s="875"/>
      <c r="AA12" s="876"/>
      <c r="AB12" s="177"/>
      <c r="AC12" s="877"/>
      <c r="AD12" s="357"/>
      <c r="AE12" s="357"/>
      <c r="AF12" s="357"/>
      <c r="AG12" s="878" t="s">
        <v>834</v>
      </c>
      <c r="AH12" s="869"/>
      <c r="AI12" s="879"/>
      <c r="AJ12" s="879"/>
      <c r="AK12" s="880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</row>
    <row r="13" spans="1:153" ht="21" customHeight="1" x14ac:dyDescent="0.15">
      <c r="A13" s="146"/>
      <c r="B13" s="1414" t="s">
        <v>159</v>
      </c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881"/>
      <c r="U13" s="882" t="s">
        <v>835</v>
      </c>
      <c r="V13" s="244">
        <v>0</v>
      </c>
      <c r="W13" s="883">
        <v>1</v>
      </c>
      <c r="X13" s="884">
        <f>SUM(Y13:AA13)</f>
        <v>97642811</v>
      </c>
      <c r="Y13" s="582">
        <v>333947</v>
      </c>
      <c r="Z13" s="364">
        <v>796156</v>
      </c>
      <c r="AA13" s="365">
        <f>SUM(AB13:AC13)</f>
        <v>96512708</v>
      </c>
      <c r="AB13" s="885">
        <v>12489265</v>
      </c>
      <c r="AC13" s="364">
        <v>84023443</v>
      </c>
      <c r="AD13" s="367">
        <f>IF(OR(X13=0,$X$37=0),"",(X13/$X$37)*100)</f>
        <v>16.974708363991468</v>
      </c>
      <c r="AE13" s="886"/>
      <c r="AF13" s="887">
        <f>IF(OR(AC13=0,SUM($AX$39:$BA$39)=0),"",(AC13/SUM($AX$39:$BA$39))*100)</f>
        <v>32.320649230535807</v>
      </c>
      <c r="AG13" s="439">
        <f>IF(OR(AC13=0,$AX$39=0),"",(AC13/$AX$39)*100)</f>
        <v>34.732888329650663</v>
      </c>
      <c r="AH13" s="888"/>
      <c r="AI13" s="888"/>
      <c r="AJ13" s="888"/>
      <c r="AK13" s="888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</row>
    <row r="14" spans="1:153" ht="21" customHeight="1" x14ac:dyDescent="0.15">
      <c r="A14" s="146"/>
      <c r="B14" s="889"/>
      <c r="C14" s="890"/>
      <c r="D14" s="1353" t="s">
        <v>836</v>
      </c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246">
        <v>0</v>
      </c>
      <c r="W14" s="891">
        <v>2</v>
      </c>
      <c r="X14" s="376">
        <f t="shared" ref="X14:X38" si="0">SUM(Y14:AA14)</f>
        <v>0</v>
      </c>
      <c r="Y14" s="250">
        <v>0</v>
      </c>
      <c r="Z14" s="644">
        <v>0</v>
      </c>
      <c r="AA14" s="376">
        <f t="shared" ref="AA14:AA38" si="1">SUM(AB14:AC14)</f>
        <v>0</v>
      </c>
      <c r="AB14" s="377">
        <v>0</v>
      </c>
      <c r="AC14" s="644">
        <v>0</v>
      </c>
      <c r="AD14" s="375" t="str">
        <f t="shared" ref="AD14:AD29" si="2">IF(OR(X14=0,$X$37=0),"",(X14/$X$37)*100)</f>
        <v/>
      </c>
      <c r="AE14" s="444"/>
      <c r="AF14" s="439" t="str">
        <f>IF(OR(AB14=0,SUM($AX$39:$BA$39)=0),"",(AB14/SUM($AX$39:$BA$39))*100)</f>
        <v/>
      </c>
      <c r="AG14" s="892" t="str">
        <f>IF(OR(AB14=0,$AX$39=0),"",(AB14/$AX$39)*100)</f>
        <v/>
      </c>
      <c r="AH14" s="888"/>
      <c r="AI14" s="888"/>
      <c r="AJ14" s="888"/>
      <c r="AK14" s="888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</row>
    <row r="15" spans="1:153" ht="21" customHeight="1" x14ac:dyDescent="0.15">
      <c r="A15" s="146"/>
      <c r="B15" s="1353" t="s">
        <v>837</v>
      </c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246">
        <v>0</v>
      </c>
      <c r="W15" s="891">
        <v>3</v>
      </c>
      <c r="X15" s="376">
        <f t="shared" si="0"/>
        <v>60858474</v>
      </c>
      <c r="Y15" s="250">
        <v>4292446</v>
      </c>
      <c r="Z15" s="374">
        <v>4437538</v>
      </c>
      <c r="AA15" s="376">
        <f t="shared" si="1"/>
        <v>52128490</v>
      </c>
      <c r="AB15" s="377">
        <v>13705118</v>
      </c>
      <c r="AC15" s="374">
        <v>38423372</v>
      </c>
      <c r="AD15" s="375">
        <f t="shared" si="2"/>
        <v>10.579937601628012</v>
      </c>
      <c r="AE15" s="444"/>
      <c r="AF15" s="439">
        <f t="shared" ref="AF15:AF29" si="3">IF(OR(AC15=0,SUM($AX$39:$BA$39)=0),"",(AC15/SUM($AX$39:$BA$39))*100)</f>
        <v>14.780021912056032</v>
      </c>
      <c r="AG15" s="892">
        <f>IF(OR(AC15=0,$AX$39=0),"",(AC15/$AX$39)*100)</f>
        <v>15.88312310559121</v>
      </c>
      <c r="AH15" s="888"/>
      <c r="AI15" s="888"/>
      <c r="AJ15" s="888"/>
      <c r="AK15" s="888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</row>
    <row r="16" spans="1:153" ht="21" customHeight="1" x14ac:dyDescent="0.15">
      <c r="A16" s="146"/>
      <c r="B16" s="1353" t="s">
        <v>838</v>
      </c>
      <c r="C16" s="1354"/>
      <c r="D16" s="1354"/>
      <c r="E16" s="1354"/>
      <c r="F16" s="1354"/>
      <c r="G16" s="1354"/>
      <c r="H16" s="1354"/>
      <c r="I16" s="1354"/>
      <c r="J16" s="1354"/>
      <c r="K16" s="1354"/>
      <c r="L16" s="1354"/>
      <c r="M16" s="1354"/>
      <c r="N16" s="1354"/>
      <c r="O16" s="1354"/>
      <c r="P16" s="1354"/>
      <c r="Q16" s="1354"/>
      <c r="R16" s="1354"/>
      <c r="S16" s="1354"/>
      <c r="T16" s="1354"/>
      <c r="U16" s="1354"/>
      <c r="V16" s="246">
        <v>0</v>
      </c>
      <c r="W16" s="891">
        <v>4</v>
      </c>
      <c r="X16" s="376">
        <f t="shared" si="0"/>
        <v>9128909</v>
      </c>
      <c r="Y16" s="250">
        <v>0</v>
      </c>
      <c r="Z16" s="374">
        <v>0</v>
      </c>
      <c r="AA16" s="376">
        <f t="shared" si="1"/>
        <v>9128909</v>
      </c>
      <c r="AB16" s="377">
        <v>907340</v>
      </c>
      <c r="AC16" s="374">
        <v>8221569</v>
      </c>
      <c r="AD16" s="375">
        <f t="shared" si="2"/>
        <v>1.5870146134610665</v>
      </c>
      <c r="AE16" s="444"/>
      <c r="AF16" s="439">
        <f t="shared" si="3"/>
        <v>3.1625274838314712</v>
      </c>
      <c r="AG16" s="892">
        <f t="shared" ref="AG16:AG29" si="4">IF(OR(AC16=0,$AX$39=0),"",(AC16/$AX$39)*100)</f>
        <v>3.3985614939811217</v>
      </c>
      <c r="AH16" s="888"/>
      <c r="AI16" s="888"/>
      <c r="AJ16" s="888"/>
      <c r="AK16" s="888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</row>
    <row r="17" spans="1:153" ht="21" customHeight="1" x14ac:dyDescent="0.15">
      <c r="A17" s="146"/>
      <c r="B17" s="1353" t="s">
        <v>839</v>
      </c>
      <c r="C17" s="1354"/>
      <c r="D17" s="1354"/>
      <c r="E17" s="1354"/>
      <c r="F17" s="1354"/>
      <c r="G17" s="1354"/>
      <c r="H17" s="1354"/>
      <c r="I17" s="1354"/>
      <c r="J17" s="1354"/>
      <c r="K17" s="1354"/>
      <c r="L17" s="1354"/>
      <c r="M17" s="1354"/>
      <c r="N17" s="1354"/>
      <c r="O17" s="1354"/>
      <c r="P17" s="1354"/>
      <c r="Q17" s="1354"/>
      <c r="R17" s="1354"/>
      <c r="S17" s="1354"/>
      <c r="T17" s="1354"/>
      <c r="U17" s="1354"/>
      <c r="V17" s="246">
        <v>0</v>
      </c>
      <c r="W17" s="891">
        <v>5</v>
      </c>
      <c r="X17" s="376">
        <f t="shared" si="0"/>
        <v>117515629</v>
      </c>
      <c r="Y17" s="250">
        <v>2115650</v>
      </c>
      <c r="Z17" s="374">
        <v>1431906</v>
      </c>
      <c r="AA17" s="376">
        <f t="shared" si="1"/>
        <v>113968073</v>
      </c>
      <c r="AB17" s="377">
        <v>79276125</v>
      </c>
      <c r="AC17" s="374">
        <v>34691948</v>
      </c>
      <c r="AD17" s="375">
        <f t="shared" si="2"/>
        <v>20.429497164783779</v>
      </c>
      <c r="AE17" s="444"/>
      <c r="AF17" s="439">
        <f t="shared" si="3"/>
        <v>13.3446838453405</v>
      </c>
      <c r="AG17" s="892">
        <f t="shared" si="4"/>
        <v>14.340659139878948</v>
      </c>
      <c r="AH17" s="888"/>
      <c r="AI17" s="888"/>
      <c r="AJ17" s="888"/>
      <c r="AK17" s="888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</row>
    <row r="18" spans="1:153" ht="21" customHeight="1" x14ac:dyDescent="0.15">
      <c r="A18" s="146"/>
      <c r="B18" s="1353" t="s">
        <v>840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246">
        <v>0</v>
      </c>
      <c r="W18" s="891">
        <v>6</v>
      </c>
      <c r="X18" s="376">
        <f t="shared" si="0"/>
        <v>128797845</v>
      </c>
      <c r="Y18" s="248">
        <f>SUM(Y19:Y20)</f>
        <v>99972792</v>
      </c>
      <c r="Z18" s="249">
        <f>SUM(Z19:Z20)</f>
        <v>8720274</v>
      </c>
      <c r="AA18" s="376">
        <f t="shared" si="1"/>
        <v>20104779</v>
      </c>
      <c r="AB18" s="379">
        <f>SUM(AB19:AB20)</f>
        <v>1974446</v>
      </c>
      <c r="AC18" s="249">
        <f>SUM(AC19:AC20)</f>
        <v>18130333</v>
      </c>
      <c r="AD18" s="375">
        <f t="shared" si="2"/>
        <v>22.390853298821728</v>
      </c>
      <c r="AE18" s="444"/>
      <c r="AF18" s="439">
        <f t="shared" si="3"/>
        <v>6.9740552446274782</v>
      </c>
      <c r="AG18" s="892">
        <f t="shared" si="4"/>
        <v>7.4945611484687706</v>
      </c>
      <c r="AH18" s="888"/>
      <c r="AI18" s="888"/>
      <c r="AJ18" s="888"/>
      <c r="AK18" s="888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</row>
    <row r="19" spans="1:153" ht="21" customHeight="1" x14ac:dyDescent="0.15">
      <c r="A19" s="146"/>
      <c r="B19" s="1416" t="s">
        <v>447</v>
      </c>
      <c r="C19" s="1417"/>
      <c r="D19" s="1420" t="s">
        <v>841</v>
      </c>
      <c r="E19" s="1421"/>
      <c r="F19" s="1421"/>
      <c r="G19" s="1421"/>
      <c r="H19" s="1421"/>
      <c r="I19" s="1421"/>
      <c r="J19" s="1421"/>
      <c r="K19" s="1421"/>
      <c r="L19" s="1421"/>
      <c r="M19" s="1421"/>
      <c r="N19" s="1421"/>
      <c r="O19" s="1421"/>
      <c r="P19" s="1421"/>
      <c r="Q19" s="1421"/>
      <c r="R19" s="1421"/>
      <c r="S19" s="1421"/>
      <c r="T19" s="1421"/>
      <c r="U19" s="1421"/>
      <c r="V19" s="246">
        <v>0</v>
      </c>
      <c r="W19" s="891">
        <v>7</v>
      </c>
      <c r="X19" s="376">
        <f t="shared" si="0"/>
        <v>59865</v>
      </c>
      <c r="Y19" s="250">
        <v>0</v>
      </c>
      <c r="Z19" s="374">
        <v>0</v>
      </c>
      <c r="AA19" s="376">
        <f t="shared" si="1"/>
        <v>59865</v>
      </c>
      <c r="AB19" s="377">
        <v>0</v>
      </c>
      <c r="AC19" s="374">
        <v>59865</v>
      </c>
      <c r="AD19" s="893">
        <f t="shared" si="2"/>
        <v>1.0407227176308445E-2</v>
      </c>
      <c r="AE19" s="444"/>
      <c r="AF19" s="439">
        <f t="shared" si="3"/>
        <v>2.3027807444001385E-2</v>
      </c>
      <c r="AG19" s="892">
        <f t="shared" si="4"/>
        <v>2.4746478906542035E-2</v>
      </c>
      <c r="AH19" s="888"/>
      <c r="AI19" s="888"/>
      <c r="AJ19" s="888"/>
      <c r="AK19" s="888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</row>
    <row r="20" spans="1:153" ht="21" customHeight="1" x14ac:dyDescent="0.15">
      <c r="A20" s="146"/>
      <c r="B20" s="1418"/>
      <c r="C20" s="1419"/>
      <c r="D20" s="1420" t="s">
        <v>842</v>
      </c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246">
        <v>0</v>
      </c>
      <c r="W20" s="891">
        <v>8</v>
      </c>
      <c r="X20" s="376">
        <f t="shared" si="0"/>
        <v>128737980</v>
      </c>
      <c r="Y20" s="250">
        <v>99972792</v>
      </c>
      <c r="Z20" s="374">
        <v>8720274</v>
      </c>
      <c r="AA20" s="376">
        <f t="shared" si="1"/>
        <v>20044914</v>
      </c>
      <c r="AB20" s="377">
        <v>1974446</v>
      </c>
      <c r="AC20" s="374">
        <v>18070468</v>
      </c>
      <c r="AD20" s="893">
        <f t="shared" si="2"/>
        <v>22.380446071645423</v>
      </c>
      <c r="AE20" s="444"/>
      <c r="AF20" s="439">
        <f t="shared" si="3"/>
        <v>6.9510274371834768</v>
      </c>
      <c r="AG20" s="892">
        <f t="shared" si="4"/>
        <v>7.4698146695622292</v>
      </c>
      <c r="AH20" s="888"/>
      <c r="AI20" s="888"/>
      <c r="AJ20" s="888"/>
      <c r="AK20" s="888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</row>
    <row r="21" spans="1:153" ht="21" customHeight="1" x14ac:dyDescent="0.15">
      <c r="A21" s="146"/>
      <c r="B21" s="1353" t="s">
        <v>843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246">
        <v>0</v>
      </c>
      <c r="W21" s="891">
        <v>9</v>
      </c>
      <c r="X21" s="376">
        <f t="shared" si="0"/>
        <v>51101336</v>
      </c>
      <c r="Y21" s="248">
        <f>SUM(Y22:Y24)</f>
        <v>0</v>
      </c>
      <c r="Z21" s="249">
        <f>SUM(Z22:Z24)</f>
        <v>0</v>
      </c>
      <c r="AA21" s="376">
        <f t="shared" si="1"/>
        <v>51101336</v>
      </c>
      <c r="AB21" s="379">
        <f>SUM(AB22:AB24)</f>
        <v>639897</v>
      </c>
      <c r="AC21" s="249">
        <f>SUM(AC22:AC24)</f>
        <v>50461439</v>
      </c>
      <c r="AD21" s="375">
        <f t="shared" si="2"/>
        <v>8.8837085570010697</v>
      </c>
      <c r="AE21" s="444"/>
      <c r="AF21" s="439">
        <f t="shared" si="3"/>
        <v>19.410612221485373</v>
      </c>
      <c r="AG21" s="892">
        <f t="shared" si="4"/>
        <v>20.859315723832918</v>
      </c>
      <c r="AH21" s="888"/>
      <c r="AI21" s="888"/>
      <c r="AJ21" s="888"/>
      <c r="AK21" s="888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</row>
    <row r="22" spans="1:153" ht="21" customHeight="1" x14ac:dyDescent="0.15">
      <c r="A22" s="146"/>
      <c r="B22" s="1416" t="s">
        <v>447</v>
      </c>
      <c r="C22" s="1417"/>
      <c r="D22" s="894"/>
      <c r="E22" s="895"/>
      <c r="F22" s="896" t="s">
        <v>844</v>
      </c>
      <c r="G22" s="896"/>
      <c r="H22" s="895"/>
      <c r="I22" s="896"/>
      <c r="J22" s="897"/>
      <c r="K22" s="1426" t="s">
        <v>845</v>
      </c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246">
        <v>1</v>
      </c>
      <c r="W22" s="891">
        <v>0</v>
      </c>
      <c r="X22" s="376">
        <f t="shared" si="0"/>
        <v>47322610</v>
      </c>
      <c r="Y22" s="250">
        <v>0</v>
      </c>
      <c r="Z22" s="374">
        <v>0</v>
      </c>
      <c r="AA22" s="376">
        <f t="shared" si="1"/>
        <v>47322610</v>
      </c>
      <c r="AB22" s="377">
        <v>600840</v>
      </c>
      <c r="AC22" s="374">
        <v>46721770</v>
      </c>
      <c r="AD22" s="893">
        <f t="shared" si="2"/>
        <v>8.2267961721514382</v>
      </c>
      <c r="AE22" s="444"/>
      <c r="AF22" s="439">
        <f t="shared" si="3"/>
        <v>17.972102614264106</v>
      </c>
      <c r="AG22" s="892">
        <f t="shared" si="4"/>
        <v>19.313443510921381</v>
      </c>
      <c r="AH22" s="888"/>
      <c r="AI22" s="888"/>
      <c r="AJ22" s="888"/>
      <c r="AK22" s="888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</row>
    <row r="23" spans="1:153" ht="21" customHeight="1" x14ac:dyDescent="0.15">
      <c r="A23" s="146"/>
      <c r="B23" s="1424"/>
      <c r="C23" s="1425"/>
      <c r="D23" s="898"/>
      <c r="E23" s="899"/>
      <c r="F23" s="900" t="s">
        <v>846</v>
      </c>
      <c r="G23" s="900"/>
      <c r="H23" s="899"/>
      <c r="I23" s="899"/>
      <c r="J23" s="901"/>
      <c r="K23" s="1426" t="s">
        <v>847</v>
      </c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246">
        <v>1</v>
      </c>
      <c r="W23" s="891">
        <v>1</v>
      </c>
      <c r="X23" s="376">
        <f t="shared" si="0"/>
        <v>3778523</v>
      </c>
      <c r="Y23" s="250">
        <v>0</v>
      </c>
      <c r="Z23" s="374">
        <v>0</v>
      </c>
      <c r="AA23" s="376">
        <f t="shared" si="1"/>
        <v>3778523</v>
      </c>
      <c r="AB23" s="377">
        <v>39057</v>
      </c>
      <c r="AC23" s="374">
        <v>3739466</v>
      </c>
      <c r="AD23" s="893">
        <f t="shared" si="2"/>
        <v>0.65687709432734509</v>
      </c>
      <c r="AE23" s="444"/>
      <c r="AF23" s="439">
        <f t="shared" si="3"/>
        <v>1.4384315207782523</v>
      </c>
      <c r="AG23" s="892">
        <f t="shared" si="4"/>
        <v>1.5457882985171822</v>
      </c>
      <c r="AH23" s="888"/>
      <c r="AI23" s="888"/>
      <c r="AJ23" s="888"/>
      <c r="AK23" s="888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</row>
    <row r="24" spans="1:153" ht="21" customHeight="1" x14ac:dyDescent="0.15">
      <c r="A24" s="146"/>
      <c r="B24" s="1418"/>
      <c r="C24" s="1419"/>
      <c r="D24" s="1420" t="s">
        <v>848</v>
      </c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246">
        <v>1</v>
      </c>
      <c r="W24" s="891">
        <v>2</v>
      </c>
      <c r="X24" s="376">
        <f t="shared" si="0"/>
        <v>203</v>
      </c>
      <c r="Y24" s="440">
        <v>0</v>
      </c>
      <c r="Z24" s="644">
        <v>0</v>
      </c>
      <c r="AA24" s="376">
        <f t="shared" si="1"/>
        <v>203</v>
      </c>
      <c r="AB24" s="814">
        <v>0</v>
      </c>
      <c r="AC24" s="374">
        <v>203</v>
      </c>
      <c r="AD24" s="893">
        <f t="shared" si="2"/>
        <v>3.5290522288325642E-5</v>
      </c>
      <c r="AE24" s="444"/>
      <c r="AF24" s="439">
        <f t="shared" si="3"/>
        <v>7.8086443015656587E-5</v>
      </c>
      <c r="AG24" s="892">
        <f t="shared" si="4"/>
        <v>8.3914394354431349E-5</v>
      </c>
      <c r="AH24" s="888"/>
      <c r="AI24" s="888"/>
      <c r="AJ24" s="888"/>
      <c r="AK24" s="888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</row>
    <row r="25" spans="1:153" ht="21" customHeight="1" x14ac:dyDescent="0.15">
      <c r="A25" s="146"/>
      <c r="B25" s="1353" t="s">
        <v>849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246">
        <v>1</v>
      </c>
      <c r="W25" s="891">
        <v>3</v>
      </c>
      <c r="X25" s="376">
        <f t="shared" si="0"/>
        <v>6217723</v>
      </c>
      <c r="Y25" s="250">
        <v>2217570</v>
      </c>
      <c r="Z25" s="374">
        <v>4000153</v>
      </c>
      <c r="AA25" s="902">
        <f t="shared" si="1"/>
        <v>0</v>
      </c>
      <c r="AB25" s="814">
        <v>0</v>
      </c>
      <c r="AC25" s="644">
        <v>0</v>
      </c>
      <c r="AD25" s="375">
        <f t="shared" si="2"/>
        <v>1.0809196655868718</v>
      </c>
      <c r="AE25" s="444"/>
      <c r="AF25" s="467" t="str">
        <f t="shared" si="3"/>
        <v/>
      </c>
      <c r="AG25" s="903" t="str">
        <f t="shared" si="4"/>
        <v/>
      </c>
      <c r="AH25" s="888"/>
      <c r="AI25" s="888"/>
      <c r="AJ25" s="888"/>
      <c r="AK25" s="888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</row>
    <row r="26" spans="1:153" ht="21" customHeight="1" x14ac:dyDescent="0.15">
      <c r="A26" s="146"/>
      <c r="B26" s="1353" t="s">
        <v>850</v>
      </c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246">
        <v>1</v>
      </c>
      <c r="W26" s="891">
        <v>4</v>
      </c>
      <c r="X26" s="376">
        <f t="shared" si="0"/>
        <v>25995282</v>
      </c>
      <c r="Y26" s="250">
        <v>0</v>
      </c>
      <c r="Z26" s="374">
        <v>3038986</v>
      </c>
      <c r="AA26" s="376">
        <f t="shared" si="1"/>
        <v>22956296</v>
      </c>
      <c r="AB26" s="377">
        <v>22952166</v>
      </c>
      <c r="AC26" s="374">
        <v>4130</v>
      </c>
      <c r="AD26" s="375">
        <f t="shared" si="2"/>
        <v>4.5191481714892134</v>
      </c>
      <c r="AE26" s="444"/>
      <c r="AF26" s="439">
        <f t="shared" si="3"/>
        <v>1.5886552199737027E-3</v>
      </c>
      <c r="AG26" s="892">
        <f t="shared" si="4"/>
        <v>1.7072238851418792E-3</v>
      </c>
      <c r="AH26" s="888"/>
      <c r="AI26" s="888"/>
      <c r="AJ26" s="888"/>
      <c r="AK26" s="888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</row>
    <row r="27" spans="1:153" ht="21" customHeight="1" x14ac:dyDescent="0.15">
      <c r="A27" s="146"/>
      <c r="B27" s="1353" t="s">
        <v>851</v>
      </c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  <c r="N27" s="1354"/>
      <c r="O27" s="1354"/>
      <c r="P27" s="1354"/>
      <c r="Q27" s="1354"/>
      <c r="R27" s="1354"/>
      <c r="S27" s="1354"/>
      <c r="T27" s="1354"/>
      <c r="U27" s="1354"/>
      <c r="V27" s="246">
        <v>1</v>
      </c>
      <c r="W27" s="891">
        <v>5</v>
      </c>
      <c r="X27" s="376">
        <f t="shared" si="0"/>
        <v>28302593</v>
      </c>
      <c r="Y27" s="250">
        <v>69140</v>
      </c>
      <c r="Z27" s="374">
        <v>3005166</v>
      </c>
      <c r="AA27" s="376">
        <f t="shared" si="1"/>
        <v>25228287</v>
      </c>
      <c r="AB27" s="377">
        <v>4993666</v>
      </c>
      <c r="AC27" s="374">
        <v>20234621</v>
      </c>
      <c r="AD27" s="375">
        <f t="shared" si="2"/>
        <v>4.9202625078025086</v>
      </c>
      <c r="AE27" s="444"/>
      <c r="AF27" s="439">
        <f t="shared" si="3"/>
        <v>7.7834954663049656</v>
      </c>
      <c r="AG27" s="892">
        <f t="shared" si="4"/>
        <v>8.364413626632798</v>
      </c>
      <c r="AH27" s="888"/>
      <c r="AI27" s="888"/>
      <c r="AJ27" s="888"/>
      <c r="AK27" s="888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</row>
    <row r="28" spans="1:153" ht="21" customHeight="1" thickBot="1" x14ac:dyDescent="0.2">
      <c r="A28" s="146"/>
      <c r="B28" s="1353" t="s">
        <v>852</v>
      </c>
      <c r="C28" s="1354"/>
      <c r="D28" s="1354"/>
      <c r="E28" s="1354"/>
      <c r="F28" s="1354"/>
      <c r="G28" s="1354"/>
      <c r="H28" s="1354"/>
      <c r="I28" s="1354"/>
      <c r="J28" s="1354"/>
      <c r="K28" s="1354"/>
      <c r="L28" s="1354"/>
      <c r="M28" s="1354"/>
      <c r="N28" s="1354"/>
      <c r="O28" s="1354"/>
      <c r="P28" s="1354"/>
      <c r="Q28" s="1354"/>
      <c r="R28" s="1354"/>
      <c r="S28" s="1354"/>
      <c r="T28" s="1354"/>
      <c r="U28" s="1354"/>
      <c r="V28" s="904">
        <v>1</v>
      </c>
      <c r="W28" s="905">
        <v>6</v>
      </c>
      <c r="X28" s="906">
        <f t="shared" si="0"/>
        <v>0</v>
      </c>
      <c r="Y28" s="454">
        <v>0</v>
      </c>
      <c r="Z28" s="507">
        <v>0</v>
      </c>
      <c r="AA28" s="902">
        <f t="shared" si="1"/>
        <v>0</v>
      </c>
      <c r="AB28" s="817">
        <v>0</v>
      </c>
      <c r="AC28" s="643">
        <v>0</v>
      </c>
      <c r="AD28" s="375" t="str">
        <f t="shared" si="2"/>
        <v/>
      </c>
      <c r="AE28" s="444"/>
      <c r="AF28" s="467" t="str">
        <f t="shared" si="3"/>
        <v/>
      </c>
      <c r="AG28" s="903" t="str">
        <f t="shared" si="4"/>
        <v/>
      </c>
      <c r="AH28" s="888"/>
      <c r="AI28" s="888"/>
      <c r="AJ28" s="888"/>
      <c r="AK28" s="888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</row>
    <row r="29" spans="1:153" ht="21" customHeight="1" x14ac:dyDescent="0.15">
      <c r="A29" s="146"/>
      <c r="B29" s="1422" t="s">
        <v>853</v>
      </c>
      <c r="C29" s="1423"/>
      <c r="D29" s="1423"/>
      <c r="E29" s="1423"/>
      <c r="F29" s="1423"/>
      <c r="G29" s="1423"/>
      <c r="H29" s="1423"/>
      <c r="I29" s="1423"/>
      <c r="J29" s="1423"/>
      <c r="K29" s="1423"/>
      <c r="L29" s="1423"/>
      <c r="M29" s="1423"/>
      <c r="N29" s="1423"/>
      <c r="O29" s="1423"/>
      <c r="P29" s="1423"/>
      <c r="Q29" s="1423"/>
      <c r="R29" s="1423"/>
      <c r="S29" s="1423"/>
      <c r="T29" s="1423"/>
      <c r="U29" s="1428"/>
      <c r="V29" s="907"/>
      <c r="W29" s="908"/>
      <c r="X29" s="909">
        <f t="shared" si="0"/>
        <v>525560602</v>
      </c>
      <c r="Y29" s="456">
        <f>Y13+Y15+Y16+Y17+Y18+Y21+Y25+Y26+Y27+Y28</f>
        <v>109001545</v>
      </c>
      <c r="Z29" s="456">
        <f>Z13+Z15+Z16+Z17+Z18+Z21+Z25+Z26+Z27+Z28</f>
        <v>25430179</v>
      </c>
      <c r="AA29" s="248">
        <f t="shared" si="1"/>
        <v>391128878</v>
      </c>
      <c r="AB29" s="456">
        <f>AB13+AB15+AB16+AB17+AB18+AB21+AB25+AB26+AB27+AB28</f>
        <v>136938023</v>
      </c>
      <c r="AC29" s="456">
        <f>AC13+AC15+AC16+AC17+AC18+AC21+AC25+AC26+AC27+AC28</f>
        <v>254190855</v>
      </c>
      <c r="AD29" s="389">
        <f t="shared" si="2"/>
        <v>91.366049944565717</v>
      </c>
      <c r="AE29" s="444"/>
      <c r="AF29" s="439">
        <f t="shared" si="3"/>
        <v>97.777634059401592</v>
      </c>
      <c r="AG29" s="892">
        <f t="shared" si="4"/>
        <v>105.07522979192157</v>
      </c>
      <c r="AH29" s="888"/>
      <c r="AI29" s="888"/>
      <c r="AJ29" s="888"/>
      <c r="AK29" s="888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</row>
    <row r="30" spans="1:153" ht="21" customHeight="1" thickBot="1" x14ac:dyDescent="0.2">
      <c r="A30" s="146"/>
      <c r="B30" s="910"/>
      <c r="C30" s="911"/>
      <c r="D30" s="1429" t="s">
        <v>854</v>
      </c>
      <c r="E30" s="1430"/>
      <c r="F30" s="1430"/>
      <c r="G30" s="1430"/>
      <c r="H30" s="1430"/>
      <c r="I30" s="1430"/>
      <c r="J30" s="1430"/>
      <c r="K30" s="1430"/>
      <c r="L30" s="1430"/>
      <c r="M30" s="1430"/>
      <c r="N30" s="1430"/>
      <c r="O30" s="1430"/>
      <c r="P30" s="1430"/>
      <c r="Q30" s="1430"/>
      <c r="R30" s="1430"/>
      <c r="S30" s="1430"/>
      <c r="T30" s="1430"/>
      <c r="U30" s="1431"/>
      <c r="V30" s="912"/>
      <c r="W30" s="913"/>
      <c r="X30" s="914">
        <f t="shared" si="0"/>
        <v>0</v>
      </c>
      <c r="Y30" s="886"/>
      <c r="Z30" s="886"/>
      <c r="AA30" s="444">
        <f t="shared" si="1"/>
        <v>0</v>
      </c>
      <c r="AB30" s="886"/>
      <c r="AC30" s="886"/>
      <c r="AD30" s="453"/>
      <c r="AE30" s="444"/>
      <c r="AF30" s="439">
        <f>IF(OR((AC29+AB14)=0,SUM($AX$39:$BA$39)=0),"",((AC29+AB14)/SUM($AX$39:$BA$39))*100)</f>
        <v>97.777634059401592</v>
      </c>
      <c r="AG30" s="892">
        <f>IF(OR((AC29+AB14)=0,$AX$39=0),"",((AC29+AB14)/$AX$39)*100)</f>
        <v>105.07522979192157</v>
      </c>
      <c r="AH30" s="888"/>
      <c r="AI30" s="888"/>
      <c r="AJ30" s="888"/>
      <c r="AK30" s="888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</row>
    <row r="31" spans="1:153" ht="21" customHeight="1" x14ac:dyDescent="0.15">
      <c r="A31" s="146"/>
      <c r="B31" s="1422" t="s">
        <v>855</v>
      </c>
      <c r="C31" s="1423"/>
      <c r="D31" s="1423"/>
      <c r="E31" s="1423"/>
      <c r="F31" s="1423"/>
      <c r="G31" s="1423"/>
      <c r="H31" s="1423"/>
      <c r="I31" s="1423"/>
      <c r="J31" s="1423"/>
      <c r="K31" s="1423"/>
      <c r="L31" s="1423"/>
      <c r="M31" s="1423"/>
      <c r="N31" s="1423"/>
      <c r="O31" s="1423"/>
      <c r="P31" s="1423"/>
      <c r="Q31" s="1423"/>
      <c r="R31" s="1423"/>
      <c r="S31" s="1423"/>
      <c r="T31" s="1423"/>
      <c r="U31" s="1423"/>
      <c r="V31" s="777">
        <v>1</v>
      </c>
      <c r="W31" s="915">
        <v>7</v>
      </c>
      <c r="X31" s="916">
        <f t="shared" si="0"/>
        <v>49664662</v>
      </c>
      <c r="Y31" s="185">
        <f>Y33+Y35+Y36</f>
        <v>42279736</v>
      </c>
      <c r="Z31" s="186">
        <f>Z33+Z35+Z36</f>
        <v>7384926</v>
      </c>
      <c r="AA31" s="902">
        <f t="shared" si="1"/>
        <v>0</v>
      </c>
      <c r="AB31" s="917">
        <f>AB33+AB35+AB36</f>
        <v>0</v>
      </c>
      <c r="AC31" s="648">
        <f>AC33+AC35+AC36</f>
        <v>0</v>
      </c>
      <c r="AD31" s="375">
        <f>IF(OR(X31=0,$X$37=0),"",(X31/$X$37)*100)</f>
        <v>8.6339500554342834</v>
      </c>
      <c r="AE31" s="444"/>
      <c r="AF31" s="439">
        <f t="shared" ref="AF31:AF36" si="5">IF(OR(Z31=0,SUM($AX$39:$BA$39)=0),"",(Z31/SUM($AX$39:$BA$39))*100)</f>
        <v>2.840702479181481</v>
      </c>
      <c r="AG31" s="892">
        <f t="shared" ref="AG31:AG36" si="6">IF(OR(Z31=0,$AX$39=0),"",(Z31/$AX$39)*100)</f>
        <v>3.0527172051344498</v>
      </c>
      <c r="AH31" s="888"/>
      <c r="AI31" s="888"/>
      <c r="AJ31" s="888"/>
      <c r="AK31" s="888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</row>
    <row r="32" spans="1:153" ht="21" customHeight="1" x14ac:dyDescent="0.15">
      <c r="A32" s="146"/>
      <c r="B32" s="918"/>
      <c r="C32" s="319"/>
      <c r="D32" s="1437" t="s">
        <v>856</v>
      </c>
      <c r="E32" s="1438"/>
      <c r="F32" s="1438"/>
      <c r="G32" s="1438"/>
      <c r="H32" s="1438"/>
      <c r="I32" s="1438"/>
      <c r="J32" s="1438"/>
      <c r="K32" s="1438"/>
      <c r="L32" s="1438"/>
      <c r="M32" s="1438"/>
      <c r="N32" s="1438"/>
      <c r="O32" s="1438"/>
      <c r="P32" s="1438"/>
      <c r="Q32" s="1438"/>
      <c r="R32" s="1438"/>
      <c r="S32" s="1438"/>
      <c r="T32" s="895"/>
      <c r="U32" s="882" t="s">
        <v>857</v>
      </c>
      <c r="V32" s="246">
        <v>1</v>
      </c>
      <c r="W32" s="891">
        <v>8</v>
      </c>
      <c r="X32" s="376">
        <f t="shared" si="0"/>
        <v>1123661</v>
      </c>
      <c r="Y32" s="250">
        <v>0</v>
      </c>
      <c r="Z32" s="374">
        <v>1123661</v>
      </c>
      <c r="AA32" s="902">
        <f t="shared" si="1"/>
        <v>0</v>
      </c>
      <c r="AB32" s="814">
        <v>0</v>
      </c>
      <c r="AC32" s="644">
        <v>0</v>
      </c>
      <c r="AD32" s="893">
        <f t="shared" ref="AD32:AD36" si="7">IF(OR(X32=0,$X$37=0),"",(X32/$X$37)*100)</f>
        <v>0.19534277618237575</v>
      </c>
      <c r="AE32" s="444"/>
      <c r="AF32" s="439">
        <f t="shared" si="5"/>
        <v>0.43223000317938759</v>
      </c>
      <c r="AG32" s="892">
        <f t="shared" si="6"/>
        <v>0.46448932155022016</v>
      </c>
      <c r="AH32" s="888"/>
      <c r="AI32" s="888"/>
      <c r="AJ32" s="888"/>
      <c r="AK32" s="888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</row>
    <row r="33" spans="1:153" ht="21" customHeight="1" x14ac:dyDescent="0.15">
      <c r="A33" s="146"/>
      <c r="B33" s="919"/>
      <c r="C33" s="319"/>
      <c r="D33" s="1439" t="s">
        <v>858</v>
      </c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1440"/>
      <c r="U33" s="1440"/>
      <c r="V33" s="246">
        <v>1</v>
      </c>
      <c r="W33" s="891">
        <v>9</v>
      </c>
      <c r="X33" s="376">
        <f t="shared" si="0"/>
        <v>47875525</v>
      </c>
      <c r="Y33" s="250">
        <v>40548089</v>
      </c>
      <c r="Z33" s="374">
        <v>7327436</v>
      </c>
      <c r="AA33" s="902">
        <f t="shared" si="1"/>
        <v>0</v>
      </c>
      <c r="AB33" s="814">
        <v>0</v>
      </c>
      <c r="AC33" s="644">
        <v>0</v>
      </c>
      <c r="AD33" s="893">
        <f t="shared" si="7"/>
        <v>8.3229176457034058</v>
      </c>
      <c r="AE33" s="444"/>
      <c r="AF33" s="439">
        <f t="shared" si="5"/>
        <v>2.8185882446545349</v>
      </c>
      <c r="AG33" s="892">
        <f t="shared" si="6"/>
        <v>3.0289524833047148</v>
      </c>
      <c r="AH33" s="888"/>
      <c r="AI33" s="888"/>
      <c r="AJ33" s="888"/>
      <c r="AK33" s="888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</row>
    <row r="34" spans="1:153" ht="21" customHeight="1" x14ac:dyDescent="0.15">
      <c r="A34" s="146"/>
      <c r="B34" s="919"/>
      <c r="C34" s="319"/>
      <c r="D34" s="920"/>
      <c r="E34" s="1429" t="s">
        <v>859</v>
      </c>
      <c r="F34" s="1430"/>
      <c r="G34" s="1430"/>
      <c r="H34" s="1430"/>
      <c r="I34" s="1430"/>
      <c r="J34" s="1430"/>
      <c r="K34" s="1430"/>
      <c r="L34" s="1430"/>
      <c r="M34" s="1430"/>
      <c r="N34" s="1430"/>
      <c r="O34" s="1430"/>
      <c r="P34" s="1430"/>
      <c r="Q34" s="1430"/>
      <c r="R34" s="1430"/>
      <c r="S34" s="1430"/>
      <c r="T34" s="1430"/>
      <c r="U34" s="1430"/>
      <c r="V34" s="246">
        <v>2</v>
      </c>
      <c r="W34" s="891">
        <v>0</v>
      </c>
      <c r="X34" s="376">
        <f t="shared" si="0"/>
        <v>28283323</v>
      </c>
      <c r="Y34" s="250">
        <v>24171379</v>
      </c>
      <c r="Z34" s="374">
        <v>4111944</v>
      </c>
      <c r="AA34" s="902">
        <f t="shared" si="1"/>
        <v>0</v>
      </c>
      <c r="AB34" s="814">
        <v>0</v>
      </c>
      <c r="AC34" s="644">
        <v>0</v>
      </c>
      <c r="AD34" s="893">
        <f t="shared" si="7"/>
        <v>4.9169125158591775</v>
      </c>
      <c r="AE34" s="444"/>
      <c r="AF34" s="439">
        <f t="shared" si="5"/>
        <v>1.5817097578303989</v>
      </c>
      <c r="AG34" s="892">
        <f t="shared" si="6"/>
        <v>1.6997600511297433</v>
      </c>
      <c r="AH34" s="888"/>
      <c r="AI34" s="888"/>
      <c r="AJ34" s="888"/>
      <c r="AK34" s="888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</row>
    <row r="35" spans="1:153" ht="21" customHeight="1" x14ac:dyDescent="0.15">
      <c r="A35" s="146"/>
      <c r="B35" s="919"/>
      <c r="C35" s="319"/>
      <c r="D35" s="1441" t="s">
        <v>860</v>
      </c>
      <c r="E35" s="1442"/>
      <c r="F35" s="1442"/>
      <c r="G35" s="1442"/>
      <c r="H35" s="1442"/>
      <c r="I35" s="1442"/>
      <c r="J35" s="1442"/>
      <c r="K35" s="1442"/>
      <c r="L35" s="1442"/>
      <c r="M35" s="1442"/>
      <c r="N35" s="1442"/>
      <c r="O35" s="1442"/>
      <c r="P35" s="1442"/>
      <c r="Q35" s="1442"/>
      <c r="R35" s="1442"/>
      <c r="S35" s="1442"/>
      <c r="T35" s="1442"/>
      <c r="U35" s="1442"/>
      <c r="V35" s="246">
        <v>2</v>
      </c>
      <c r="W35" s="891">
        <v>1</v>
      </c>
      <c r="X35" s="376">
        <f t="shared" si="0"/>
        <v>1789137</v>
      </c>
      <c r="Y35" s="250">
        <v>1731647</v>
      </c>
      <c r="Z35" s="374">
        <v>57490</v>
      </c>
      <c r="AA35" s="902">
        <f t="shared" si="1"/>
        <v>0</v>
      </c>
      <c r="AB35" s="814">
        <v>0</v>
      </c>
      <c r="AC35" s="644">
        <v>0</v>
      </c>
      <c r="AD35" s="893">
        <f t="shared" si="7"/>
        <v>0.3110324097308772</v>
      </c>
      <c r="AE35" s="444"/>
      <c r="AF35" s="439">
        <f t="shared" si="5"/>
        <v>2.2114234526946289E-2</v>
      </c>
      <c r="AG35" s="892">
        <f t="shared" si="6"/>
        <v>2.3764721829735266E-2</v>
      </c>
      <c r="AH35" s="888"/>
      <c r="AI35" s="888"/>
      <c r="AJ35" s="888"/>
      <c r="AK35" s="888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</row>
    <row r="36" spans="1:153" ht="21" customHeight="1" x14ac:dyDescent="0.15">
      <c r="A36" s="146"/>
      <c r="B36" s="910"/>
      <c r="C36" s="911"/>
      <c r="D36" s="1441" t="s">
        <v>861</v>
      </c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246">
        <v>2</v>
      </c>
      <c r="W36" s="891">
        <v>2</v>
      </c>
      <c r="X36" s="376">
        <f t="shared" si="0"/>
        <v>0</v>
      </c>
      <c r="Y36" s="250">
        <v>0</v>
      </c>
      <c r="Z36" s="374">
        <v>0</v>
      </c>
      <c r="AA36" s="902">
        <f t="shared" si="1"/>
        <v>0</v>
      </c>
      <c r="AB36" s="814">
        <v>0</v>
      </c>
      <c r="AC36" s="644">
        <v>0</v>
      </c>
      <c r="AD36" s="893" t="str">
        <f t="shared" si="7"/>
        <v/>
      </c>
      <c r="AE36" s="444"/>
      <c r="AF36" s="439" t="str">
        <f t="shared" si="5"/>
        <v/>
      </c>
      <c r="AG36" s="892" t="str">
        <f t="shared" si="6"/>
        <v/>
      </c>
      <c r="AH36" s="888"/>
      <c r="AI36" s="888"/>
      <c r="AJ36" s="888"/>
      <c r="AK36" s="888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</row>
    <row r="37" spans="1:153" ht="21" customHeight="1" x14ac:dyDescent="0.15">
      <c r="A37" s="146"/>
      <c r="B37" s="1443" t="s">
        <v>778</v>
      </c>
      <c r="C37" s="1444"/>
      <c r="D37" s="1444"/>
      <c r="E37" s="1444"/>
      <c r="F37" s="1444"/>
      <c r="G37" s="1444"/>
      <c r="H37" s="1444"/>
      <c r="I37" s="1444"/>
      <c r="J37" s="1444"/>
      <c r="K37" s="1444"/>
      <c r="L37" s="1444"/>
      <c r="M37" s="1444"/>
      <c r="N37" s="1444"/>
      <c r="O37" s="1444"/>
      <c r="P37" s="1444"/>
      <c r="Q37" s="1444"/>
      <c r="R37" s="1444"/>
      <c r="S37" s="1444"/>
      <c r="T37" s="1444"/>
      <c r="U37" s="1444"/>
      <c r="V37" s="246">
        <v>2</v>
      </c>
      <c r="W37" s="891">
        <v>3</v>
      </c>
      <c r="X37" s="376">
        <f t="shared" si="0"/>
        <v>575225264</v>
      </c>
      <c r="Y37" s="248">
        <f>Y29+Y31</f>
        <v>151281281</v>
      </c>
      <c r="Z37" s="249">
        <f>Z29+Z31</f>
        <v>32815105</v>
      </c>
      <c r="AA37" s="376">
        <f t="shared" si="1"/>
        <v>391128878</v>
      </c>
      <c r="AB37" s="379">
        <f>AB29+AB31</f>
        <v>136938023</v>
      </c>
      <c r="AC37" s="249">
        <f>AC29+AC31</f>
        <v>254190855</v>
      </c>
      <c r="AD37" s="375">
        <v>100</v>
      </c>
      <c r="AE37" s="444"/>
      <c r="AF37" s="453"/>
      <c r="AG37" s="452"/>
      <c r="AH37" s="888"/>
      <c r="AI37" s="888"/>
      <c r="AJ37" s="888"/>
      <c r="AK37" s="888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9"/>
      <c r="AX37" s="921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</row>
    <row r="38" spans="1:153" ht="21" customHeight="1" thickBot="1" x14ac:dyDescent="0.2">
      <c r="A38" s="146"/>
      <c r="B38" s="910"/>
      <c r="C38" s="911"/>
      <c r="D38" s="1432" t="s">
        <v>862</v>
      </c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922"/>
      <c r="S38" s="923"/>
      <c r="T38" s="922"/>
      <c r="U38" s="924" t="s">
        <v>863</v>
      </c>
      <c r="V38" s="904">
        <v>2</v>
      </c>
      <c r="W38" s="905">
        <v>4</v>
      </c>
      <c r="X38" s="906">
        <f t="shared" si="0"/>
        <v>98766472</v>
      </c>
      <c r="Y38" s="190">
        <f>Y13+Y32</f>
        <v>333947</v>
      </c>
      <c r="Z38" s="191">
        <f>Z13+Z32</f>
        <v>1919817</v>
      </c>
      <c r="AA38" s="376">
        <f t="shared" si="1"/>
        <v>96512708</v>
      </c>
      <c r="AB38" s="830">
        <f>AB13+AB32</f>
        <v>12489265</v>
      </c>
      <c r="AC38" s="191">
        <f>AC13+AC32</f>
        <v>84023443</v>
      </c>
      <c r="AD38" s="375">
        <f>IF(LEN(AD13)&gt;0,IF(LEN(AD32)&gt;0,AD13+AD32,AD13),AD32)</f>
        <v>17.170051140173843</v>
      </c>
      <c r="AE38" s="444"/>
      <c r="AF38" s="453"/>
      <c r="AG38" s="452"/>
      <c r="AH38" s="888"/>
      <c r="AI38" s="888"/>
      <c r="AJ38" s="888"/>
      <c r="AK38" s="888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925" t="s">
        <v>864</v>
      </c>
      <c r="AX38" s="404" t="s">
        <v>865</v>
      </c>
      <c r="AY38" s="404" t="s">
        <v>866</v>
      </c>
      <c r="AZ38" s="404" t="s">
        <v>867</v>
      </c>
      <c r="BA38" s="404" t="s">
        <v>868</v>
      </c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</row>
    <row r="39" spans="1:153" ht="21" customHeight="1" x14ac:dyDescent="0.15">
      <c r="A39" s="380"/>
      <c r="B39" s="1434" t="s">
        <v>869</v>
      </c>
      <c r="C39" s="1435"/>
      <c r="D39" s="1435"/>
      <c r="E39" s="1435"/>
      <c r="F39" s="1435"/>
      <c r="G39" s="1435"/>
      <c r="H39" s="1435"/>
      <c r="I39" s="1435"/>
      <c r="J39" s="1435"/>
      <c r="K39" s="1435"/>
      <c r="L39" s="1435"/>
      <c r="M39" s="1435"/>
      <c r="N39" s="1435"/>
      <c r="O39" s="1435"/>
      <c r="P39" s="1435"/>
      <c r="Q39" s="1435"/>
      <c r="R39" s="1435"/>
      <c r="S39" s="1435"/>
      <c r="T39" s="926"/>
      <c r="U39" s="927" t="s">
        <v>834</v>
      </c>
      <c r="V39" s="928"/>
      <c r="W39" s="929"/>
      <c r="X39" s="930">
        <v>100</v>
      </c>
      <c r="Y39" s="388">
        <f>IF(OR(Y37=0,$X$37=0),"",(Y37/$X$37)*100)</f>
        <v>26.299484822349527</v>
      </c>
      <c r="Z39" s="388">
        <f t="shared" ref="Z39:AC39" si="8">IF(OR(Z37=0,$X$37=0),"",(Z37/$X$37)*100)</f>
        <v>5.7047398738731339</v>
      </c>
      <c r="AA39" s="389">
        <f t="shared" si="8"/>
        <v>67.995775303777336</v>
      </c>
      <c r="AB39" s="388">
        <f t="shared" si="8"/>
        <v>23.805982033501227</v>
      </c>
      <c r="AC39" s="388">
        <f t="shared" si="8"/>
        <v>44.189793270276112</v>
      </c>
      <c r="AD39" s="1436"/>
      <c r="AE39" s="1436"/>
      <c r="AF39" s="453"/>
      <c r="AG39" s="452"/>
      <c r="AH39" s="888"/>
      <c r="AI39" s="888"/>
      <c r="AJ39" s="888"/>
      <c r="AK39" s="888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931"/>
      <c r="AX39" s="75">
        <v>241913204</v>
      </c>
      <c r="AY39" s="75">
        <v>1750000</v>
      </c>
      <c r="AZ39" s="75">
        <v>14665098</v>
      </c>
      <c r="BA39" s="75">
        <v>1640000</v>
      </c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</row>
    <row r="40" spans="1:153" ht="14.25" x14ac:dyDescent="0.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</row>
    <row r="41" spans="1:153" ht="26.1" hidden="1" customHeight="1" x14ac:dyDescent="0.15">
      <c r="A41" s="146"/>
      <c r="B41" s="146"/>
      <c r="C41" s="146"/>
      <c r="D41" s="146"/>
      <c r="E41" s="146"/>
      <c r="F41" s="146"/>
      <c r="G41" s="146"/>
      <c r="H41" s="146"/>
      <c r="I41" s="146"/>
      <c r="J41" s="149"/>
      <c r="K41" s="149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9"/>
      <c r="AI41" s="275"/>
      <c r="AJ41" s="391"/>
      <c r="AK41" s="391"/>
      <c r="AL41" s="391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</row>
    <row r="42" spans="1:153" ht="14.25" hidden="1" x14ac:dyDescent="0.1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</row>
    <row r="43" spans="1:153" ht="14.25" hidden="1" x14ac:dyDescent="0.1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</row>
    <row r="44" spans="1:153" ht="14.25" hidden="1" x14ac:dyDescent="0.1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</row>
    <row r="45" spans="1:153" ht="14.25" hidden="1" x14ac:dyDescent="0.15">
      <c r="A45" s="146"/>
      <c r="B45" s="149"/>
      <c r="C45" s="149"/>
      <c r="D45" s="149"/>
      <c r="E45" s="149"/>
      <c r="F45" s="149"/>
      <c r="G45" s="149"/>
      <c r="H45" s="149"/>
      <c r="I45" s="149"/>
      <c r="J45" s="146"/>
      <c r="K45" s="146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</row>
    <row r="46" spans="1:153" ht="14.25" hidden="1" x14ac:dyDescent="0.15">
      <c r="A46" s="146"/>
      <c r="B46" s="149"/>
      <c r="C46" s="149"/>
      <c r="D46" s="149"/>
      <c r="E46" s="149"/>
      <c r="F46" s="146"/>
      <c r="G46" s="146"/>
      <c r="H46" s="146"/>
      <c r="I46" s="146"/>
      <c r="J46" s="149"/>
      <c r="K46" s="149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</row>
    <row r="47" spans="1:153" ht="14.25" hidden="1" x14ac:dyDescent="0.1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</row>
    <row r="48" spans="1:153" ht="14.25" hidden="1" x14ac:dyDescent="0.1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</row>
    <row r="49" spans="1:153" ht="14.25" hidden="1" customHeight="1" x14ac:dyDescent="0.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</row>
  </sheetData>
  <sheetProtection sheet="1" objects="1" scenarios="1"/>
  <dataConsolidate/>
  <mergeCells count="35">
    <mergeCell ref="D38:Q38"/>
    <mergeCell ref="B39:S39"/>
    <mergeCell ref="AD39:AE39"/>
    <mergeCell ref="D32:S32"/>
    <mergeCell ref="D33:U33"/>
    <mergeCell ref="E34:U34"/>
    <mergeCell ref="D35:U35"/>
    <mergeCell ref="D36:U36"/>
    <mergeCell ref="B37:U37"/>
    <mergeCell ref="B31:U31"/>
    <mergeCell ref="B21:U21"/>
    <mergeCell ref="B22:C24"/>
    <mergeCell ref="K22:U22"/>
    <mergeCell ref="K23:U23"/>
    <mergeCell ref="D24:U24"/>
    <mergeCell ref="B25:U25"/>
    <mergeCell ref="B26:U26"/>
    <mergeCell ref="B27:U27"/>
    <mergeCell ref="B28:U28"/>
    <mergeCell ref="B29:U29"/>
    <mergeCell ref="D30:U30"/>
    <mergeCell ref="AG9:AG11"/>
    <mergeCell ref="B10:U10"/>
    <mergeCell ref="V10:W10"/>
    <mergeCell ref="B13:S13"/>
    <mergeCell ref="B19:C20"/>
    <mergeCell ref="D19:U19"/>
    <mergeCell ref="D20:U20"/>
    <mergeCell ref="Y9:Z9"/>
    <mergeCell ref="AB9:AC9"/>
    <mergeCell ref="D14:U14"/>
    <mergeCell ref="B15:U15"/>
    <mergeCell ref="B16:U16"/>
    <mergeCell ref="B17:U17"/>
    <mergeCell ref="B18:U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3:Z13 AB13:AC13 Y14:Y17 Z15:Z17 AB14:AB17 AC15:AC17 Y19:Z20 AB19:AC20 Y22:Z23 AB22:AC23 AC24 Y25:Z27 AB26:AC27 Z28 Y32:Z36" xr:uid="{0D23F78C-D74F-4EED-906D-D7DE9EA92AC3}">
      <formula1>-9999999999</formula1>
      <formula2>99999999999</formula2>
    </dataValidation>
  </dataValidations>
  <pageMargins left="0.59055118110236227" right="0" top="0" bottom="0" header="0" footer="0"/>
  <pageSetup paperSize="9" scale="66" orientation="landscape" horizontalDpi="4294967293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11C4C-5563-4B86-8068-F49A13616B25}">
  <sheetPr codeName="Sheet18">
    <pageSetUpPr autoPageBreaks="0" fitToPage="1"/>
  </sheetPr>
  <dimension ref="A1:HG57"/>
  <sheetViews>
    <sheetView showGridLines="0" zoomScale="90" zoomScaleNormal="90" workbookViewId="0">
      <pane ySplit="12" topLeftCell="A13" activePane="bottomLeft" state="frozen"/>
      <selection pane="bottomLeft"/>
    </sheetView>
  </sheetViews>
  <sheetFormatPr defaultColWidth="0" defaultRowHeight="14.25" customHeight="1" zeroHeight="1" x14ac:dyDescent="0.15"/>
  <cols>
    <col min="1" max="20" width="1.625" style="1077" customWidth="1"/>
    <col min="21" max="22" width="2.625" style="1077" customWidth="1"/>
    <col min="23" max="23" width="15.625" style="1077" customWidth="1"/>
    <col min="24" max="24" width="4.625" style="1077" customWidth="1"/>
    <col min="25" max="41" width="1.625" style="1077" customWidth="1"/>
    <col min="42" max="43" width="1.625" style="1080" customWidth="1"/>
    <col min="44" max="45" width="2.625" style="1080" customWidth="1"/>
    <col min="46" max="46" width="15.625" style="1080" customWidth="1"/>
    <col min="47" max="47" width="4.625" style="1080" customWidth="1"/>
    <col min="48" max="66" width="1.625" style="1080" customWidth="1"/>
    <col min="67" max="68" width="2.625" style="1080" customWidth="1"/>
    <col min="69" max="69" width="15.625" style="1080" customWidth="1"/>
    <col min="70" max="70" width="4.5" style="1080" customWidth="1"/>
    <col min="71" max="89" width="1.625" style="1077" customWidth="1"/>
    <col min="90" max="91" width="2.625" style="1077" customWidth="1"/>
    <col min="92" max="92" width="15.75" style="1077" customWidth="1"/>
    <col min="93" max="93" width="4.5" style="1077" customWidth="1"/>
    <col min="94" max="112" width="1.625" style="1077" customWidth="1"/>
    <col min="113" max="114" width="2.625" style="1077" customWidth="1"/>
    <col min="115" max="115" width="15.75" style="1077" customWidth="1"/>
    <col min="116" max="116" width="13" style="1077" customWidth="1"/>
    <col min="117" max="117" width="2.625" style="1077" customWidth="1"/>
    <col min="118" max="16384" width="2.625" style="1077" hidden="1"/>
  </cols>
  <sheetData>
    <row r="1" spans="1:215" s="939" customFormat="1" ht="9.9499999999999993" customHeight="1" x14ac:dyDescent="0.15">
      <c r="A1" s="935"/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  <c r="V1" s="935"/>
      <c r="W1" s="936"/>
      <c r="X1" s="936"/>
      <c r="Y1" s="936"/>
      <c r="Z1" s="936"/>
      <c r="AA1" s="936"/>
      <c r="AB1" s="936"/>
      <c r="AC1" s="935"/>
      <c r="AD1" s="936"/>
      <c r="AE1" s="936"/>
      <c r="AF1" s="936"/>
      <c r="AG1" s="936"/>
      <c r="AH1" s="936"/>
      <c r="AI1" s="936"/>
      <c r="AJ1" s="936"/>
      <c r="AK1" s="936"/>
      <c r="AL1" s="936"/>
      <c r="AM1" s="936"/>
      <c r="AN1" s="936"/>
      <c r="AO1" s="936"/>
      <c r="AP1" s="936"/>
      <c r="AQ1" s="936"/>
      <c r="AR1" s="936"/>
      <c r="AS1" s="936"/>
      <c r="AT1" s="936"/>
      <c r="AU1" s="936"/>
      <c r="AV1" s="936"/>
      <c r="AW1" s="936"/>
      <c r="AX1" s="936"/>
      <c r="AY1" s="936"/>
      <c r="AZ1" s="936"/>
      <c r="BA1" s="936"/>
      <c r="BB1" s="936"/>
      <c r="BC1" s="936"/>
      <c r="BD1" s="936"/>
      <c r="BE1" s="936"/>
      <c r="BF1" s="936"/>
      <c r="BG1" s="936"/>
      <c r="BH1" s="936"/>
      <c r="BI1" s="936"/>
      <c r="BJ1" s="936"/>
      <c r="BK1" s="936"/>
      <c r="BL1" s="936"/>
      <c r="BM1" s="936"/>
      <c r="BN1" s="936"/>
      <c r="BO1" s="936"/>
      <c r="BP1" s="936"/>
      <c r="BQ1" s="937"/>
      <c r="BR1" s="938"/>
      <c r="BS1" s="936"/>
      <c r="BT1" s="936"/>
      <c r="BU1" s="936"/>
      <c r="BV1" s="936"/>
      <c r="BW1" s="936"/>
      <c r="BX1" s="936"/>
      <c r="BY1" s="936"/>
      <c r="BZ1" s="936"/>
      <c r="CA1" s="936"/>
      <c r="CB1" s="936"/>
      <c r="CC1" s="936"/>
      <c r="CD1" s="936"/>
      <c r="CE1" s="936"/>
      <c r="CF1" s="936"/>
      <c r="CG1" s="936"/>
      <c r="CH1" s="936"/>
      <c r="CI1" s="936"/>
      <c r="CJ1" s="936"/>
      <c r="CK1" s="936"/>
      <c r="CL1" s="936"/>
      <c r="CM1" s="936"/>
      <c r="CN1" s="936"/>
      <c r="CO1" s="936"/>
      <c r="CP1" s="936"/>
      <c r="CQ1" s="936"/>
      <c r="CR1" s="936"/>
      <c r="CS1" s="936"/>
      <c r="CT1" s="936"/>
      <c r="CU1" s="936"/>
      <c r="CV1" s="936"/>
      <c r="CW1" s="936"/>
      <c r="CX1" s="936"/>
      <c r="CY1" s="936"/>
      <c r="CZ1" s="936"/>
      <c r="DA1" s="936"/>
      <c r="DB1" s="936"/>
      <c r="DC1" s="936"/>
      <c r="DD1" s="936"/>
      <c r="DE1" s="936"/>
      <c r="DF1" s="936"/>
      <c r="DG1" s="936"/>
      <c r="DH1" s="936"/>
      <c r="DI1" s="936"/>
      <c r="DJ1" s="936"/>
      <c r="DK1" s="936"/>
      <c r="DL1" s="936"/>
      <c r="DM1" s="936"/>
      <c r="DN1" s="936"/>
      <c r="DO1" s="936"/>
      <c r="DP1" s="936"/>
      <c r="DQ1" s="936"/>
      <c r="DR1" s="936"/>
      <c r="DS1" s="936"/>
      <c r="DT1" s="936"/>
      <c r="DU1" s="936"/>
      <c r="DV1" s="936"/>
      <c r="DW1" s="936"/>
      <c r="DX1" s="936"/>
      <c r="DY1" s="936"/>
      <c r="DZ1" s="936"/>
      <c r="EA1" s="936"/>
      <c r="EB1" s="936"/>
      <c r="EC1" s="936"/>
      <c r="ED1" s="936"/>
      <c r="EE1" s="936"/>
      <c r="EF1" s="936"/>
      <c r="EG1" s="936"/>
      <c r="EH1" s="936"/>
      <c r="EI1" s="936"/>
      <c r="EJ1" s="936"/>
      <c r="EK1" s="936"/>
      <c r="EL1" s="936"/>
      <c r="EM1" s="936"/>
      <c r="EN1" s="936"/>
      <c r="EO1" s="936"/>
      <c r="EP1" s="936"/>
      <c r="EQ1" s="936"/>
      <c r="ER1" s="936"/>
      <c r="ES1" s="936"/>
      <c r="ET1" s="936"/>
      <c r="EU1" s="936"/>
      <c r="EV1" s="936"/>
      <c r="EW1" s="936"/>
      <c r="EX1" s="936"/>
      <c r="EY1" s="936"/>
      <c r="EZ1" s="936"/>
      <c r="FA1" s="936"/>
      <c r="FB1" s="936"/>
      <c r="FC1" s="936"/>
      <c r="FD1" s="936"/>
      <c r="FE1" s="936"/>
      <c r="FF1" s="936"/>
      <c r="FG1" s="936"/>
      <c r="FH1" s="936"/>
      <c r="FI1" s="936"/>
      <c r="FJ1" s="936"/>
      <c r="FK1" s="936"/>
      <c r="FL1" s="936"/>
      <c r="FM1" s="936"/>
      <c r="FN1" s="936"/>
      <c r="FO1" s="936"/>
      <c r="FP1" s="936"/>
      <c r="FQ1" s="936"/>
      <c r="FR1" s="936"/>
      <c r="FS1" s="936"/>
      <c r="FT1" s="936"/>
      <c r="FU1" s="936"/>
      <c r="FV1" s="936"/>
      <c r="FW1" s="936"/>
      <c r="FX1" s="936"/>
      <c r="FY1" s="936"/>
      <c r="FZ1" s="936"/>
      <c r="GA1" s="936"/>
      <c r="GB1" s="936"/>
      <c r="GC1" s="936"/>
      <c r="GD1" s="936"/>
      <c r="GE1" s="936"/>
      <c r="GF1" s="936"/>
      <c r="GG1" s="936"/>
      <c r="GH1" s="936"/>
      <c r="GI1" s="936"/>
      <c r="GJ1" s="936"/>
      <c r="GK1" s="936"/>
      <c r="GL1" s="936"/>
      <c r="GM1" s="936"/>
      <c r="GN1" s="936"/>
      <c r="GO1" s="936"/>
      <c r="GP1" s="936"/>
      <c r="GQ1" s="936"/>
      <c r="GR1" s="936"/>
      <c r="GS1" s="936"/>
      <c r="GT1" s="936"/>
      <c r="GU1" s="936"/>
      <c r="GV1" s="936"/>
      <c r="GW1" s="936"/>
      <c r="GX1" s="936"/>
      <c r="GY1" s="936"/>
      <c r="GZ1" s="936"/>
      <c r="HA1" s="936"/>
      <c r="HB1" s="936"/>
      <c r="HC1" s="936"/>
      <c r="HD1" s="936"/>
      <c r="HE1" s="936"/>
      <c r="HF1" s="936"/>
      <c r="HG1" s="936"/>
    </row>
    <row r="2" spans="1:215" s="939" customFormat="1" ht="15.6" customHeight="1" x14ac:dyDescent="0.15">
      <c r="A2" s="940" t="s">
        <v>874</v>
      </c>
      <c r="B2" s="941"/>
      <c r="C2" s="942"/>
      <c r="D2" s="942"/>
      <c r="E2" s="943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5"/>
      <c r="V2" s="935"/>
      <c r="W2" s="936"/>
      <c r="X2" s="936"/>
      <c r="Y2" s="936"/>
      <c r="Z2" s="936"/>
      <c r="AA2" s="936"/>
      <c r="AB2" s="936"/>
      <c r="AC2" s="935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36"/>
      <c r="AP2" s="936"/>
      <c r="AQ2" s="936"/>
      <c r="AR2" s="936"/>
      <c r="AS2" s="936"/>
      <c r="AT2" s="936"/>
      <c r="AU2" s="936"/>
      <c r="AV2" s="936"/>
      <c r="AW2" s="936"/>
      <c r="AX2" s="936"/>
      <c r="AY2" s="936"/>
      <c r="AZ2" s="936"/>
      <c r="BA2" s="936"/>
      <c r="BB2" s="936"/>
      <c r="BC2" s="936"/>
      <c r="BD2" s="936"/>
      <c r="BE2" s="936"/>
      <c r="BF2" s="936"/>
      <c r="BG2" s="936"/>
      <c r="BH2" s="936"/>
      <c r="BI2" s="936"/>
      <c r="BJ2" s="936"/>
      <c r="BK2" s="936"/>
      <c r="BL2" s="936"/>
      <c r="BM2" s="936"/>
      <c r="BN2" s="936"/>
      <c r="BO2" s="936"/>
      <c r="BP2" s="936"/>
      <c r="BQ2" s="937"/>
      <c r="BR2" s="938"/>
      <c r="BS2" s="936"/>
      <c r="BT2" s="936"/>
      <c r="BU2" s="936"/>
      <c r="BV2" s="936"/>
      <c r="BW2" s="936"/>
      <c r="BX2" s="936"/>
      <c r="BY2" s="936"/>
      <c r="BZ2" s="936"/>
      <c r="CA2" s="936"/>
      <c r="CB2" s="936"/>
      <c r="CC2" s="936"/>
      <c r="CD2" s="936"/>
      <c r="CE2" s="936"/>
      <c r="CF2" s="936"/>
      <c r="CG2" s="936"/>
      <c r="CH2" s="936"/>
      <c r="CI2" s="936"/>
      <c r="CJ2" s="936"/>
      <c r="CK2" s="936"/>
      <c r="CL2" s="936"/>
      <c r="CM2" s="936"/>
      <c r="CN2" s="936"/>
      <c r="CO2" s="936"/>
      <c r="CP2" s="936"/>
      <c r="CQ2" s="936"/>
      <c r="CR2" s="936"/>
      <c r="CS2" s="936"/>
      <c r="CT2" s="936"/>
      <c r="CU2" s="936"/>
      <c r="CV2" s="936"/>
      <c r="CW2" s="936"/>
      <c r="CX2" s="936"/>
      <c r="CY2" s="936"/>
      <c r="CZ2" s="936"/>
      <c r="DA2" s="936"/>
      <c r="DB2" s="936"/>
      <c r="DC2" s="936"/>
      <c r="DD2" s="936"/>
      <c r="DE2" s="936"/>
      <c r="DF2" s="936"/>
      <c r="DG2" s="936"/>
      <c r="DH2" s="936"/>
      <c r="DI2" s="936"/>
      <c r="DJ2" s="936"/>
      <c r="DK2" s="936"/>
      <c r="DL2" s="936"/>
      <c r="DM2" s="936"/>
      <c r="DN2" s="936"/>
      <c r="DO2" s="936"/>
      <c r="DP2" s="936"/>
      <c r="DQ2" s="936"/>
      <c r="DR2" s="936"/>
      <c r="DS2" s="936"/>
      <c r="DT2" s="936"/>
      <c r="DU2" s="936"/>
      <c r="DV2" s="936"/>
      <c r="DW2" s="936"/>
      <c r="DX2" s="936"/>
      <c r="DY2" s="936"/>
      <c r="DZ2" s="936"/>
      <c r="EA2" s="936"/>
      <c r="EB2" s="936"/>
      <c r="EC2" s="936"/>
      <c r="ED2" s="936"/>
      <c r="EE2" s="936"/>
      <c r="EF2" s="936"/>
      <c r="EG2" s="936"/>
      <c r="EH2" s="936"/>
      <c r="EI2" s="936"/>
      <c r="EJ2" s="936"/>
      <c r="EK2" s="936"/>
      <c r="EL2" s="936"/>
      <c r="EM2" s="936"/>
      <c r="EN2" s="936"/>
      <c r="EO2" s="936"/>
      <c r="EP2" s="936"/>
      <c r="EQ2" s="936"/>
      <c r="ER2" s="936"/>
      <c r="ES2" s="936"/>
      <c r="ET2" s="936"/>
      <c r="EU2" s="936"/>
      <c r="EV2" s="936"/>
      <c r="EW2" s="936"/>
      <c r="EX2" s="936"/>
      <c r="EY2" s="936"/>
      <c r="EZ2" s="936"/>
      <c r="FA2" s="936"/>
      <c r="FB2" s="936"/>
      <c r="FC2" s="936"/>
      <c r="FD2" s="936"/>
      <c r="FE2" s="936"/>
      <c r="FF2" s="936"/>
      <c r="FG2" s="936"/>
      <c r="FH2" s="936"/>
      <c r="FI2" s="936"/>
      <c r="FJ2" s="936"/>
      <c r="FK2" s="936"/>
      <c r="FL2" s="936"/>
      <c r="FM2" s="936"/>
      <c r="FN2" s="936"/>
      <c r="FO2" s="936"/>
      <c r="FP2" s="936"/>
      <c r="FQ2" s="936"/>
      <c r="FR2" s="936"/>
      <c r="FS2" s="936"/>
      <c r="FT2" s="936"/>
      <c r="FU2" s="936"/>
      <c r="FV2" s="936"/>
      <c r="FW2" s="936"/>
      <c r="FX2" s="936"/>
      <c r="FY2" s="936"/>
      <c r="FZ2" s="936"/>
      <c r="GA2" s="936"/>
      <c r="GB2" s="936"/>
      <c r="GC2" s="936"/>
      <c r="GD2" s="936"/>
      <c r="GE2" s="936"/>
      <c r="GF2" s="936"/>
      <c r="GG2" s="936"/>
      <c r="GH2" s="936"/>
      <c r="GI2" s="936"/>
      <c r="GJ2" s="936"/>
      <c r="GK2" s="936"/>
      <c r="GL2" s="936"/>
      <c r="GM2" s="936"/>
      <c r="GN2" s="936"/>
      <c r="GO2" s="936"/>
      <c r="GP2" s="936"/>
      <c r="GQ2" s="936"/>
      <c r="GR2" s="936"/>
      <c r="GS2" s="936"/>
      <c r="GT2" s="936"/>
      <c r="GU2" s="936"/>
      <c r="GV2" s="936"/>
      <c r="GW2" s="936"/>
      <c r="GX2" s="936"/>
      <c r="GY2" s="936"/>
      <c r="GZ2" s="936"/>
      <c r="HA2" s="936"/>
      <c r="HB2" s="936"/>
      <c r="HC2" s="936"/>
      <c r="HD2" s="936"/>
      <c r="HE2" s="936"/>
      <c r="HF2" s="936"/>
      <c r="HG2" s="936"/>
    </row>
    <row r="3" spans="1:215" s="939" customFormat="1" ht="9" customHeight="1" x14ac:dyDescent="0.15">
      <c r="A3" s="945"/>
      <c r="B3" s="946"/>
      <c r="C3" s="947"/>
      <c r="D3" s="947"/>
      <c r="E3" s="947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5"/>
      <c r="V3" s="935"/>
      <c r="W3" s="936"/>
      <c r="X3" s="936"/>
      <c r="Y3" s="936"/>
      <c r="Z3" s="936"/>
      <c r="AA3" s="936"/>
      <c r="AB3" s="936"/>
      <c r="AC3" s="949"/>
      <c r="AD3" s="936"/>
      <c r="AE3" s="936"/>
      <c r="AF3" s="936"/>
      <c r="AG3" s="936"/>
      <c r="AH3" s="936"/>
      <c r="AI3" s="936"/>
      <c r="AJ3" s="936"/>
      <c r="AK3" s="936"/>
      <c r="AL3" s="936"/>
      <c r="AM3" s="936"/>
      <c r="AN3" s="936"/>
      <c r="AO3" s="936"/>
      <c r="AP3" s="936"/>
      <c r="AQ3" s="936"/>
      <c r="AR3" s="936"/>
      <c r="AS3" s="936"/>
      <c r="AT3" s="936"/>
      <c r="AU3" s="936"/>
      <c r="AV3" s="936"/>
      <c r="AW3" s="936"/>
      <c r="AX3" s="936"/>
      <c r="AY3" s="936"/>
      <c r="AZ3" s="936"/>
      <c r="BA3" s="936"/>
      <c r="BB3" s="936"/>
      <c r="BC3" s="936"/>
      <c r="BD3" s="936"/>
      <c r="BE3" s="936"/>
      <c r="BF3" s="936"/>
      <c r="BG3" s="936"/>
      <c r="BH3" s="936"/>
      <c r="BI3" s="936"/>
      <c r="BJ3" s="936"/>
      <c r="BK3" s="936"/>
      <c r="BL3" s="936"/>
      <c r="BM3" s="936"/>
      <c r="BN3" s="936"/>
      <c r="BO3" s="936"/>
      <c r="BP3" s="936"/>
      <c r="BQ3" s="937"/>
      <c r="BR3" s="938"/>
      <c r="BS3" s="936"/>
      <c r="BT3" s="936"/>
      <c r="BU3" s="936"/>
      <c r="BV3" s="936"/>
      <c r="BW3" s="936"/>
      <c r="BX3" s="936"/>
      <c r="BY3" s="936"/>
      <c r="BZ3" s="936"/>
      <c r="CA3" s="936"/>
      <c r="CB3" s="936"/>
      <c r="CC3" s="936"/>
      <c r="CD3" s="936"/>
      <c r="CE3" s="936"/>
      <c r="CF3" s="936"/>
      <c r="CG3" s="936"/>
      <c r="CH3" s="936"/>
      <c r="CI3" s="936"/>
      <c r="CJ3" s="936"/>
      <c r="CK3" s="936"/>
      <c r="CL3" s="936"/>
      <c r="CM3" s="936"/>
      <c r="CN3" s="936"/>
      <c r="CO3" s="936"/>
      <c r="CP3" s="936"/>
      <c r="CQ3" s="936"/>
      <c r="CR3" s="936"/>
      <c r="CS3" s="936"/>
      <c r="CT3" s="936"/>
      <c r="CU3" s="936"/>
      <c r="CV3" s="936"/>
      <c r="CW3" s="936"/>
      <c r="CX3" s="936"/>
      <c r="CY3" s="936"/>
      <c r="CZ3" s="936"/>
      <c r="DA3" s="936"/>
      <c r="DB3" s="936"/>
      <c r="DC3" s="936"/>
      <c r="DD3" s="936"/>
      <c r="DE3" s="936"/>
      <c r="DF3" s="936"/>
      <c r="DG3" s="936"/>
      <c r="DH3" s="936"/>
      <c r="DI3" s="936"/>
      <c r="DJ3" s="936"/>
      <c r="DK3" s="936"/>
      <c r="DL3" s="936"/>
      <c r="DM3" s="936"/>
      <c r="DN3" s="936"/>
      <c r="DO3" s="936"/>
      <c r="DP3" s="936"/>
      <c r="DQ3" s="936"/>
      <c r="DR3" s="936"/>
      <c r="DS3" s="936"/>
      <c r="DT3" s="936"/>
      <c r="DU3" s="936"/>
      <c r="DV3" s="936"/>
      <c r="DW3" s="936"/>
      <c r="DX3" s="936"/>
      <c r="DY3" s="936"/>
      <c r="DZ3" s="936"/>
      <c r="EA3" s="936"/>
      <c r="EB3" s="936"/>
      <c r="EC3" s="936"/>
      <c r="ED3" s="936"/>
      <c r="EE3" s="936"/>
      <c r="EF3" s="936"/>
      <c r="EG3" s="936"/>
      <c r="EH3" s="936"/>
      <c r="EI3" s="936"/>
      <c r="EJ3" s="936"/>
      <c r="EK3" s="936"/>
      <c r="EL3" s="936"/>
      <c r="EM3" s="936"/>
      <c r="EN3" s="936"/>
      <c r="EO3" s="936"/>
      <c r="EP3" s="936"/>
      <c r="EQ3" s="936"/>
      <c r="ER3" s="936"/>
      <c r="ES3" s="936"/>
      <c r="ET3" s="936"/>
      <c r="EU3" s="936"/>
      <c r="EV3" s="936"/>
      <c r="EW3" s="936"/>
      <c r="EX3" s="936"/>
      <c r="EY3" s="936"/>
      <c r="EZ3" s="936"/>
      <c r="FA3" s="936"/>
      <c r="FB3" s="936"/>
      <c r="FC3" s="936"/>
      <c r="FD3" s="936"/>
      <c r="FE3" s="936"/>
      <c r="FF3" s="936"/>
      <c r="FG3" s="936"/>
      <c r="FH3" s="936"/>
      <c r="FI3" s="936"/>
      <c r="FJ3" s="936"/>
      <c r="FK3" s="936"/>
      <c r="FL3" s="936"/>
      <c r="FM3" s="936"/>
      <c r="FN3" s="936"/>
      <c r="FO3" s="936"/>
      <c r="FP3" s="936"/>
      <c r="FQ3" s="936"/>
      <c r="FR3" s="936"/>
      <c r="FS3" s="936"/>
      <c r="FT3" s="936"/>
      <c r="FU3" s="936"/>
      <c r="FV3" s="936"/>
      <c r="FW3" s="936"/>
      <c r="FX3" s="936"/>
      <c r="FY3" s="936"/>
      <c r="FZ3" s="936"/>
      <c r="GA3" s="936"/>
      <c r="GB3" s="936"/>
      <c r="GC3" s="936"/>
      <c r="GD3" s="936"/>
      <c r="GE3" s="936"/>
      <c r="GF3" s="936"/>
      <c r="GG3" s="936"/>
      <c r="GH3" s="936"/>
      <c r="GI3" s="936"/>
      <c r="GJ3" s="936"/>
      <c r="GK3" s="936"/>
      <c r="GL3" s="936"/>
      <c r="GM3" s="936"/>
      <c r="GN3" s="936"/>
      <c r="GO3" s="936"/>
      <c r="GP3" s="936"/>
      <c r="GQ3" s="936"/>
      <c r="GR3" s="936"/>
      <c r="GS3" s="936"/>
      <c r="GT3" s="936"/>
      <c r="GU3" s="936"/>
      <c r="GV3" s="936"/>
      <c r="GW3" s="936"/>
      <c r="GX3" s="936"/>
      <c r="GY3" s="936"/>
      <c r="GZ3" s="936"/>
      <c r="HA3" s="936"/>
      <c r="HB3" s="936"/>
      <c r="HC3" s="936"/>
      <c r="HD3" s="936"/>
      <c r="HE3" s="936"/>
      <c r="HF3" s="936"/>
      <c r="HG3" s="936"/>
    </row>
    <row r="4" spans="1:215" s="939" customFormat="1" ht="20.25" customHeight="1" x14ac:dyDescent="0.25">
      <c r="A4" s="945"/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35"/>
      <c r="W4" s="936"/>
      <c r="X4" s="936"/>
      <c r="Y4" s="936"/>
      <c r="Z4" s="936"/>
      <c r="AA4" s="936"/>
      <c r="AB4" s="936"/>
      <c r="AC4" s="950"/>
      <c r="AD4" s="951"/>
      <c r="AE4" s="950"/>
      <c r="AF4" s="952"/>
      <c r="AG4" s="950"/>
      <c r="AH4" s="953"/>
      <c r="AI4" s="953"/>
      <c r="AJ4" s="953"/>
      <c r="AK4" s="953"/>
      <c r="AL4" s="953"/>
      <c r="AM4" s="950"/>
      <c r="AN4" s="954"/>
      <c r="AO4" s="955"/>
      <c r="AP4" s="955"/>
      <c r="AQ4" s="955"/>
      <c r="AR4" s="954"/>
      <c r="AS4" s="954"/>
      <c r="AT4" s="956"/>
      <c r="AU4" s="936"/>
      <c r="AV4" s="936"/>
      <c r="AW4" s="936"/>
      <c r="AX4" s="936"/>
      <c r="AY4" s="936"/>
      <c r="AZ4" s="936"/>
      <c r="BA4" s="951"/>
      <c r="BB4" s="951" t="s">
        <v>875</v>
      </c>
      <c r="BC4" s="936"/>
      <c r="BD4" s="936"/>
      <c r="BE4" s="936"/>
      <c r="BF4" s="936"/>
      <c r="BG4" s="936"/>
      <c r="BH4" s="936"/>
      <c r="BI4" s="936"/>
      <c r="BJ4" s="936"/>
      <c r="BK4" s="936"/>
      <c r="BL4" s="936"/>
      <c r="BM4" s="936"/>
      <c r="BN4" s="936"/>
      <c r="BO4" s="936"/>
      <c r="BP4" s="936"/>
      <c r="BQ4" s="936"/>
      <c r="BR4" s="936"/>
      <c r="BS4" s="936"/>
      <c r="BT4" s="936"/>
      <c r="BU4" s="936"/>
      <c r="BV4" s="936"/>
      <c r="BW4" s="936"/>
      <c r="BX4" s="936"/>
      <c r="BY4" s="936"/>
      <c r="BZ4" s="936"/>
      <c r="CA4" s="936"/>
      <c r="CB4" s="936"/>
      <c r="CC4" s="936"/>
      <c r="CD4" s="936"/>
      <c r="CE4" s="936"/>
      <c r="CF4" s="936"/>
      <c r="CG4" s="936"/>
      <c r="CH4" s="936"/>
      <c r="CI4" s="936"/>
      <c r="CJ4" s="936"/>
      <c r="CK4" s="936"/>
      <c r="CL4" s="936"/>
      <c r="CM4" s="936"/>
      <c r="CN4" s="936"/>
      <c r="CO4" s="936"/>
      <c r="CP4" s="936"/>
      <c r="CQ4" s="936"/>
      <c r="CR4" s="936"/>
      <c r="CS4" s="936"/>
      <c r="CT4" s="936"/>
      <c r="CU4" s="936"/>
      <c r="CV4" s="936"/>
      <c r="CW4" s="936"/>
      <c r="CX4" s="936"/>
      <c r="CY4" s="936"/>
      <c r="CZ4" s="936"/>
      <c r="DA4" s="936"/>
      <c r="DB4" s="936"/>
      <c r="DC4" s="936"/>
      <c r="DD4" s="936"/>
      <c r="DE4" s="957"/>
      <c r="DF4" s="957"/>
      <c r="DG4" s="957"/>
      <c r="DH4" s="957"/>
      <c r="DI4" s="957"/>
      <c r="DJ4" s="958"/>
      <c r="DK4" s="122" t="s">
        <v>109</v>
      </c>
      <c r="DL4" s="262" t="s">
        <v>876</v>
      </c>
      <c r="DM4" s="936"/>
      <c r="DN4" s="936"/>
      <c r="DO4" s="936"/>
      <c r="DP4" s="936"/>
      <c r="DQ4" s="936"/>
      <c r="DR4" s="936"/>
      <c r="DS4" s="936"/>
      <c r="DT4" s="936"/>
      <c r="DU4" s="936"/>
      <c r="DV4" s="936"/>
      <c r="DW4" s="936"/>
      <c r="DX4" s="936"/>
      <c r="DY4" s="936"/>
      <c r="DZ4" s="936"/>
      <c r="EA4" s="936"/>
      <c r="EB4" s="936"/>
      <c r="EC4" s="936"/>
      <c r="ED4" s="936"/>
      <c r="EE4" s="936"/>
      <c r="EF4" s="936"/>
      <c r="EG4" s="936"/>
      <c r="EH4" s="936"/>
      <c r="EI4" s="936"/>
      <c r="EJ4" s="936"/>
      <c r="EK4" s="936"/>
      <c r="EL4" s="936"/>
      <c r="EM4" s="936"/>
      <c r="EN4" s="936"/>
      <c r="EO4" s="936"/>
      <c r="EP4" s="936"/>
      <c r="EQ4" s="936"/>
      <c r="ER4" s="936"/>
      <c r="ES4" s="936"/>
      <c r="ET4" s="936"/>
      <c r="EU4" s="936"/>
      <c r="EV4" s="936"/>
      <c r="EW4" s="936"/>
      <c r="EX4" s="936"/>
      <c r="EY4" s="936"/>
      <c r="EZ4" s="936"/>
      <c r="FA4" s="936"/>
      <c r="FB4" s="936"/>
      <c r="FC4" s="936"/>
      <c r="FD4" s="936"/>
      <c r="FE4" s="936"/>
      <c r="FF4" s="936"/>
      <c r="FG4" s="936"/>
      <c r="FH4" s="936"/>
      <c r="FI4" s="936"/>
      <c r="FJ4" s="936"/>
      <c r="FK4" s="936"/>
      <c r="FL4" s="936"/>
      <c r="FM4" s="936"/>
      <c r="FN4" s="936"/>
      <c r="FO4" s="936"/>
      <c r="FP4" s="936"/>
      <c r="FQ4" s="936"/>
      <c r="FR4" s="936"/>
      <c r="FS4" s="936"/>
      <c r="FT4" s="936"/>
      <c r="FU4" s="936"/>
      <c r="FV4" s="936"/>
      <c r="FW4" s="936"/>
      <c r="FX4" s="936"/>
      <c r="FY4" s="936"/>
      <c r="FZ4" s="936"/>
      <c r="GA4" s="936"/>
      <c r="GB4" s="936"/>
      <c r="GC4" s="936"/>
      <c r="GD4" s="936"/>
      <c r="GE4" s="936"/>
      <c r="GF4" s="936"/>
      <c r="GG4" s="936"/>
      <c r="GH4" s="936"/>
      <c r="GI4" s="936"/>
      <c r="GJ4" s="936"/>
      <c r="GK4" s="936"/>
      <c r="GL4" s="936"/>
      <c r="GM4" s="936"/>
      <c r="GN4" s="936"/>
      <c r="GO4" s="936"/>
      <c r="GP4" s="936"/>
      <c r="GQ4" s="936"/>
      <c r="GR4" s="936"/>
      <c r="GS4" s="936"/>
      <c r="GT4" s="936"/>
      <c r="GU4" s="936"/>
      <c r="GV4" s="936"/>
      <c r="GW4" s="936"/>
      <c r="GX4" s="936"/>
      <c r="GY4" s="936"/>
      <c r="GZ4" s="936"/>
      <c r="HA4" s="936"/>
      <c r="HB4" s="936"/>
      <c r="HC4" s="936"/>
      <c r="HD4" s="936"/>
      <c r="HE4" s="936"/>
      <c r="HF4" s="936"/>
      <c r="HG4" s="936"/>
    </row>
    <row r="5" spans="1:215" s="939" customFormat="1" ht="20.45" customHeight="1" x14ac:dyDescent="0.15">
      <c r="A5" s="959"/>
      <c r="B5" s="960"/>
      <c r="C5" s="960"/>
      <c r="D5" s="960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5"/>
      <c r="V5" s="935"/>
      <c r="W5" s="961"/>
      <c r="X5" s="936"/>
      <c r="Y5" s="936"/>
      <c r="Z5" s="936"/>
      <c r="AA5" s="936"/>
      <c r="AB5" s="936"/>
      <c r="AC5" s="935"/>
      <c r="AD5" s="936"/>
      <c r="AE5" s="936"/>
      <c r="AF5" s="936"/>
      <c r="AG5" s="936"/>
      <c r="AH5" s="936"/>
      <c r="AI5" s="936"/>
      <c r="AJ5" s="936"/>
      <c r="AK5" s="936"/>
      <c r="AL5" s="936"/>
      <c r="AM5" s="936"/>
      <c r="AN5" s="936"/>
      <c r="AO5" s="936"/>
      <c r="AP5" s="936"/>
      <c r="AQ5" s="936"/>
      <c r="AR5" s="936"/>
      <c r="AS5" s="936"/>
      <c r="AT5" s="936"/>
      <c r="AU5" s="936"/>
      <c r="AV5" s="936"/>
      <c r="AW5" s="936"/>
      <c r="AX5" s="936"/>
      <c r="AY5" s="935"/>
      <c r="AZ5" s="935"/>
      <c r="BA5" s="935"/>
      <c r="BB5" s="935"/>
      <c r="BC5" s="935"/>
      <c r="BD5" s="935"/>
      <c r="BE5" s="936"/>
      <c r="BF5" s="936"/>
      <c r="BG5" s="936"/>
      <c r="BH5" s="936"/>
      <c r="BI5" s="936"/>
      <c r="BJ5" s="936"/>
      <c r="BK5" s="936"/>
      <c r="BL5" s="936"/>
      <c r="BM5" s="936"/>
      <c r="BN5" s="936"/>
      <c r="BO5" s="936"/>
      <c r="BP5" s="936"/>
      <c r="BQ5" s="936"/>
      <c r="BR5" s="936"/>
      <c r="BS5" s="936"/>
      <c r="BT5" s="936"/>
      <c r="BU5" s="936"/>
      <c r="BV5" s="936"/>
      <c r="BW5" s="936"/>
      <c r="BX5" s="936"/>
      <c r="BY5" s="936"/>
      <c r="BZ5" s="936"/>
      <c r="CA5" s="936"/>
      <c r="CB5" s="936"/>
      <c r="CC5" s="936"/>
      <c r="CD5" s="936"/>
      <c r="CE5" s="936"/>
      <c r="CF5" s="936"/>
      <c r="CG5" s="936"/>
      <c r="CH5" s="936"/>
      <c r="CI5" s="936"/>
      <c r="CJ5" s="936"/>
      <c r="CK5" s="936"/>
      <c r="CL5" s="936"/>
      <c r="CM5" s="936"/>
      <c r="CN5" s="936"/>
      <c r="CO5" s="936"/>
      <c r="CP5" s="936"/>
      <c r="CQ5" s="936"/>
      <c r="CR5" s="936"/>
      <c r="CS5" s="936"/>
      <c r="CT5" s="936"/>
      <c r="CU5" s="936"/>
      <c r="CV5" s="936"/>
      <c r="CW5" s="936"/>
      <c r="CX5" s="936"/>
      <c r="CY5" s="962" t="s">
        <v>4</v>
      </c>
      <c r="CZ5" s="963"/>
      <c r="DA5" s="963"/>
      <c r="DB5" s="963"/>
      <c r="DC5" s="964"/>
      <c r="DD5" s="964"/>
      <c r="DE5" s="965"/>
      <c r="DF5" s="133" t="s">
        <v>5</v>
      </c>
      <c r="DG5" s="963"/>
      <c r="DH5" s="963"/>
      <c r="DI5" s="963"/>
      <c r="DJ5" s="963"/>
      <c r="DK5" s="962"/>
      <c r="DL5" s="966"/>
      <c r="DM5" s="936"/>
      <c r="DN5" s="936"/>
      <c r="DO5" s="936"/>
      <c r="DP5" s="936"/>
      <c r="DQ5" s="936"/>
      <c r="DR5" s="936"/>
      <c r="DS5" s="936"/>
      <c r="DT5" s="936"/>
      <c r="DU5" s="936"/>
      <c r="DV5" s="936"/>
      <c r="DW5" s="936"/>
      <c r="DX5" s="936"/>
      <c r="DY5" s="936"/>
      <c r="DZ5" s="936"/>
      <c r="EA5" s="936"/>
      <c r="EB5" s="936"/>
      <c r="EC5" s="936"/>
      <c r="ED5" s="936"/>
      <c r="EE5" s="936"/>
      <c r="EF5" s="936"/>
      <c r="EG5" s="936"/>
      <c r="EH5" s="936"/>
      <c r="EI5" s="936"/>
      <c r="EJ5" s="936"/>
      <c r="EK5" s="936"/>
      <c r="EL5" s="936"/>
      <c r="EM5" s="936"/>
      <c r="EN5" s="936"/>
      <c r="EO5" s="936"/>
      <c r="EP5" s="936"/>
      <c r="EQ5" s="936"/>
      <c r="ER5" s="936"/>
      <c r="ES5" s="936"/>
      <c r="ET5" s="936"/>
      <c r="EU5" s="936"/>
      <c r="EV5" s="936"/>
      <c r="EW5" s="936"/>
      <c r="EX5" s="936"/>
      <c r="EY5" s="936"/>
      <c r="EZ5" s="936"/>
      <c r="FA5" s="936"/>
      <c r="FB5" s="936"/>
      <c r="FC5" s="936"/>
      <c r="FD5" s="936"/>
      <c r="FE5" s="936"/>
      <c r="FF5" s="936"/>
      <c r="FG5" s="936"/>
      <c r="FH5" s="936"/>
      <c r="FI5" s="936"/>
      <c r="FJ5" s="936"/>
      <c r="FK5" s="936"/>
      <c r="FL5" s="936"/>
      <c r="FM5" s="936"/>
      <c r="FN5" s="936"/>
      <c r="FO5" s="936"/>
      <c r="FP5" s="936"/>
      <c r="FQ5" s="936"/>
      <c r="FR5" s="936"/>
      <c r="FS5" s="936"/>
      <c r="FT5" s="936"/>
      <c r="FU5" s="936"/>
      <c r="FV5" s="936"/>
      <c r="FW5" s="936"/>
      <c r="FX5" s="936"/>
      <c r="FY5" s="936"/>
      <c r="FZ5" s="936"/>
      <c r="GA5" s="936"/>
      <c r="GB5" s="936"/>
      <c r="GC5" s="936"/>
      <c r="GD5" s="936"/>
      <c r="GE5" s="936"/>
      <c r="GF5" s="936"/>
      <c r="GG5" s="936"/>
      <c r="GH5" s="936"/>
      <c r="GI5" s="936"/>
      <c r="GJ5" s="936"/>
      <c r="GK5" s="936"/>
      <c r="GL5" s="936"/>
      <c r="GM5" s="936"/>
      <c r="GN5" s="936"/>
      <c r="GO5" s="936"/>
      <c r="GP5" s="936"/>
      <c r="GQ5" s="936"/>
      <c r="GR5" s="936"/>
      <c r="GS5" s="936"/>
      <c r="GT5" s="936"/>
      <c r="GU5" s="936"/>
      <c r="GV5" s="936"/>
      <c r="GW5" s="936"/>
      <c r="GX5" s="936"/>
      <c r="GY5" s="936"/>
      <c r="GZ5" s="936"/>
      <c r="HA5" s="936"/>
      <c r="HB5" s="936"/>
      <c r="HC5" s="936"/>
      <c r="HD5" s="936"/>
      <c r="HE5" s="936"/>
      <c r="HF5" s="936"/>
      <c r="HG5" s="936"/>
    </row>
    <row r="6" spans="1:215" s="939" customFormat="1" ht="19.5" customHeight="1" x14ac:dyDescent="0.25">
      <c r="A6" s="967"/>
      <c r="B6" s="968" t="s">
        <v>816</v>
      </c>
      <c r="C6" s="969"/>
      <c r="D6" s="969"/>
      <c r="E6" s="969"/>
      <c r="F6" s="969"/>
      <c r="G6" s="969"/>
      <c r="H6" s="969"/>
      <c r="I6" s="969"/>
      <c r="J6" s="970"/>
      <c r="K6" s="971"/>
      <c r="L6" s="16" t="s">
        <v>7</v>
      </c>
      <c r="M6" s="940"/>
      <c r="N6" s="940"/>
      <c r="O6" s="940"/>
      <c r="P6" s="940"/>
      <c r="Q6" s="940"/>
      <c r="R6" s="940"/>
      <c r="S6" s="940"/>
      <c r="T6" s="940"/>
      <c r="U6" s="945"/>
      <c r="V6" s="935"/>
      <c r="W6" s="950"/>
      <c r="X6" s="950"/>
      <c r="Y6" s="950"/>
      <c r="Z6" s="950"/>
      <c r="AA6" s="950"/>
      <c r="AB6" s="950"/>
      <c r="AC6" s="950"/>
      <c r="AD6" s="951"/>
      <c r="AE6" s="950"/>
      <c r="AF6" s="952"/>
      <c r="AG6" s="950"/>
      <c r="AH6" s="953"/>
      <c r="AI6" s="953"/>
      <c r="AJ6" s="953"/>
      <c r="AK6" s="953"/>
      <c r="AL6" s="953"/>
      <c r="AM6" s="950"/>
      <c r="AN6" s="954"/>
      <c r="AO6" s="955"/>
      <c r="AP6" s="955"/>
      <c r="AQ6" s="955"/>
      <c r="AR6" s="954"/>
      <c r="AS6" s="954"/>
      <c r="AT6" s="956"/>
      <c r="AU6" s="936"/>
      <c r="AV6" s="936"/>
      <c r="AW6" s="936"/>
      <c r="AX6" s="936"/>
      <c r="AY6" s="972"/>
      <c r="AZ6" s="972"/>
      <c r="BA6" s="972"/>
      <c r="BB6" s="972"/>
      <c r="BC6" s="972"/>
      <c r="BD6" s="972"/>
      <c r="BE6" s="936"/>
      <c r="BF6" s="936"/>
      <c r="BG6" s="936"/>
      <c r="BH6" s="936"/>
      <c r="BI6" s="936"/>
      <c r="BJ6" s="936"/>
      <c r="BK6" s="936"/>
      <c r="BL6" s="936"/>
      <c r="BM6" s="936"/>
      <c r="BN6" s="936"/>
      <c r="BO6" s="936"/>
      <c r="BP6" s="936"/>
      <c r="BQ6" s="936"/>
      <c r="BR6" s="936"/>
      <c r="BS6" s="936"/>
      <c r="BT6" s="936"/>
      <c r="BU6" s="936"/>
      <c r="BV6" s="936"/>
      <c r="BW6" s="936"/>
      <c r="BX6" s="936"/>
      <c r="BY6" s="936"/>
      <c r="BZ6" s="936"/>
      <c r="CA6" s="936"/>
      <c r="CB6" s="936"/>
      <c r="CC6" s="936"/>
      <c r="CD6" s="936"/>
      <c r="CE6" s="936"/>
      <c r="CF6" s="936"/>
      <c r="CG6" s="936"/>
      <c r="CH6" s="936"/>
      <c r="CI6" s="936"/>
      <c r="CJ6" s="936"/>
      <c r="CK6" s="936"/>
      <c r="CL6" s="936"/>
      <c r="CM6" s="936"/>
      <c r="CN6" s="936"/>
      <c r="CO6" s="936"/>
      <c r="CP6" s="936"/>
      <c r="CQ6" s="936"/>
      <c r="CR6" s="936"/>
      <c r="CS6" s="936"/>
      <c r="CT6" s="936"/>
      <c r="CU6" s="936"/>
      <c r="CV6" s="936"/>
      <c r="CW6" s="936"/>
      <c r="CX6" s="936"/>
      <c r="CY6" s="973" t="s">
        <v>871</v>
      </c>
      <c r="CZ6" s="974"/>
      <c r="DA6" s="974"/>
      <c r="DB6" s="974"/>
      <c r="DC6" s="975"/>
      <c r="DD6" s="975"/>
      <c r="DE6" s="976"/>
      <c r="DF6" s="139" t="s">
        <v>9</v>
      </c>
      <c r="DG6" s="974"/>
      <c r="DH6" s="974"/>
      <c r="DI6" s="974"/>
      <c r="DJ6" s="974"/>
      <c r="DK6" s="977"/>
      <c r="DL6" s="966"/>
      <c r="DM6" s="936"/>
      <c r="DN6" s="936"/>
      <c r="DO6" s="936"/>
      <c r="DP6" s="936"/>
      <c r="DQ6" s="936"/>
      <c r="DR6" s="936"/>
      <c r="DS6" s="936"/>
      <c r="DT6" s="936"/>
      <c r="DU6" s="936"/>
      <c r="DV6" s="936"/>
      <c r="DW6" s="936"/>
      <c r="DX6" s="936"/>
      <c r="DY6" s="936"/>
      <c r="DZ6" s="936"/>
      <c r="EA6" s="936"/>
      <c r="EB6" s="936"/>
      <c r="EC6" s="936"/>
      <c r="ED6" s="936"/>
      <c r="EE6" s="936"/>
      <c r="EF6" s="936"/>
      <c r="EG6" s="936"/>
      <c r="EH6" s="936"/>
      <c r="EI6" s="936"/>
      <c r="EJ6" s="936"/>
      <c r="EK6" s="936"/>
      <c r="EL6" s="936"/>
      <c r="EM6" s="936"/>
      <c r="EN6" s="936"/>
      <c r="EO6" s="936"/>
      <c r="EP6" s="936"/>
      <c r="EQ6" s="936"/>
      <c r="ER6" s="936"/>
      <c r="ES6" s="936"/>
      <c r="ET6" s="936"/>
      <c r="EU6" s="936"/>
      <c r="EV6" s="936"/>
      <c r="EW6" s="936"/>
      <c r="EX6" s="936"/>
      <c r="EY6" s="936"/>
      <c r="EZ6" s="936"/>
      <c r="FA6" s="936"/>
      <c r="FB6" s="936"/>
      <c r="FC6" s="936"/>
      <c r="FD6" s="936"/>
      <c r="FE6" s="936"/>
      <c r="FF6" s="936"/>
      <c r="FG6" s="936"/>
      <c r="FH6" s="936"/>
      <c r="FI6" s="936"/>
      <c r="FJ6" s="936"/>
      <c r="FK6" s="936"/>
      <c r="FL6" s="936"/>
      <c r="FM6" s="936"/>
      <c r="FN6" s="936"/>
      <c r="FO6" s="936"/>
      <c r="FP6" s="936"/>
      <c r="FQ6" s="936"/>
      <c r="FR6" s="936"/>
      <c r="FS6" s="936"/>
      <c r="FT6" s="936"/>
      <c r="FU6" s="936"/>
      <c r="FV6" s="936"/>
      <c r="FW6" s="936"/>
      <c r="FX6" s="936"/>
      <c r="FY6" s="936"/>
      <c r="FZ6" s="936"/>
      <c r="GA6" s="936"/>
      <c r="GB6" s="936"/>
      <c r="GC6" s="936"/>
      <c r="GD6" s="936"/>
      <c r="GE6" s="936"/>
      <c r="GF6" s="936"/>
      <c r="GG6" s="936"/>
      <c r="GH6" s="936"/>
      <c r="GI6" s="936"/>
      <c r="GJ6" s="936"/>
      <c r="GK6" s="936"/>
      <c r="GL6" s="936"/>
      <c r="GM6" s="936"/>
      <c r="GN6" s="936"/>
      <c r="GO6" s="936"/>
      <c r="GP6" s="936"/>
      <c r="GQ6" s="936"/>
      <c r="GR6" s="936"/>
      <c r="GS6" s="936"/>
      <c r="GT6" s="936"/>
      <c r="GU6" s="936"/>
      <c r="GV6" s="936"/>
      <c r="GW6" s="936"/>
      <c r="GX6" s="936"/>
      <c r="GY6" s="936"/>
      <c r="GZ6" s="936"/>
      <c r="HA6" s="936"/>
      <c r="HB6" s="936"/>
      <c r="HC6" s="936"/>
      <c r="HD6" s="936"/>
      <c r="HE6" s="936"/>
      <c r="HF6" s="936"/>
      <c r="HG6" s="936"/>
    </row>
    <row r="7" spans="1:215" s="939" customFormat="1" ht="15" customHeight="1" x14ac:dyDescent="0.15">
      <c r="A7" s="957"/>
      <c r="B7" s="957" t="s">
        <v>818</v>
      </c>
      <c r="C7" s="957"/>
      <c r="D7" s="957"/>
      <c r="E7" s="957"/>
      <c r="F7" s="957"/>
      <c r="G7" s="957"/>
      <c r="H7" s="957"/>
      <c r="I7" s="957"/>
      <c r="J7" s="952"/>
      <c r="K7" s="957"/>
      <c r="L7" s="978" t="s">
        <v>877</v>
      </c>
      <c r="M7" s="940"/>
      <c r="N7" s="957"/>
      <c r="O7" s="957"/>
      <c r="P7" s="957"/>
      <c r="Q7" s="957"/>
      <c r="R7" s="957"/>
      <c r="S7" s="957"/>
      <c r="T7" s="957"/>
      <c r="U7" s="950"/>
      <c r="V7" s="950"/>
      <c r="W7" s="936"/>
      <c r="X7" s="936"/>
      <c r="Y7" s="936"/>
      <c r="Z7" s="936"/>
      <c r="AA7" s="936"/>
      <c r="AB7" s="936"/>
      <c r="AC7" s="935"/>
      <c r="AD7" s="936"/>
      <c r="AE7" s="936"/>
      <c r="AF7" s="936"/>
      <c r="AG7" s="936"/>
      <c r="AH7" s="936"/>
      <c r="AI7" s="936"/>
      <c r="AJ7" s="936"/>
      <c r="AK7" s="936"/>
      <c r="AL7" s="936"/>
      <c r="AM7" s="936"/>
      <c r="AN7" s="936"/>
      <c r="AO7" s="936"/>
      <c r="AP7" s="936"/>
      <c r="AQ7" s="936"/>
      <c r="AR7" s="936"/>
      <c r="AS7" s="936"/>
      <c r="AT7" s="936"/>
      <c r="AU7" s="936"/>
      <c r="AV7" s="936"/>
      <c r="AW7" s="936"/>
      <c r="AX7" s="936"/>
      <c r="AY7" s="936"/>
      <c r="AZ7" s="936"/>
      <c r="BA7" s="936"/>
      <c r="BB7" s="961"/>
      <c r="BC7" s="940"/>
      <c r="BD7" s="940"/>
      <c r="BE7" s="936"/>
      <c r="BF7" s="936"/>
      <c r="BG7" s="936"/>
      <c r="BH7" s="936"/>
      <c r="BI7" s="936"/>
      <c r="BJ7" s="936"/>
      <c r="BK7" s="936"/>
      <c r="BL7" s="935"/>
      <c r="BM7" s="935"/>
      <c r="BN7" s="936"/>
      <c r="BO7" s="936"/>
      <c r="BP7" s="936"/>
      <c r="BQ7" s="979"/>
      <c r="BR7" s="935"/>
      <c r="BS7" s="980"/>
      <c r="BT7" s="936"/>
      <c r="BU7" s="936"/>
      <c r="BV7" s="936"/>
      <c r="BW7" s="936"/>
      <c r="BX7" s="936"/>
      <c r="BY7" s="936"/>
      <c r="BZ7" s="936"/>
      <c r="CA7" s="936"/>
      <c r="CB7" s="936"/>
      <c r="CC7" s="936"/>
      <c r="CD7" s="936"/>
      <c r="CE7" s="936"/>
      <c r="CF7" s="936"/>
      <c r="CG7" s="936"/>
      <c r="CH7" s="936"/>
      <c r="CI7" s="936"/>
      <c r="CJ7" s="936"/>
      <c r="CK7" s="936"/>
      <c r="CL7" s="936"/>
      <c r="CM7" s="936"/>
      <c r="CN7" s="936"/>
      <c r="CO7" s="936"/>
      <c r="CP7" s="936"/>
      <c r="CQ7" s="936"/>
      <c r="CR7" s="936"/>
      <c r="CS7" s="936"/>
      <c r="CT7" s="936"/>
      <c r="CU7" s="936"/>
      <c r="CV7" s="936"/>
      <c r="CW7" s="936"/>
      <c r="CX7" s="936"/>
      <c r="CY7" s="936"/>
      <c r="CZ7" s="936"/>
      <c r="DA7" s="936"/>
      <c r="DB7" s="936"/>
      <c r="DC7" s="936"/>
      <c r="DD7" s="936"/>
      <c r="DE7" s="936"/>
      <c r="DF7" s="936"/>
      <c r="DG7" s="936"/>
      <c r="DH7" s="936"/>
      <c r="DI7" s="936"/>
      <c r="DJ7" s="936"/>
      <c r="DK7" s="936"/>
      <c r="DL7" s="936"/>
      <c r="DM7" s="936"/>
      <c r="DN7" s="936"/>
      <c r="DO7" s="936"/>
      <c r="DP7" s="936"/>
      <c r="DQ7" s="936"/>
      <c r="DR7" s="936"/>
      <c r="DS7" s="936"/>
      <c r="DT7" s="936"/>
      <c r="DU7" s="936"/>
      <c r="DV7" s="936"/>
      <c r="DW7" s="936"/>
      <c r="DX7" s="936"/>
      <c r="DY7" s="936"/>
      <c r="DZ7" s="936"/>
      <c r="EA7" s="936"/>
      <c r="EB7" s="936"/>
      <c r="EC7" s="936"/>
      <c r="ED7" s="936"/>
      <c r="EE7" s="936"/>
      <c r="EF7" s="936"/>
      <c r="EG7" s="936"/>
      <c r="EH7" s="936"/>
      <c r="EI7" s="936"/>
      <c r="EJ7" s="936"/>
      <c r="EK7" s="936"/>
      <c r="EL7" s="936"/>
      <c r="EM7" s="936"/>
      <c r="EN7" s="936"/>
      <c r="EO7" s="936"/>
      <c r="EP7" s="936"/>
      <c r="EQ7" s="936"/>
      <c r="ER7" s="936"/>
      <c r="ES7" s="936"/>
      <c r="ET7" s="936"/>
      <c r="EU7" s="936"/>
      <c r="EV7" s="936"/>
      <c r="EW7" s="936"/>
      <c r="EX7" s="936"/>
      <c r="EY7" s="936"/>
      <c r="EZ7" s="936"/>
      <c r="FA7" s="936"/>
      <c r="FB7" s="936"/>
      <c r="FC7" s="936"/>
      <c r="FD7" s="936"/>
      <c r="FE7" s="936"/>
      <c r="FF7" s="936"/>
      <c r="FG7" s="936"/>
      <c r="FH7" s="936"/>
      <c r="FI7" s="936"/>
      <c r="FJ7" s="936"/>
      <c r="FK7" s="936"/>
      <c r="FL7" s="936"/>
      <c r="FM7" s="936"/>
      <c r="FN7" s="936"/>
      <c r="FO7" s="936"/>
      <c r="FP7" s="936"/>
      <c r="FQ7" s="936"/>
      <c r="FR7" s="936"/>
      <c r="FS7" s="936"/>
      <c r="FT7" s="936"/>
      <c r="FU7" s="936"/>
      <c r="FV7" s="936"/>
      <c r="FW7" s="936"/>
      <c r="FX7" s="936"/>
      <c r="FY7" s="936"/>
      <c r="FZ7" s="936"/>
      <c r="GA7" s="936"/>
      <c r="GB7" s="936"/>
      <c r="GC7" s="936"/>
      <c r="GD7" s="936"/>
      <c r="GE7" s="936"/>
      <c r="GF7" s="936"/>
      <c r="GG7" s="936"/>
      <c r="GH7" s="936"/>
      <c r="GI7" s="936"/>
      <c r="GJ7" s="936"/>
      <c r="GK7" s="936"/>
      <c r="GL7" s="936"/>
      <c r="GM7" s="936"/>
      <c r="GN7" s="936"/>
      <c r="GO7" s="936"/>
      <c r="GP7" s="936"/>
      <c r="GQ7" s="936"/>
      <c r="GR7" s="936"/>
      <c r="GS7" s="936"/>
      <c r="GT7" s="936"/>
      <c r="GU7" s="936"/>
      <c r="GV7" s="936"/>
      <c r="GW7" s="936"/>
      <c r="GX7" s="936"/>
      <c r="GY7" s="936"/>
      <c r="GZ7" s="936"/>
      <c r="HA7" s="936"/>
      <c r="HB7" s="936"/>
      <c r="HC7" s="936"/>
      <c r="HD7" s="936"/>
      <c r="HE7" s="936"/>
      <c r="HF7" s="936"/>
      <c r="HG7" s="936"/>
    </row>
    <row r="8" spans="1:215" s="988" customFormat="1" ht="13.5" customHeight="1" x14ac:dyDescent="0.15">
      <c r="A8" s="981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2"/>
      <c r="M8" s="981"/>
      <c r="N8" s="981"/>
      <c r="O8" s="981"/>
      <c r="P8" s="981"/>
      <c r="Q8" s="981"/>
      <c r="R8" s="981"/>
      <c r="S8" s="981"/>
      <c r="T8" s="983"/>
      <c r="U8" s="981"/>
      <c r="V8" s="981"/>
      <c r="W8" s="982"/>
      <c r="X8" s="984"/>
      <c r="Y8" s="982"/>
      <c r="Z8" s="982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982"/>
      <c r="AL8" s="982"/>
      <c r="AM8" s="982"/>
      <c r="AN8" s="982"/>
      <c r="AO8" s="982"/>
      <c r="AP8" s="982"/>
      <c r="AQ8" s="982"/>
      <c r="AR8" s="982"/>
      <c r="AS8" s="982"/>
      <c r="AT8" s="982"/>
      <c r="AU8" s="984"/>
      <c r="AV8" s="982"/>
      <c r="AW8" s="982"/>
      <c r="AX8" s="982"/>
      <c r="AY8" s="982"/>
      <c r="AZ8" s="982"/>
      <c r="BA8" s="982"/>
      <c r="BB8" s="982"/>
      <c r="BC8" s="982"/>
      <c r="BD8" s="982"/>
      <c r="BE8" s="982"/>
      <c r="BF8" s="982"/>
      <c r="BG8" s="982"/>
      <c r="BH8" s="985"/>
      <c r="BI8" s="981"/>
      <c r="BJ8" s="986"/>
      <c r="BK8" s="982"/>
      <c r="BL8" s="982"/>
      <c r="BM8" s="982"/>
      <c r="BN8" s="982"/>
      <c r="BO8" s="982"/>
      <c r="BP8" s="982"/>
      <c r="BQ8" s="979"/>
      <c r="BR8" s="987"/>
      <c r="BS8" s="984"/>
      <c r="BT8" s="984"/>
      <c r="BU8" s="984"/>
      <c r="BV8" s="984"/>
      <c r="BW8" s="984"/>
      <c r="BX8" s="984"/>
      <c r="BY8" s="984"/>
      <c r="BZ8" s="984"/>
      <c r="CA8" s="984"/>
      <c r="CB8" s="984"/>
      <c r="CC8" s="984"/>
      <c r="CD8" s="984"/>
      <c r="CE8" s="984"/>
      <c r="CF8" s="984"/>
      <c r="CG8" s="984"/>
      <c r="CH8" s="984"/>
      <c r="CI8" s="984"/>
      <c r="CJ8" s="984"/>
      <c r="CK8" s="984"/>
      <c r="CL8" s="984"/>
      <c r="CM8" s="984"/>
      <c r="CN8" s="984"/>
      <c r="CO8" s="984"/>
      <c r="CP8" s="984"/>
      <c r="CQ8" s="984"/>
      <c r="CR8" s="984"/>
      <c r="CS8" s="984"/>
      <c r="CT8" s="984"/>
      <c r="CU8" s="984"/>
      <c r="CV8" s="984"/>
      <c r="CW8" s="984"/>
      <c r="CX8" s="984"/>
      <c r="CY8" s="984"/>
      <c r="CZ8" s="984"/>
      <c r="DA8" s="984"/>
      <c r="DB8" s="984"/>
      <c r="DC8" s="984"/>
      <c r="DD8" s="984"/>
      <c r="DE8" s="984"/>
      <c r="DF8" s="984"/>
      <c r="DG8" s="984"/>
      <c r="DH8" s="984"/>
      <c r="DI8" s="984"/>
      <c r="DJ8" s="984"/>
      <c r="DK8" s="979" t="s">
        <v>145</v>
      </c>
      <c r="DL8" s="984"/>
      <c r="DM8" s="984"/>
      <c r="DN8" s="984"/>
      <c r="DO8" s="984"/>
      <c r="DP8" s="984"/>
      <c r="DQ8" s="984"/>
      <c r="DR8" s="984"/>
      <c r="DS8" s="984"/>
      <c r="DT8" s="984"/>
      <c r="DU8" s="984"/>
      <c r="DV8" s="984"/>
      <c r="DW8" s="984"/>
      <c r="DX8" s="984"/>
      <c r="DY8" s="984"/>
      <c r="DZ8" s="984"/>
      <c r="EA8" s="984"/>
      <c r="EB8" s="984"/>
      <c r="EC8" s="984"/>
      <c r="ED8" s="984"/>
      <c r="EE8" s="984"/>
      <c r="EF8" s="984"/>
      <c r="EG8" s="984"/>
      <c r="EH8" s="984"/>
      <c r="EI8" s="984"/>
      <c r="EJ8" s="984"/>
      <c r="EK8" s="984"/>
      <c r="EL8" s="984"/>
      <c r="EM8" s="984"/>
      <c r="EN8" s="984"/>
      <c r="EO8" s="984"/>
      <c r="EP8" s="984"/>
      <c r="EQ8" s="984"/>
      <c r="ER8" s="984"/>
      <c r="ES8" s="984"/>
      <c r="ET8" s="984"/>
      <c r="EU8" s="984"/>
      <c r="EV8" s="984"/>
      <c r="EW8" s="984"/>
      <c r="EX8" s="984"/>
      <c r="EY8" s="984"/>
      <c r="EZ8" s="984"/>
      <c r="FA8" s="984"/>
      <c r="FB8" s="984"/>
      <c r="FC8" s="984"/>
      <c r="FD8" s="984"/>
      <c r="FE8" s="984"/>
      <c r="FF8" s="984"/>
      <c r="FG8" s="984"/>
      <c r="FH8" s="984"/>
      <c r="FI8" s="984"/>
      <c r="FJ8" s="984"/>
      <c r="FK8" s="984"/>
      <c r="FL8" s="984"/>
      <c r="FM8" s="984"/>
      <c r="FN8" s="984"/>
      <c r="FO8" s="984"/>
      <c r="FP8" s="984"/>
      <c r="FQ8" s="984"/>
      <c r="FR8" s="984"/>
      <c r="FS8" s="984"/>
      <c r="FT8" s="984"/>
      <c r="FU8" s="984"/>
      <c r="FV8" s="984"/>
      <c r="FW8" s="984"/>
      <c r="FX8" s="984"/>
      <c r="FY8" s="984"/>
      <c r="FZ8" s="984"/>
      <c r="GA8" s="984"/>
      <c r="GB8" s="984"/>
      <c r="GC8" s="984"/>
      <c r="GD8" s="984"/>
      <c r="GE8" s="984"/>
      <c r="GF8" s="984"/>
      <c r="GG8" s="984"/>
      <c r="GH8" s="984"/>
      <c r="GI8" s="984"/>
      <c r="GJ8" s="984"/>
      <c r="GK8" s="984"/>
      <c r="GL8" s="984"/>
      <c r="GM8" s="984"/>
      <c r="GN8" s="984"/>
      <c r="GO8" s="984"/>
      <c r="GP8" s="984"/>
      <c r="GQ8" s="984"/>
      <c r="GR8" s="984"/>
      <c r="GS8" s="984"/>
      <c r="GT8" s="984"/>
      <c r="GU8" s="984"/>
      <c r="GV8" s="984"/>
      <c r="GW8" s="984"/>
      <c r="GX8" s="984"/>
      <c r="GY8" s="984"/>
      <c r="GZ8" s="984"/>
      <c r="HA8" s="984"/>
      <c r="HB8" s="984"/>
      <c r="HC8" s="984"/>
      <c r="HD8" s="984"/>
      <c r="HE8" s="984"/>
      <c r="HF8" s="984"/>
      <c r="HG8" s="984"/>
    </row>
    <row r="9" spans="1:215" s="988" customFormat="1" ht="18" customHeight="1" x14ac:dyDescent="0.15">
      <c r="A9" s="989"/>
      <c r="B9" s="990"/>
      <c r="C9" s="991"/>
      <c r="D9" s="991"/>
      <c r="E9" s="991"/>
      <c r="F9" s="991"/>
      <c r="G9" s="991"/>
      <c r="H9" s="991"/>
      <c r="I9" s="991"/>
      <c r="J9" s="991"/>
      <c r="K9" s="991"/>
      <c r="L9" s="992"/>
      <c r="M9" s="991"/>
      <c r="N9" s="991"/>
      <c r="O9" s="991"/>
      <c r="P9" s="991"/>
      <c r="Q9" s="991"/>
      <c r="R9" s="991"/>
      <c r="S9" s="991"/>
      <c r="T9" s="993"/>
      <c r="U9" s="994"/>
      <c r="V9" s="995"/>
      <c r="W9" s="996"/>
      <c r="X9" s="982"/>
      <c r="Y9" s="997"/>
      <c r="Z9" s="998"/>
      <c r="AA9" s="998"/>
      <c r="AB9" s="998"/>
      <c r="AC9" s="998"/>
      <c r="AD9" s="998"/>
      <c r="AE9" s="998"/>
      <c r="AF9" s="998"/>
      <c r="AG9" s="998"/>
      <c r="AH9" s="998"/>
      <c r="AI9" s="998"/>
      <c r="AJ9" s="998"/>
      <c r="AK9" s="998"/>
      <c r="AL9" s="998"/>
      <c r="AM9" s="998"/>
      <c r="AN9" s="998"/>
      <c r="AO9" s="998"/>
      <c r="AP9" s="998"/>
      <c r="AQ9" s="999"/>
      <c r="AR9" s="994"/>
      <c r="AS9" s="995"/>
      <c r="AT9" s="996"/>
      <c r="AU9" s="982"/>
      <c r="AV9" s="997"/>
      <c r="AW9" s="998"/>
      <c r="AX9" s="998"/>
      <c r="AY9" s="998"/>
      <c r="AZ9" s="998"/>
      <c r="BA9" s="998"/>
      <c r="BB9" s="998"/>
      <c r="BC9" s="998"/>
      <c r="BD9" s="998"/>
      <c r="BE9" s="998"/>
      <c r="BF9" s="998"/>
      <c r="BG9" s="998"/>
      <c r="BH9" s="998"/>
      <c r="BI9" s="1000"/>
      <c r="BJ9" s="1000"/>
      <c r="BK9" s="998"/>
      <c r="BL9" s="998"/>
      <c r="BM9" s="998"/>
      <c r="BN9" s="999"/>
      <c r="BO9" s="1001"/>
      <c r="BP9" s="1002"/>
      <c r="BQ9" s="1003"/>
      <c r="BR9" s="987"/>
      <c r="BS9" s="997"/>
      <c r="BT9" s="998"/>
      <c r="BU9" s="998"/>
      <c r="BV9" s="998"/>
      <c r="BW9" s="998"/>
      <c r="BX9" s="998"/>
      <c r="BY9" s="998"/>
      <c r="BZ9" s="998"/>
      <c r="CA9" s="998"/>
      <c r="CB9" s="998"/>
      <c r="CC9" s="998"/>
      <c r="CD9" s="998"/>
      <c r="CE9" s="998"/>
      <c r="CF9" s="1000"/>
      <c r="CG9" s="1000"/>
      <c r="CH9" s="998"/>
      <c r="CI9" s="998"/>
      <c r="CJ9" s="998"/>
      <c r="CK9" s="999"/>
      <c r="CL9" s="1001"/>
      <c r="CM9" s="1002"/>
      <c r="CN9" s="1003"/>
      <c r="CO9" s="987"/>
      <c r="CP9" s="997"/>
      <c r="CQ9" s="998"/>
      <c r="CR9" s="998"/>
      <c r="CS9" s="998"/>
      <c r="CT9" s="998"/>
      <c r="CU9" s="998"/>
      <c r="CV9" s="998"/>
      <c r="CW9" s="998"/>
      <c r="CX9" s="998"/>
      <c r="CY9" s="998"/>
      <c r="CZ9" s="998"/>
      <c r="DA9" s="998"/>
      <c r="DB9" s="998"/>
      <c r="DC9" s="1000"/>
      <c r="DD9" s="1000"/>
      <c r="DE9" s="998"/>
      <c r="DF9" s="998"/>
      <c r="DG9" s="998"/>
      <c r="DH9" s="999"/>
      <c r="DI9" s="1001"/>
      <c r="DJ9" s="1002"/>
      <c r="DK9" s="1003"/>
      <c r="DL9" s="987"/>
      <c r="DM9" s="984"/>
      <c r="DN9" s="984"/>
      <c r="DO9" s="984"/>
      <c r="DP9" s="984"/>
      <c r="DQ9" s="984"/>
      <c r="DR9" s="984"/>
      <c r="DS9" s="984"/>
      <c r="DT9" s="984"/>
      <c r="DU9" s="984"/>
      <c r="DV9" s="984"/>
      <c r="DW9" s="984"/>
      <c r="DX9" s="984"/>
      <c r="DY9" s="984"/>
      <c r="DZ9" s="984"/>
      <c r="EA9" s="984"/>
      <c r="EB9" s="984"/>
      <c r="EC9" s="984"/>
      <c r="ED9" s="984"/>
      <c r="EE9" s="984"/>
      <c r="EF9" s="984"/>
      <c r="EG9" s="984"/>
      <c r="EH9" s="984"/>
      <c r="EI9" s="984"/>
      <c r="EJ9" s="984"/>
      <c r="EK9" s="984"/>
      <c r="EL9" s="984"/>
      <c r="EM9" s="984"/>
      <c r="EN9" s="984"/>
      <c r="EO9" s="984"/>
      <c r="EP9" s="984"/>
      <c r="EQ9" s="984"/>
      <c r="ER9" s="984"/>
      <c r="ES9" s="984"/>
      <c r="ET9" s="984"/>
      <c r="EU9" s="984"/>
      <c r="EV9" s="984"/>
      <c r="EW9" s="984"/>
      <c r="EX9" s="984"/>
      <c r="EY9" s="984"/>
      <c r="EZ9" s="984"/>
      <c r="FA9" s="984"/>
      <c r="FB9" s="984"/>
      <c r="FC9" s="984"/>
      <c r="FD9" s="984"/>
      <c r="FE9" s="984"/>
      <c r="FF9" s="984"/>
      <c r="FG9" s="984"/>
      <c r="FH9" s="984"/>
      <c r="FI9" s="984"/>
      <c r="FJ9" s="984"/>
      <c r="FK9" s="984"/>
      <c r="FL9" s="984"/>
      <c r="FM9" s="984"/>
      <c r="FN9" s="984"/>
      <c r="FO9" s="984"/>
      <c r="FP9" s="984"/>
      <c r="FQ9" s="984"/>
      <c r="FR9" s="984"/>
      <c r="FS9" s="984"/>
      <c r="FT9" s="984"/>
      <c r="FU9" s="984"/>
      <c r="FV9" s="984"/>
      <c r="FW9" s="984"/>
      <c r="FX9" s="984"/>
      <c r="FY9" s="984"/>
      <c r="FZ9" s="984"/>
      <c r="GA9" s="984"/>
      <c r="GB9" s="984"/>
      <c r="GC9" s="984"/>
      <c r="GD9" s="984"/>
      <c r="GE9" s="984"/>
      <c r="GF9" s="984"/>
      <c r="GG9" s="984"/>
      <c r="GH9" s="984"/>
      <c r="GI9" s="984"/>
      <c r="GJ9" s="984"/>
      <c r="GK9" s="984"/>
      <c r="GL9" s="984"/>
      <c r="GM9" s="984"/>
      <c r="GN9" s="984"/>
      <c r="GO9" s="984"/>
      <c r="GP9" s="984"/>
      <c r="GQ9" s="984"/>
      <c r="GR9" s="984"/>
      <c r="GS9" s="984"/>
      <c r="GT9" s="984"/>
      <c r="GU9" s="984"/>
      <c r="GV9" s="984"/>
      <c r="GW9" s="984"/>
      <c r="GX9" s="984"/>
      <c r="GY9" s="984"/>
      <c r="GZ9" s="984"/>
      <c r="HA9" s="984"/>
      <c r="HB9" s="984"/>
      <c r="HC9" s="984"/>
      <c r="HD9" s="984"/>
      <c r="HE9" s="984"/>
      <c r="HF9" s="984"/>
      <c r="HG9" s="984"/>
    </row>
    <row r="10" spans="1:215" s="988" customFormat="1" ht="20.25" customHeight="1" x14ac:dyDescent="0.15">
      <c r="A10" s="989"/>
      <c r="B10" s="1445" t="s">
        <v>878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7"/>
      <c r="U10" s="1448" t="s">
        <v>45</v>
      </c>
      <c r="V10" s="1449"/>
      <c r="W10" s="1004" t="s">
        <v>879</v>
      </c>
      <c r="X10" s="1005"/>
      <c r="Y10" s="1445" t="s">
        <v>878</v>
      </c>
      <c r="Z10" s="1446"/>
      <c r="AA10" s="1446"/>
      <c r="AB10" s="1446"/>
      <c r="AC10" s="1446"/>
      <c r="AD10" s="1446"/>
      <c r="AE10" s="1446"/>
      <c r="AF10" s="1446"/>
      <c r="AG10" s="1446"/>
      <c r="AH10" s="1446"/>
      <c r="AI10" s="1446"/>
      <c r="AJ10" s="1446"/>
      <c r="AK10" s="1446"/>
      <c r="AL10" s="1446"/>
      <c r="AM10" s="1446"/>
      <c r="AN10" s="1446"/>
      <c r="AO10" s="1446"/>
      <c r="AP10" s="1446"/>
      <c r="AQ10" s="1447"/>
      <c r="AR10" s="1448" t="s">
        <v>45</v>
      </c>
      <c r="AS10" s="1449"/>
      <c r="AT10" s="1004" t="s">
        <v>879</v>
      </c>
      <c r="AU10" s="1006"/>
      <c r="AV10" s="1445" t="s">
        <v>878</v>
      </c>
      <c r="AW10" s="1446"/>
      <c r="AX10" s="1446"/>
      <c r="AY10" s="1446"/>
      <c r="AZ10" s="1446"/>
      <c r="BA10" s="1446"/>
      <c r="BB10" s="1446"/>
      <c r="BC10" s="1446"/>
      <c r="BD10" s="1446"/>
      <c r="BE10" s="1446"/>
      <c r="BF10" s="1446"/>
      <c r="BG10" s="1446"/>
      <c r="BH10" s="1446"/>
      <c r="BI10" s="1446"/>
      <c r="BJ10" s="1446"/>
      <c r="BK10" s="1446"/>
      <c r="BL10" s="1446"/>
      <c r="BM10" s="1446"/>
      <c r="BN10" s="1447"/>
      <c r="BO10" s="1448" t="s">
        <v>45</v>
      </c>
      <c r="BP10" s="1449"/>
      <c r="BQ10" s="1004" t="s">
        <v>879</v>
      </c>
      <c r="BR10" s="987"/>
      <c r="BS10" s="1445" t="s">
        <v>878</v>
      </c>
      <c r="BT10" s="1446"/>
      <c r="BU10" s="1446"/>
      <c r="BV10" s="1446"/>
      <c r="BW10" s="1446"/>
      <c r="BX10" s="1446"/>
      <c r="BY10" s="1446"/>
      <c r="BZ10" s="1446"/>
      <c r="CA10" s="1446"/>
      <c r="CB10" s="1446"/>
      <c r="CC10" s="1446"/>
      <c r="CD10" s="1446"/>
      <c r="CE10" s="1446"/>
      <c r="CF10" s="1446"/>
      <c r="CG10" s="1446"/>
      <c r="CH10" s="1446"/>
      <c r="CI10" s="1446"/>
      <c r="CJ10" s="1446"/>
      <c r="CK10" s="1447"/>
      <c r="CL10" s="1448" t="s">
        <v>45</v>
      </c>
      <c r="CM10" s="1449"/>
      <c r="CN10" s="1004" t="s">
        <v>879</v>
      </c>
      <c r="CO10" s="987"/>
      <c r="CP10" s="1445" t="s">
        <v>878</v>
      </c>
      <c r="CQ10" s="1446"/>
      <c r="CR10" s="1446"/>
      <c r="CS10" s="1446"/>
      <c r="CT10" s="1446"/>
      <c r="CU10" s="1446"/>
      <c r="CV10" s="1446"/>
      <c r="CW10" s="1446"/>
      <c r="CX10" s="1446"/>
      <c r="CY10" s="1446"/>
      <c r="CZ10" s="1446"/>
      <c r="DA10" s="1446"/>
      <c r="DB10" s="1446"/>
      <c r="DC10" s="1446"/>
      <c r="DD10" s="1446"/>
      <c r="DE10" s="1446"/>
      <c r="DF10" s="1446"/>
      <c r="DG10" s="1446"/>
      <c r="DH10" s="1447"/>
      <c r="DI10" s="1448" t="s">
        <v>45</v>
      </c>
      <c r="DJ10" s="1449"/>
      <c r="DK10" s="1004" t="s">
        <v>879</v>
      </c>
      <c r="DL10" s="987"/>
      <c r="DM10" s="984"/>
      <c r="DN10" s="984"/>
      <c r="DO10" s="984"/>
      <c r="DP10" s="984"/>
      <c r="DQ10" s="984"/>
      <c r="DR10" s="984"/>
      <c r="DS10" s="984"/>
      <c r="DT10" s="984"/>
      <c r="DU10" s="984"/>
      <c r="DV10" s="984"/>
      <c r="DW10" s="984"/>
      <c r="DX10" s="984"/>
      <c r="DY10" s="984"/>
      <c r="DZ10" s="984"/>
      <c r="EA10" s="984"/>
      <c r="EB10" s="984"/>
      <c r="EC10" s="984"/>
      <c r="ED10" s="984"/>
      <c r="EE10" s="984"/>
      <c r="EF10" s="984"/>
      <c r="EG10" s="984"/>
      <c r="EH10" s="984"/>
      <c r="EI10" s="984"/>
      <c r="EJ10" s="984"/>
      <c r="EK10" s="984"/>
      <c r="EL10" s="984"/>
      <c r="EM10" s="984"/>
      <c r="EN10" s="984"/>
      <c r="EO10" s="984"/>
      <c r="EP10" s="984"/>
      <c r="EQ10" s="984"/>
      <c r="ER10" s="984"/>
      <c r="ES10" s="984"/>
      <c r="ET10" s="984"/>
      <c r="EU10" s="984"/>
      <c r="EV10" s="984"/>
      <c r="EW10" s="984"/>
      <c r="EX10" s="984"/>
      <c r="EY10" s="984"/>
      <c r="EZ10" s="984"/>
      <c r="FA10" s="984"/>
      <c r="FB10" s="984"/>
      <c r="FC10" s="984"/>
      <c r="FD10" s="984"/>
      <c r="FE10" s="984"/>
      <c r="FF10" s="984"/>
      <c r="FG10" s="984"/>
      <c r="FH10" s="984"/>
      <c r="FI10" s="984"/>
      <c r="FJ10" s="984"/>
      <c r="FK10" s="984"/>
      <c r="FL10" s="984"/>
      <c r="FM10" s="984"/>
      <c r="FN10" s="984"/>
      <c r="FO10" s="984"/>
      <c r="FP10" s="984"/>
      <c r="FQ10" s="984"/>
      <c r="FR10" s="984"/>
      <c r="FS10" s="984"/>
      <c r="FT10" s="984"/>
      <c r="FU10" s="984"/>
      <c r="FV10" s="984"/>
      <c r="FW10" s="984"/>
      <c r="FX10" s="984"/>
      <c r="FY10" s="984"/>
      <c r="FZ10" s="984"/>
      <c r="GA10" s="984"/>
      <c r="GB10" s="984"/>
      <c r="GC10" s="984"/>
      <c r="GD10" s="984"/>
      <c r="GE10" s="984"/>
      <c r="GF10" s="984"/>
      <c r="GG10" s="984"/>
      <c r="GH10" s="984"/>
      <c r="GI10" s="984"/>
      <c r="GJ10" s="984"/>
      <c r="GK10" s="984"/>
      <c r="GL10" s="984"/>
      <c r="GM10" s="984"/>
      <c r="GN10" s="984"/>
      <c r="GO10" s="984"/>
      <c r="GP10" s="984"/>
      <c r="GQ10" s="984"/>
      <c r="GR10" s="984"/>
      <c r="GS10" s="984"/>
      <c r="GT10" s="984"/>
      <c r="GU10" s="984"/>
      <c r="GV10" s="984"/>
      <c r="GW10" s="984"/>
      <c r="GX10" s="984"/>
      <c r="GY10" s="984"/>
      <c r="GZ10" s="984"/>
      <c r="HA10" s="984"/>
      <c r="HB10" s="984"/>
      <c r="HC10" s="984"/>
      <c r="HD10" s="984"/>
      <c r="HE10" s="984"/>
      <c r="HF10" s="984"/>
      <c r="HG10" s="984"/>
    </row>
    <row r="11" spans="1:215" s="988" customFormat="1" ht="9" customHeight="1" x14ac:dyDescent="0.15">
      <c r="A11" s="989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9"/>
      <c r="U11" s="1010"/>
      <c r="V11" s="1011"/>
      <c r="W11" s="1012"/>
      <c r="X11" s="982"/>
      <c r="Y11" s="1013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982"/>
      <c r="AL11" s="981"/>
      <c r="AM11" s="982"/>
      <c r="AN11" s="982"/>
      <c r="AO11" s="982"/>
      <c r="AP11" s="982"/>
      <c r="AQ11" s="1014"/>
      <c r="AR11" s="1010"/>
      <c r="AS11" s="1011"/>
      <c r="AT11" s="1012"/>
      <c r="AU11" s="982"/>
      <c r="AV11" s="1013"/>
      <c r="AW11" s="982"/>
      <c r="AX11" s="982"/>
      <c r="AY11" s="982"/>
      <c r="AZ11" s="982"/>
      <c r="BA11" s="982"/>
      <c r="BB11" s="982"/>
      <c r="BC11" s="982"/>
      <c r="BD11" s="982"/>
      <c r="BE11" s="982"/>
      <c r="BF11" s="982"/>
      <c r="BG11" s="982"/>
      <c r="BH11" s="982"/>
      <c r="BI11" s="982"/>
      <c r="BJ11" s="1015"/>
      <c r="BK11" s="982"/>
      <c r="BL11" s="982"/>
      <c r="BM11" s="982"/>
      <c r="BN11" s="1014"/>
      <c r="BO11" s="1016"/>
      <c r="BP11" s="1017"/>
      <c r="BQ11" s="1012"/>
      <c r="BR11" s="987"/>
      <c r="BS11" s="1013"/>
      <c r="BT11" s="982"/>
      <c r="BU11" s="982"/>
      <c r="BV11" s="982"/>
      <c r="BW11" s="982"/>
      <c r="BX11" s="982"/>
      <c r="BY11" s="982"/>
      <c r="BZ11" s="982"/>
      <c r="CA11" s="982"/>
      <c r="CB11" s="982"/>
      <c r="CC11" s="982"/>
      <c r="CD11" s="982"/>
      <c r="CE11" s="982"/>
      <c r="CF11" s="982"/>
      <c r="CG11" s="1015"/>
      <c r="CH11" s="982"/>
      <c r="CI11" s="982"/>
      <c r="CJ11" s="982"/>
      <c r="CK11" s="1014"/>
      <c r="CL11" s="1016"/>
      <c r="CM11" s="1017"/>
      <c r="CN11" s="1012"/>
      <c r="CO11" s="987"/>
      <c r="CP11" s="1013"/>
      <c r="CQ11" s="982"/>
      <c r="CR11" s="982"/>
      <c r="CS11" s="982"/>
      <c r="CT11" s="982"/>
      <c r="CU11" s="982"/>
      <c r="CV11" s="982"/>
      <c r="CW11" s="982"/>
      <c r="CX11" s="982"/>
      <c r="CY11" s="982"/>
      <c r="CZ11" s="982"/>
      <c r="DA11" s="982"/>
      <c r="DB11" s="982"/>
      <c r="DC11" s="982"/>
      <c r="DD11" s="1015"/>
      <c r="DE11" s="982"/>
      <c r="DF11" s="982"/>
      <c r="DG11" s="982"/>
      <c r="DH11" s="1014"/>
      <c r="DI11" s="1016"/>
      <c r="DJ11" s="1017"/>
      <c r="DK11" s="1012"/>
      <c r="DL11" s="987"/>
      <c r="DM11" s="984"/>
      <c r="DN11" s="984"/>
      <c r="DO11" s="984"/>
      <c r="DP11" s="984"/>
      <c r="DQ11" s="984"/>
      <c r="DR11" s="984"/>
      <c r="DS11" s="984"/>
      <c r="DT11" s="984"/>
      <c r="DU11" s="984"/>
      <c r="DV11" s="984"/>
      <c r="DW11" s="984"/>
      <c r="DX11" s="984"/>
      <c r="DY11" s="984"/>
      <c r="DZ11" s="984"/>
      <c r="EA11" s="984"/>
      <c r="EB11" s="984"/>
      <c r="EC11" s="984"/>
      <c r="ED11" s="984"/>
      <c r="EE11" s="984"/>
      <c r="EF11" s="984"/>
      <c r="EG11" s="984"/>
      <c r="EH11" s="984"/>
      <c r="EI11" s="984"/>
      <c r="EJ11" s="984"/>
      <c r="EK11" s="984"/>
      <c r="EL11" s="984"/>
      <c r="EM11" s="984"/>
      <c r="EN11" s="984"/>
      <c r="EO11" s="984"/>
      <c r="EP11" s="984"/>
      <c r="EQ11" s="984"/>
      <c r="ER11" s="984"/>
      <c r="ES11" s="984"/>
      <c r="ET11" s="984"/>
      <c r="EU11" s="984"/>
      <c r="EV11" s="984"/>
      <c r="EW11" s="984"/>
      <c r="EX11" s="984"/>
      <c r="EY11" s="984"/>
      <c r="EZ11" s="984"/>
      <c r="FA11" s="984"/>
      <c r="FB11" s="984"/>
      <c r="FC11" s="984"/>
      <c r="FD11" s="984"/>
      <c r="FE11" s="984"/>
      <c r="FF11" s="984"/>
      <c r="FG11" s="984"/>
      <c r="FH11" s="984"/>
      <c r="FI11" s="984"/>
      <c r="FJ11" s="984"/>
      <c r="FK11" s="984"/>
      <c r="FL11" s="984"/>
      <c r="FM11" s="984"/>
      <c r="FN11" s="984"/>
      <c r="FO11" s="984"/>
      <c r="FP11" s="984"/>
      <c r="FQ11" s="984"/>
      <c r="FR11" s="984"/>
      <c r="FS11" s="984"/>
      <c r="FT11" s="984"/>
      <c r="FU11" s="984"/>
      <c r="FV11" s="984"/>
      <c r="FW11" s="984"/>
      <c r="FX11" s="984"/>
      <c r="FY11" s="984"/>
      <c r="FZ11" s="984"/>
      <c r="GA11" s="984"/>
      <c r="GB11" s="984"/>
      <c r="GC11" s="984"/>
      <c r="GD11" s="984"/>
      <c r="GE11" s="984"/>
      <c r="GF11" s="984"/>
      <c r="GG11" s="984"/>
      <c r="GH11" s="984"/>
      <c r="GI11" s="984"/>
      <c r="GJ11" s="984"/>
      <c r="GK11" s="984"/>
      <c r="GL11" s="984"/>
      <c r="GM11" s="984"/>
      <c r="GN11" s="984"/>
      <c r="GO11" s="984"/>
      <c r="GP11" s="984"/>
      <c r="GQ11" s="984"/>
      <c r="GR11" s="984"/>
      <c r="GS11" s="984"/>
      <c r="GT11" s="984"/>
      <c r="GU11" s="984"/>
      <c r="GV11" s="984"/>
      <c r="GW11" s="984"/>
      <c r="GX11" s="984"/>
      <c r="GY11" s="984"/>
      <c r="GZ11" s="984"/>
      <c r="HA11" s="984"/>
      <c r="HB11" s="984"/>
      <c r="HC11" s="984"/>
      <c r="HD11" s="984"/>
      <c r="HE11" s="984"/>
      <c r="HF11" s="984"/>
      <c r="HG11" s="984"/>
    </row>
    <row r="12" spans="1:215" s="988" customFormat="1" ht="9" customHeight="1" thickBot="1" x14ac:dyDescent="0.2">
      <c r="A12" s="989"/>
      <c r="B12" s="1018"/>
      <c r="C12" s="1019"/>
      <c r="D12" s="1019"/>
      <c r="E12" s="1019"/>
      <c r="F12" s="1019"/>
      <c r="G12" s="1019"/>
      <c r="H12" s="1019"/>
      <c r="I12" s="1019"/>
      <c r="J12" s="1019"/>
      <c r="K12" s="1019"/>
      <c r="L12" s="1020"/>
      <c r="M12" s="1019"/>
      <c r="N12" s="1019"/>
      <c r="O12" s="1019"/>
      <c r="P12" s="1019"/>
      <c r="Q12" s="1019"/>
      <c r="R12" s="1019"/>
      <c r="S12" s="1019"/>
      <c r="T12" s="1021"/>
      <c r="U12" s="1010"/>
      <c r="V12" s="1011"/>
      <c r="W12" s="1022"/>
      <c r="X12" s="982"/>
      <c r="Y12" s="1023"/>
      <c r="Z12" s="1024"/>
      <c r="AA12" s="1025"/>
      <c r="AB12" s="1025"/>
      <c r="AC12" s="1025"/>
      <c r="AD12" s="1025"/>
      <c r="AE12" s="1025"/>
      <c r="AF12" s="1025"/>
      <c r="AG12" s="1025"/>
      <c r="AH12" s="1025"/>
      <c r="AI12" s="1025"/>
      <c r="AJ12" s="1025"/>
      <c r="AK12" s="1025"/>
      <c r="AL12" s="1025"/>
      <c r="AM12" s="1024"/>
      <c r="AN12" s="1024"/>
      <c r="AO12" s="1024"/>
      <c r="AP12" s="1024"/>
      <c r="AQ12" s="1026"/>
      <c r="AR12" s="1027"/>
      <c r="AS12" s="1028"/>
      <c r="AT12" s="1029"/>
      <c r="AU12" s="981"/>
      <c r="AV12" s="1030"/>
      <c r="AW12" s="1025"/>
      <c r="AX12" s="1025"/>
      <c r="AY12" s="1024"/>
      <c r="AZ12" s="1024"/>
      <c r="BA12" s="1024"/>
      <c r="BB12" s="1024"/>
      <c r="BC12" s="1024"/>
      <c r="BD12" s="1024"/>
      <c r="BE12" s="1024"/>
      <c r="BF12" s="1024"/>
      <c r="BG12" s="1024"/>
      <c r="BH12" s="1024"/>
      <c r="BI12" s="1024"/>
      <c r="BJ12" s="1031"/>
      <c r="BK12" s="1024"/>
      <c r="BL12" s="1024"/>
      <c r="BM12" s="1024"/>
      <c r="BN12" s="1026"/>
      <c r="BO12" s="1032"/>
      <c r="BP12" s="1033"/>
      <c r="BQ12" s="1034"/>
      <c r="BR12" s="987"/>
      <c r="BS12" s="1030"/>
      <c r="BT12" s="1025"/>
      <c r="BU12" s="1025"/>
      <c r="BV12" s="1024"/>
      <c r="BW12" s="1024"/>
      <c r="BX12" s="1024"/>
      <c r="BY12" s="1024"/>
      <c r="BZ12" s="1024"/>
      <c r="CA12" s="1024"/>
      <c r="CB12" s="1024"/>
      <c r="CC12" s="1024"/>
      <c r="CD12" s="1024"/>
      <c r="CE12" s="1024"/>
      <c r="CF12" s="1024"/>
      <c r="CG12" s="1031"/>
      <c r="CH12" s="1024"/>
      <c r="CI12" s="1024"/>
      <c r="CJ12" s="1024"/>
      <c r="CK12" s="1026"/>
      <c r="CL12" s="1032"/>
      <c r="CM12" s="1033"/>
      <c r="CN12" s="1034"/>
      <c r="CO12" s="987"/>
      <c r="CP12" s="1030"/>
      <c r="CQ12" s="1025"/>
      <c r="CR12" s="1025"/>
      <c r="CS12" s="1024"/>
      <c r="CT12" s="1024"/>
      <c r="CU12" s="1024"/>
      <c r="CV12" s="1024"/>
      <c r="CW12" s="1024"/>
      <c r="CX12" s="1024"/>
      <c r="CY12" s="1024"/>
      <c r="CZ12" s="1024"/>
      <c r="DA12" s="1024"/>
      <c r="DB12" s="1024"/>
      <c r="DC12" s="1024"/>
      <c r="DD12" s="1031"/>
      <c r="DE12" s="1024"/>
      <c r="DF12" s="1024"/>
      <c r="DG12" s="1024"/>
      <c r="DH12" s="1026"/>
      <c r="DI12" s="1032"/>
      <c r="DJ12" s="1033"/>
      <c r="DK12" s="1034"/>
      <c r="DL12" s="987"/>
      <c r="DM12" s="984"/>
      <c r="DN12" s="984"/>
      <c r="DO12" s="984"/>
      <c r="DP12" s="984"/>
      <c r="DQ12" s="984"/>
      <c r="DR12" s="984"/>
      <c r="DS12" s="984"/>
      <c r="DT12" s="984"/>
      <c r="DU12" s="984"/>
      <c r="DV12" s="984"/>
      <c r="DW12" s="984"/>
      <c r="DX12" s="984"/>
      <c r="DY12" s="984"/>
      <c r="DZ12" s="984"/>
      <c r="EA12" s="984"/>
      <c r="EB12" s="984"/>
      <c r="EC12" s="984"/>
      <c r="ED12" s="984"/>
      <c r="EE12" s="984"/>
      <c r="EF12" s="984"/>
      <c r="EG12" s="984"/>
      <c r="EH12" s="984"/>
      <c r="EI12" s="984"/>
      <c r="EJ12" s="984"/>
      <c r="EK12" s="984"/>
      <c r="EL12" s="984"/>
      <c r="EM12" s="984"/>
      <c r="EN12" s="984"/>
      <c r="EO12" s="984"/>
      <c r="EP12" s="984"/>
      <c r="EQ12" s="984"/>
      <c r="ER12" s="984"/>
      <c r="ES12" s="984"/>
      <c r="ET12" s="984"/>
      <c r="EU12" s="984"/>
      <c r="EV12" s="984"/>
      <c r="EW12" s="984"/>
      <c r="EX12" s="984"/>
      <c r="EY12" s="984"/>
      <c r="EZ12" s="984"/>
      <c r="FA12" s="984"/>
      <c r="FB12" s="984"/>
      <c r="FC12" s="984"/>
      <c r="FD12" s="984"/>
      <c r="FE12" s="984"/>
      <c r="FF12" s="984"/>
      <c r="FG12" s="984"/>
      <c r="FH12" s="984"/>
      <c r="FI12" s="984"/>
      <c r="FJ12" s="984"/>
      <c r="FK12" s="984"/>
      <c r="FL12" s="984"/>
      <c r="FM12" s="984"/>
      <c r="FN12" s="984"/>
      <c r="FO12" s="984"/>
      <c r="FP12" s="984"/>
      <c r="FQ12" s="984"/>
      <c r="FR12" s="984"/>
      <c r="FS12" s="984"/>
      <c r="FT12" s="984"/>
      <c r="FU12" s="984"/>
      <c r="FV12" s="984"/>
      <c r="FW12" s="984"/>
      <c r="FX12" s="984"/>
      <c r="FY12" s="984"/>
      <c r="FZ12" s="984"/>
      <c r="GA12" s="984"/>
      <c r="GB12" s="984"/>
      <c r="GC12" s="984"/>
      <c r="GD12" s="984"/>
      <c r="GE12" s="984"/>
      <c r="GF12" s="984"/>
      <c r="GG12" s="984"/>
      <c r="GH12" s="984"/>
      <c r="GI12" s="984"/>
      <c r="GJ12" s="984"/>
      <c r="GK12" s="984"/>
      <c r="GL12" s="984"/>
      <c r="GM12" s="984"/>
      <c r="GN12" s="984"/>
      <c r="GO12" s="984"/>
      <c r="GP12" s="984"/>
      <c r="GQ12" s="984"/>
      <c r="GR12" s="984"/>
      <c r="GS12" s="984"/>
      <c r="GT12" s="984"/>
      <c r="GU12" s="984"/>
      <c r="GV12" s="984"/>
      <c r="GW12" s="984"/>
      <c r="GX12" s="984"/>
      <c r="GY12" s="984"/>
      <c r="GZ12" s="984"/>
      <c r="HA12" s="984"/>
      <c r="HB12" s="984"/>
      <c r="HC12" s="984"/>
      <c r="HD12" s="984"/>
      <c r="HE12" s="984"/>
      <c r="HF12" s="984"/>
      <c r="HG12" s="984"/>
    </row>
    <row r="13" spans="1:215" s="988" customFormat="1" ht="33" customHeight="1" thickBot="1" x14ac:dyDescent="0.2">
      <c r="A13" s="1035"/>
      <c r="B13" s="1450" t="s">
        <v>880</v>
      </c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  <c r="N13" s="1450"/>
      <c r="O13" s="1450"/>
      <c r="P13" s="1450"/>
      <c r="Q13" s="1450"/>
      <c r="R13" s="1450"/>
      <c r="S13" s="1450"/>
      <c r="T13" s="1451"/>
      <c r="U13" s="1036">
        <v>0</v>
      </c>
      <c r="V13" s="1037">
        <v>1</v>
      </c>
      <c r="W13" s="1038">
        <v>653281</v>
      </c>
      <c r="X13" s="1039" t="s">
        <v>42</v>
      </c>
      <c r="Y13" s="1452" t="s">
        <v>881</v>
      </c>
      <c r="Z13" s="1452"/>
      <c r="AA13" s="1452"/>
      <c r="AB13" s="1452"/>
      <c r="AC13" s="1452"/>
      <c r="AD13" s="1452"/>
      <c r="AE13" s="1452"/>
      <c r="AF13" s="1452"/>
      <c r="AG13" s="1452"/>
      <c r="AH13" s="1452"/>
      <c r="AI13" s="1452"/>
      <c r="AJ13" s="1452"/>
      <c r="AK13" s="1452"/>
      <c r="AL13" s="1452"/>
      <c r="AM13" s="1452"/>
      <c r="AN13" s="1452"/>
      <c r="AO13" s="1452"/>
      <c r="AP13" s="1452"/>
      <c r="AQ13" s="1452"/>
      <c r="AR13" s="1036">
        <v>0</v>
      </c>
      <c r="AS13" s="1037">
        <v>1</v>
      </c>
      <c r="AT13" s="1038">
        <v>0</v>
      </c>
      <c r="AU13" s="1039" t="s">
        <v>882</v>
      </c>
      <c r="AV13" s="1453" t="s">
        <v>883</v>
      </c>
      <c r="AW13" s="1453"/>
      <c r="AX13" s="1453"/>
      <c r="AY13" s="1453"/>
      <c r="AZ13" s="1453"/>
      <c r="BA13" s="1453"/>
      <c r="BB13" s="1453"/>
      <c r="BC13" s="1453"/>
      <c r="BD13" s="1453"/>
      <c r="BE13" s="1453"/>
      <c r="BF13" s="1453"/>
      <c r="BG13" s="1453"/>
      <c r="BH13" s="1453"/>
      <c r="BI13" s="1453"/>
      <c r="BJ13" s="1453"/>
      <c r="BK13" s="1453"/>
      <c r="BL13" s="1453"/>
      <c r="BM13" s="1453"/>
      <c r="BN13" s="1453"/>
      <c r="BO13" s="1036">
        <v>0</v>
      </c>
      <c r="BP13" s="1037">
        <v>1</v>
      </c>
      <c r="BQ13" s="1038">
        <v>0</v>
      </c>
      <c r="BR13" s="1040" t="s">
        <v>317</v>
      </c>
      <c r="BS13" s="1453" t="s">
        <v>884</v>
      </c>
      <c r="BT13" s="1453"/>
      <c r="BU13" s="1453"/>
      <c r="BV13" s="1453"/>
      <c r="BW13" s="1453"/>
      <c r="BX13" s="1453"/>
      <c r="BY13" s="1453"/>
      <c r="BZ13" s="1453"/>
      <c r="CA13" s="1453"/>
      <c r="CB13" s="1453"/>
      <c r="CC13" s="1453"/>
      <c r="CD13" s="1453"/>
      <c r="CE13" s="1453"/>
      <c r="CF13" s="1453"/>
      <c r="CG13" s="1453"/>
      <c r="CH13" s="1453"/>
      <c r="CI13" s="1453"/>
      <c r="CJ13" s="1453"/>
      <c r="CK13" s="1453"/>
      <c r="CL13" s="1036">
        <v>0</v>
      </c>
      <c r="CM13" s="1037">
        <v>2</v>
      </c>
      <c r="CN13" s="1041">
        <f>CN14+CN17</f>
        <v>1005740</v>
      </c>
      <c r="CO13" s="1039" t="s">
        <v>42</v>
      </c>
      <c r="CP13" s="1453" t="s">
        <v>885</v>
      </c>
      <c r="CQ13" s="1453"/>
      <c r="CR13" s="1453"/>
      <c r="CS13" s="1453"/>
      <c r="CT13" s="1453"/>
      <c r="CU13" s="1453"/>
      <c r="CV13" s="1453"/>
      <c r="CW13" s="1453"/>
      <c r="CX13" s="1453"/>
      <c r="CY13" s="1453"/>
      <c r="CZ13" s="1453"/>
      <c r="DA13" s="1453"/>
      <c r="DB13" s="1453"/>
      <c r="DC13" s="1453"/>
      <c r="DD13" s="1453"/>
      <c r="DE13" s="1453"/>
      <c r="DF13" s="1453"/>
      <c r="DG13" s="1453"/>
      <c r="DH13" s="1453"/>
      <c r="DI13" s="1036">
        <v>0</v>
      </c>
      <c r="DJ13" s="1037">
        <v>2</v>
      </c>
      <c r="DK13" s="1041">
        <f>DK14+DK15</f>
        <v>92175</v>
      </c>
      <c r="DL13" s="1040" t="s">
        <v>742</v>
      </c>
      <c r="DM13" s="984"/>
      <c r="DN13" s="984"/>
      <c r="DO13" s="984"/>
      <c r="DP13" s="984"/>
      <c r="DQ13" s="984"/>
      <c r="DR13" s="984"/>
      <c r="DS13" s="984"/>
      <c r="DT13" s="984"/>
      <c r="DU13" s="984"/>
      <c r="DV13" s="984"/>
      <c r="DW13" s="984"/>
      <c r="DX13" s="984"/>
      <c r="DY13" s="984"/>
      <c r="DZ13" s="984"/>
      <c r="EA13" s="984"/>
      <c r="EB13" s="984"/>
      <c r="EC13" s="984"/>
      <c r="ED13" s="984"/>
      <c r="EE13" s="984"/>
      <c r="EF13" s="984"/>
      <c r="EG13" s="984"/>
      <c r="EH13" s="984"/>
      <c r="EI13" s="984"/>
      <c r="EJ13" s="984"/>
      <c r="EK13" s="984"/>
      <c r="EL13" s="984"/>
      <c r="EM13" s="984"/>
      <c r="EN13" s="984"/>
      <c r="EO13" s="984"/>
      <c r="EP13" s="984"/>
      <c r="EQ13" s="984"/>
      <c r="ER13" s="984"/>
      <c r="ES13" s="984"/>
      <c r="ET13" s="984"/>
      <c r="EU13" s="984"/>
      <c r="EV13" s="984"/>
      <c r="EW13" s="984"/>
      <c r="EX13" s="984"/>
      <c r="EY13" s="984"/>
      <c r="EZ13" s="984"/>
      <c r="FA13" s="984"/>
      <c r="FB13" s="984"/>
      <c r="FC13" s="984"/>
      <c r="FD13" s="984"/>
      <c r="FE13" s="984"/>
      <c r="FF13" s="984"/>
      <c r="FG13" s="984"/>
      <c r="FH13" s="984"/>
      <c r="FI13" s="984"/>
      <c r="FJ13" s="984"/>
      <c r="FK13" s="984"/>
      <c r="FL13" s="984"/>
      <c r="FM13" s="984"/>
      <c r="FN13" s="984"/>
      <c r="FO13" s="984"/>
      <c r="FP13" s="984"/>
      <c r="FQ13" s="984"/>
      <c r="FR13" s="984"/>
      <c r="FS13" s="984"/>
      <c r="FT13" s="984"/>
      <c r="FU13" s="984"/>
      <c r="FV13" s="984"/>
      <c r="FW13" s="984"/>
      <c r="FX13" s="984"/>
      <c r="FY13" s="984"/>
      <c r="FZ13" s="984"/>
      <c r="GA13" s="984"/>
      <c r="GB13" s="984"/>
      <c r="GC13" s="984"/>
      <c r="GD13" s="984"/>
      <c r="GE13" s="984"/>
      <c r="GF13" s="984"/>
      <c r="GG13" s="984"/>
      <c r="GH13" s="984"/>
      <c r="GI13" s="984"/>
      <c r="GJ13" s="984"/>
      <c r="GK13" s="984"/>
      <c r="GL13" s="984"/>
      <c r="GM13" s="984"/>
      <c r="GN13" s="984"/>
      <c r="GO13" s="984"/>
      <c r="GP13" s="984"/>
      <c r="GQ13" s="984"/>
      <c r="GR13" s="984"/>
      <c r="GS13" s="984"/>
      <c r="GT13" s="984"/>
      <c r="GU13" s="984"/>
      <c r="GV13" s="984"/>
      <c r="GW13" s="984"/>
      <c r="GX13" s="984"/>
      <c r="GY13" s="984"/>
      <c r="GZ13" s="984"/>
      <c r="HA13" s="984"/>
      <c r="HB13" s="984"/>
      <c r="HC13" s="984"/>
      <c r="HD13" s="984"/>
      <c r="HE13" s="984"/>
      <c r="HF13" s="984"/>
      <c r="HG13" s="984"/>
    </row>
    <row r="14" spans="1:215" s="988" customFormat="1" ht="33" customHeight="1" x14ac:dyDescent="0.15">
      <c r="A14" s="989"/>
      <c r="B14" s="1450" t="s">
        <v>886</v>
      </c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042"/>
      <c r="V14" s="1042"/>
      <c r="W14" s="1041">
        <f>SUM(W15:W20)</f>
        <v>4989676</v>
      </c>
      <c r="X14" s="1039" t="s">
        <v>13</v>
      </c>
      <c r="Y14" s="1454" t="s">
        <v>887</v>
      </c>
      <c r="Z14" s="1454"/>
      <c r="AA14" s="1454"/>
      <c r="AB14" s="1454"/>
      <c r="AC14" s="1454"/>
      <c r="AD14" s="1454"/>
      <c r="AE14" s="1454"/>
      <c r="AF14" s="1454"/>
      <c r="AG14" s="1454"/>
      <c r="AH14" s="1454"/>
      <c r="AI14" s="1454"/>
      <c r="AJ14" s="1454"/>
      <c r="AK14" s="1454"/>
      <c r="AL14" s="1454"/>
      <c r="AM14" s="1454"/>
      <c r="AN14" s="1454"/>
      <c r="AO14" s="1454"/>
      <c r="AP14" s="1454"/>
      <c r="AQ14" s="1454"/>
      <c r="AR14" s="1043"/>
      <c r="AS14" s="1044"/>
      <c r="AT14" s="1045">
        <v>83447</v>
      </c>
      <c r="AU14" s="1039" t="s">
        <v>888</v>
      </c>
      <c r="AV14" s="1453" t="s">
        <v>889</v>
      </c>
      <c r="AW14" s="1453"/>
      <c r="AX14" s="1453"/>
      <c r="AY14" s="1453"/>
      <c r="AZ14" s="1453"/>
      <c r="BA14" s="1453"/>
      <c r="BB14" s="1453"/>
      <c r="BC14" s="1453"/>
      <c r="BD14" s="1453"/>
      <c r="BE14" s="1453"/>
      <c r="BF14" s="1453"/>
      <c r="BG14" s="1453"/>
      <c r="BH14" s="1453"/>
      <c r="BI14" s="1453"/>
      <c r="BJ14" s="1453"/>
      <c r="BK14" s="1453"/>
      <c r="BL14" s="1453"/>
      <c r="BM14" s="1453"/>
      <c r="BN14" s="1453"/>
      <c r="BO14" s="1046"/>
      <c r="BP14" s="1042"/>
      <c r="BQ14" s="1045">
        <v>0</v>
      </c>
      <c r="BR14" s="1040" t="s">
        <v>324</v>
      </c>
      <c r="BS14" s="1453" t="s">
        <v>890</v>
      </c>
      <c r="BT14" s="1453"/>
      <c r="BU14" s="1453"/>
      <c r="BV14" s="1453"/>
      <c r="BW14" s="1453"/>
      <c r="BX14" s="1453"/>
      <c r="BY14" s="1453"/>
      <c r="BZ14" s="1453"/>
      <c r="CA14" s="1453"/>
      <c r="CB14" s="1453"/>
      <c r="CC14" s="1453"/>
      <c r="CD14" s="1453"/>
      <c r="CE14" s="1453"/>
      <c r="CF14" s="1453"/>
      <c r="CG14" s="1453"/>
      <c r="CH14" s="1453"/>
      <c r="CI14" s="1453"/>
      <c r="CJ14" s="1453"/>
      <c r="CK14" s="1453"/>
      <c r="CL14" s="1046"/>
      <c r="CM14" s="1042"/>
      <c r="CN14" s="1041">
        <f>SUM(CN15:CN16)</f>
        <v>882498</v>
      </c>
      <c r="CO14" s="1039" t="s">
        <v>13</v>
      </c>
      <c r="CP14" s="1453" t="s">
        <v>891</v>
      </c>
      <c r="CQ14" s="1453"/>
      <c r="CR14" s="1453"/>
      <c r="CS14" s="1453"/>
      <c r="CT14" s="1453"/>
      <c r="CU14" s="1453"/>
      <c r="CV14" s="1453"/>
      <c r="CW14" s="1453"/>
      <c r="CX14" s="1453"/>
      <c r="CY14" s="1453"/>
      <c r="CZ14" s="1453"/>
      <c r="DA14" s="1453"/>
      <c r="DB14" s="1453"/>
      <c r="DC14" s="1453"/>
      <c r="DD14" s="1453"/>
      <c r="DE14" s="1453"/>
      <c r="DF14" s="1453"/>
      <c r="DG14" s="1453"/>
      <c r="DH14" s="1453"/>
      <c r="DI14" s="1046"/>
      <c r="DJ14" s="1042"/>
      <c r="DK14" s="1045">
        <v>86006</v>
      </c>
      <c r="DL14" s="1040" t="s">
        <v>362</v>
      </c>
      <c r="DM14" s="984"/>
      <c r="DN14" s="984"/>
      <c r="DO14" s="984"/>
      <c r="DP14" s="984"/>
      <c r="DQ14" s="984"/>
      <c r="DR14" s="984"/>
      <c r="DS14" s="984"/>
      <c r="DT14" s="984"/>
      <c r="DU14" s="984"/>
      <c r="DV14" s="984"/>
      <c r="DW14" s="984"/>
      <c r="DX14" s="984"/>
      <c r="DY14" s="984"/>
      <c r="DZ14" s="984"/>
      <c r="EA14" s="984"/>
      <c r="EB14" s="984"/>
      <c r="EC14" s="984"/>
      <c r="ED14" s="984"/>
      <c r="EE14" s="984"/>
      <c r="EF14" s="984"/>
      <c r="EG14" s="984"/>
      <c r="EH14" s="984"/>
      <c r="EI14" s="984"/>
      <c r="EJ14" s="984"/>
      <c r="EK14" s="984"/>
      <c r="EL14" s="984"/>
      <c r="EM14" s="984"/>
      <c r="EN14" s="984"/>
      <c r="EO14" s="984"/>
      <c r="EP14" s="984"/>
      <c r="EQ14" s="984"/>
      <c r="ER14" s="984"/>
      <c r="ES14" s="984"/>
      <c r="ET14" s="984"/>
      <c r="EU14" s="984"/>
      <c r="EV14" s="984"/>
      <c r="EW14" s="984"/>
      <c r="EX14" s="984"/>
      <c r="EY14" s="984"/>
      <c r="EZ14" s="984"/>
      <c r="FA14" s="984"/>
      <c r="FB14" s="984"/>
      <c r="FC14" s="984"/>
      <c r="FD14" s="984"/>
      <c r="FE14" s="984"/>
      <c r="FF14" s="984"/>
      <c r="FG14" s="984"/>
      <c r="FH14" s="984"/>
      <c r="FI14" s="984"/>
      <c r="FJ14" s="984"/>
      <c r="FK14" s="984"/>
      <c r="FL14" s="984"/>
      <c r="FM14" s="984"/>
      <c r="FN14" s="984"/>
      <c r="FO14" s="984"/>
      <c r="FP14" s="984"/>
      <c r="FQ14" s="984"/>
      <c r="FR14" s="984"/>
      <c r="FS14" s="984"/>
      <c r="FT14" s="984"/>
      <c r="FU14" s="984"/>
      <c r="FV14" s="984"/>
      <c r="FW14" s="984"/>
      <c r="FX14" s="984"/>
      <c r="FY14" s="984"/>
      <c r="FZ14" s="984"/>
      <c r="GA14" s="984"/>
      <c r="GB14" s="984"/>
      <c r="GC14" s="984"/>
      <c r="GD14" s="984"/>
      <c r="GE14" s="984"/>
      <c r="GF14" s="984"/>
      <c r="GG14" s="984"/>
      <c r="GH14" s="984"/>
      <c r="GI14" s="984"/>
      <c r="GJ14" s="984"/>
      <c r="GK14" s="984"/>
      <c r="GL14" s="984"/>
      <c r="GM14" s="984"/>
      <c r="GN14" s="984"/>
      <c r="GO14" s="984"/>
      <c r="GP14" s="984"/>
      <c r="GQ14" s="984"/>
      <c r="GR14" s="984"/>
      <c r="GS14" s="984"/>
      <c r="GT14" s="984"/>
      <c r="GU14" s="984"/>
      <c r="GV14" s="984"/>
      <c r="GW14" s="984"/>
      <c r="GX14" s="984"/>
      <c r="GY14" s="984"/>
      <c r="GZ14" s="984"/>
      <c r="HA14" s="984"/>
      <c r="HB14" s="984"/>
      <c r="HC14" s="984"/>
      <c r="HD14" s="984"/>
      <c r="HE14" s="984"/>
      <c r="HF14" s="984"/>
      <c r="HG14" s="984"/>
    </row>
    <row r="15" spans="1:215" s="988" customFormat="1" ht="33" customHeight="1" x14ac:dyDescent="0.15">
      <c r="A15" s="989"/>
      <c r="B15" s="1455" t="s">
        <v>892</v>
      </c>
      <c r="C15" s="1455"/>
      <c r="D15" s="1455"/>
      <c r="E15" s="1455"/>
      <c r="F15" s="1455"/>
      <c r="G15" s="1455"/>
      <c r="H15" s="1455"/>
      <c r="I15" s="1455"/>
      <c r="J15" s="1455"/>
      <c r="K15" s="1455"/>
      <c r="L15" s="1455"/>
      <c r="M15" s="1455"/>
      <c r="N15" s="1455"/>
      <c r="O15" s="1455"/>
      <c r="P15" s="1455"/>
      <c r="Q15" s="1455"/>
      <c r="R15" s="1455"/>
      <c r="S15" s="1455"/>
      <c r="T15" s="1455"/>
      <c r="U15" s="1042"/>
      <c r="V15" s="1042"/>
      <c r="W15" s="1045">
        <v>42831</v>
      </c>
      <c r="X15" s="1039" t="s">
        <v>15</v>
      </c>
      <c r="Y15" s="1454" t="s">
        <v>893</v>
      </c>
      <c r="Z15" s="1454"/>
      <c r="AA15" s="1454"/>
      <c r="AB15" s="1454"/>
      <c r="AC15" s="1454"/>
      <c r="AD15" s="1454"/>
      <c r="AE15" s="1454"/>
      <c r="AF15" s="1454"/>
      <c r="AG15" s="1454"/>
      <c r="AH15" s="1454"/>
      <c r="AI15" s="1454"/>
      <c r="AJ15" s="1454"/>
      <c r="AK15" s="1454"/>
      <c r="AL15" s="1454"/>
      <c r="AM15" s="1454"/>
      <c r="AN15" s="1454"/>
      <c r="AO15" s="1454"/>
      <c r="AP15" s="1454"/>
      <c r="AQ15" s="1454"/>
      <c r="AR15" s="1043"/>
      <c r="AS15" s="1044"/>
      <c r="AT15" s="1045">
        <v>0</v>
      </c>
      <c r="AU15" s="1040" t="s">
        <v>807</v>
      </c>
      <c r="AV15" s="1453" t="s">
        <v>894</v>
      </c>
      <c r="AW15" s="1453"/>
      <c r="AX15" s="1453"/>
      <c r="AY15" s="1453"/>
      <c r="AZ15" s="1453"/>
      <c r="BA15" s="1453"/>
      <c r="BB15" s="1453"/>
      <c r="BC15" s="1453"/>
      <c r="BD15" s="1453"/>
      <c r="BE15" s="1453"/>
      <c r="BF15" s="1453"/>
      <c r="BG15" s="1453"/>
      <c r="BH15" s="1453"/>
      <c r="BI15" s="1453"/>
      <c r="BJ15" s="1453"/>
      <c r="BK15" s="1453"/>
      <c r="BL15" s="1453"/>
      <c r="BM15" s="1453"/>
      <c r="BN15" s="1453"/>
      <c r="BO15" s="1046"/>
      <c r="BP15" s="1042"/>
      <c r="BQ15" s="1045">
        <v>0</v>
      </c>
      <c r="BR15" s="1040" t="s">
        <v>332</v>
      </c>
      <c r="BS15" s="1453" t="s">
        <v>895</v>
      </c>
      <c r="BT15" s="1453"/>
      <c r="BU15" s="1453"/>
      <c r="BV15" s="1453"/>
      <c r="BW15" s="1453"/>
      <c r="BX15" s="1453"/>
      <c r="BY15" s="1453"/>
      <c r="BZ15" s="1453"/>
      <c r="CA15" s="1453"/>
      <c r="CB15" s="1453"/>
      <c r="CC15" s="1453"/>
      <c r="CD15" s="1453"/>
      <c r="CE15" s="1453"/>
      <c r="CF15" s="1453"/>
      <c r="CG15" s="1453"/>
      <c r="CH15" s="1453"/>
      <c r="CI15" s="1453"/>
      <c r="CJ15" s="1453"/>
      <c r="CK15" s="1453"/>
      <c r="CL15" s="1046"/>
      <c r="CM15" s="1042"/>
      <c r="CN15" s="1045">
        <v>767262</v>
      </c>
      <c r="CO15" s="1039" t="s">
        <v>15</v>
      </c>
      <c r="CP15" s="1453" t="s">
        <v>896</v>
      </c>
      <c r="CQ15" s="1453"/>
      <c r="CR15" s="1453"/>
      <c r="CS15" s="1453"/>
      <c r="CT15" s="1453"/>
      <c r="CU15" s="1453"/>
      <c r="CV15" s="1453"/>
      <c r="CW15" s="1453"/>
      <c r="CX15" s="1453"/>
      <c r="CY15" s="1453"/>
      <c r="CZ15" s="1453"/>
      <c r="DA15" s="1453"/>
      <c r="DB15" s="1453"/>
      <c r="DC15" s="1453"/>
      <c r="DD15" s="1453"/>
      <c r="DE15" s="1453"/>
      <c r="DF15" s="1453"/>
      <c r="DG15" s="1453"/>
      <c r="DH15" s="1453"/>
      <c r="DI15" s="1046"/>
      <c r="DJ15" s="1042"/>
      <c r="DK15" s="1045">
        <v>6169</v>
      </c>
      <c r="DL15" s="1040" t="s">
        <v>882</v>
      </c>
      <c r="DM15" s="984"/>
      <c r="DN15" s="984"/>
      <c r="DO15" s="984"/>
      <c r="DP15" s="984"/>
      <c r="DQ15" s="984"/>
      <c r="DR15" s="984"/>
      <c r="DS15" s="984"/>
      <c r="DT15" s="984"/>
      <c r="DU15" s="984"/>
      <c r="DV15" s="984"/>
      <c r="DW15" s="984"/>
      <c r="DX15" s="984"/>
      <c r="DY15" s="984"/>
      <c r="DZ15" s="984"/>
      <c r="EA15" s="984"/>
      <c r="EB15" s="984"/>
      <c r="EC15" s="984"/>
      <c r="ED15" s="984"/>
      <c r="EE15" s="984"/>
      <c r="EF15" s="984"/>
      <c r="EG15" s="984"/>
      <c r="EH15" s="984"/>
      <c r="EI15" s="984"/>
      <c r="EJ15" s="984"/>
      <c r="EK15" s="984"/>
      <c r="EL15" s="984"/>
      <c r="EM15" s="984"/>
      <c r="EN15" s="984"/>
      <c r="EO15" s="984"/>
      <c r="EP15" s="984"/>
      <c r="EQ15" s="984"/>
      <c r="ER15" s="984"/>
      <c r="ES15" s="984"/>
      <c r="ET15" s="984"/>
      <c r="EU15" s="984"/>
      <c r="EV15" s="984"/>
      <c r="EW15" s="984"/>
      <c r="EX15" s="984"/>
      <c r="EY15" s="984"/>
      <c r="EZ15" s="984"/>
      <c r="FA15" s="984"/>
      <c r="FB15" s="984"/>
      <c r="FC15" s="984"/>
      <c r="FD15" s="984"/>
      <c r="FE15" s="984"/>
      <c r="FF15" s="984"/>
      <c r="FG15" s="984"/>
      <c r="FH15" s="984"/>
      <c r="FI15" s="984"/>
      <c r="FJ15" s="984"/>
      <c r="FK15" s="984"/>
      <c r="FL15" s="984"/>
      <c r="FM15" s="984"/>
      <c r="FN15" s="984"/>
      <c r="FO15" s="984"/>
      <c r="FP15" s="984"/>
      <c r="FQ15" s="984"/>
      <c r="FR15" s="984"/>
      <c r="FS15" s="984"/>
      <c r="FT15" s="984"/>
      <c r="FU15" s="984"/>
      <c r="FV15" s="984"/>
      <c r="FW15" s="984"/>
      <c r="FX15" s="984"/>
      <c r="FY15" s="984"/>
      <c r="FZ15" s="984"/>
      <c r="GA15" s="984"/>
      <c r="GB15" s="984"/>
      <c r="GC15" s="984"/>
      <c r="GD15" s="984"/>
      <c r="GE15" s="984"/>
      <c r="GF15" s="984"/>
      <c r="GG15" s="984"/>
      <c r="GH15" s="984"/>
      <c r="GI15" s="984"/>
      <c r="GJ15" s="984"/>
      <c r="GK15" s="984"/>
      <c r="GL15" s="984"/>
      <c r="GM15" s="984"/>
      <c r="GN15" s="984"/>
      <c r="GO15" s="984"/>
      <c r="GP15" s="984"/>
      <c r="GQ15" s="984"/>
      <c r="GR15" s="984"/>
      <c r="GS15" s="984"/>
      <c r="GT15" s="984"/>
      <c r="GU15" s="984"/>
      <c r="GV15" s="984"/>
      <c r="GW15" s="984"/>
      <c r="GX15" s="984"/>
      <c r="GY15" s="984"/>
      <c r="GZ15" s="984"/>
      <c r="HA15" s="984"/>
      <c r="HB15" s="984"/>
      <c r="HC15" s="984"/>
      <c r="HD15" s="984"/>
      <c r="HE15" s="984"/>
      <c r="HF15" s="984"/>
      <c r="HG15" s="984"/>
    </row>
    <row r="16" spans="1:215" s="988" customFormat="1" ht="33" customHeight="1" x14ac:dyDescent="0.15">
      <c r="A16" s="989"/>
      <c r="B16" s="1455" t="s">
        <v>897</v>
      </c>
      <c r="C16" s="1455"/>
      <c r="D16" s="1455"/>
      <c r="E16" s="1455"/>
      <c r="F16" s="1455"/>
      <c r="G16" s="1455"/>
      <c r="H16" s="1455"/>
      <c r="I16" s="1455"/>
      <c r="J16" s="1455"/>
      <c r="K16" s="1455"/>
      <c r="L16" s="1455"/>
      <c r="M16" s="1455"/>
      <c r="N16" s="1455"/>
      <c r="O16" s="1455"/>
      <c r="P16" s="1455"/>
      <c r="Q16" s="1455"/>
      <c r="R16" s="1455"/>
      <c r="S16" s="1455"/>
      <c r="T16" s="1455"/>
      <c r="U16" s="1042"/>
      <c r="V16" s="1042"/>
      <c r="W16" s="1045">
        <v>30636</v>
      </c>
      <c r="X16" s="1039" t="s">
        <v>16</v>
      </c>
      <c r="Y16" s="1454" t="s">
        <v>898</v>
      </c>
      <c r="Z16" s="1454"/>
      <c r="AA16" s="1454"/>
      <c r="AB16" s="1454"/>
      <c r="AC16" s="1454"/>
      <c r="AD16" s="1454"/>
      <c r="AE16" s="1454"/>
      <c r="AF16" s="1454"/>
      <c r="AG16" s="1454"/>
      <c r="AH16" s="1454"/>
      <c r="AI16" s="1454"/>
      <c r="AJ16" s="1454"/>
      <c r="AK16" s="1454"/>
      <c r="AL16" s="1454"/>
      <c r="AM16" s="1454"/>
      <c r="AN16" s="1454"/>
      <c r="AO16" s="1454"/>
      <c r="AP16" s="1454"/>
      <c r="AQ16" s="1454"/>
      <c r="AR16" s="1043"/>
      <c r="AS16" s="1044"/>
      <c r="AT16" s="1045">
        <v>252005</v>
      </c>
      <c r="AU16" s="1040" t="s">
        <v>808</v>
      </c>
      <c r="AV16" s="1453" t="s">
        <v>899</v>
      </c>
      <c r="AW16" s="1453"/>
      <c r="AX16" s="1453"/>
      <c r="AY16" s="1453"/>
      <c r="AZ16" s="1453"/>
      <c r="BA16" s="1453"/>
      <c r="BB16" s="1453"/>
      <c r="BC16" s="1453"/>
      <c r="BD16" s="1453"/>
      <c r="BE16" s="1453"/>
      <c r="BF16" s="1453"/>
      <c r="BG16" s="1453"/>
      <c r="BH16" s="1453"/>
      <c r="BI16" s="1453"/>
      <c r="BJ16" s="1453"/>
      <c r="BK16" s="1453"/>
      <c r="BL16" s="1453"/>
      <c r="BM16" s="1453"/>
      <c r="BN16" s="1453"/>
      <c r="BO16" s="984"/>
      <c r="BP16" s="984"/>
      <c r="BQ16" s="1041">
        <f>BQ17+BQ21</f>
        <v>1858165</v>
      </c>
      <c r="BR16" s="1040" t="s">
        <v>340</v>
      </c>
      <c r="BS16" s="1453" t="s">
        <v>900</v>
      </c>
      <c r="BT16" s="1453"/>
      <c r="BU16" s="1453"/>
      <c r="BV16" s="1453"/>
      <c r="BW16" s="1453"/>
      <c r="BX16" s="1453"/>
      <c r="BY16" s="1453"/>
      <c r="BZ16" s="1453"/>
      <c r="CA16" s="1453"/>
      <c r="CB16" s="1453"/>
      <c r="CC16" s="1453"/>
      <c r="CD16" s="1453"/>
      <c r="CE16" s="1453"/>
      <c r="CF16" s="1453"/>
      <c r="CG16" s="1453"/>
      <c r="CH16" s="1453"/>
      <c r="CI16" s="1453"/>
      <c r="CJ16" s="1453"/>
      <c r="CK16" s="1453"/>
      <c r="CL16" s="984"/>
      <c r="CM16" s="984"/>
      <c r="CN16" s="1045">
        <v>115236</v>
      </c>
      <c r="CO16" s="1039" t="s">
        <v>16</v>
      </c>
      <c r="CP16" s="1453" t="s">
        <v>901</v>
      </c>
      <c r="CQ16" s="1453"/>
      <c r="CR16" s="1453"/>
      <c r="CS16" s="1453"/>
      <c r="CT16" s="1453"/>
      <c r="CU16" s="1453"/>
      <c r="CV16" s="1453"/>
      <c r="CW16" s="1453"/>
      <c r="CX16" s="1453"/>
      <c r="CY16" s="1453"/>
      <c r="CZ16" s="1453"/>
      <c r="DA16" s="1453"/>
      <c r="DB16" s="1453"/>
      <c r="DC16" s="1453"/>
      <c r="DD16" s="1453"/>
      <c r="DE16" s="1453"/>
      <c r="DF16" s="1453"/>
      <c r="DG16" s="1453"/>
      <c r="DH16" s="1453"/>
      <c r="DI16" s="984"/>
      <c r="DJ16" s="984"/>
      <c r="DK16" s="1045">
        <v>11304</v>
      </c>
      <c r="DL16" s="1040" t="s">
        <v>888</v>
      </c>
      <c r="DM16" s="984"/>
      <c r="DN16" s="984"/>
      <c r="DO16" s="984"/>
      <c r="DP16" s="984"/>
      <c r="DQ16" s="984"/>
      <c r="DR16" s="984"/>
      <c r="DS16" s="984"/>
      <c r="DT16" s="984"/>
      <c r="DU16" s="984"/>
      <c r="DV16" s="984"/>
      <c r="DW16" s="984"/>
      <c r="DX16" s="984"/>
      <c r="DY16" s="984"/>
      <c r="DZ16" s="984"/>
      <c r="EA16" s="984"/>
      <c r="EB16" s="984"/>
      <c r="EC16" s="984"/>
      <c r="ED16" s="984"/>
      <c r="EE16" s="984"/>
      <c r="EF16" s="984"/>
      <c r="EG16" s="984"/>
      <c r="EH16" s="984"/>
      <c r="EI16" s="984"/>
      <c r="EJ16" s="984"/>
      <c r="EK16" s="984"/>
      <c r="EL16" s="984"/>
      <c r="EM16" s="984"/>
      <c r="EN16" s="984"/>
      <c r="EO16" s="984"/>
      <c r="EP16" s="984"/>
      <c r="EQ16" s="984"/>
      <c r="ER16" s="984"/>
      <c r="ES16" s="984"/>
      <c r="ET16" s="984"/>
      <c r="EU16" s="984"/>
      <c r="EV16" s="984"/>
      <c r="EW16" s="984"/>
      <c r="EX16" s="984"/>
      <c r="EY16" s="984"/>
      <c r="EZ16" s="984"/>
      <c r="FA16" s="984"/>
      <c r="FB16" s="984"/>
      <c r="FC16" s="984"/>
      <c r="FD16" s="984"/>
      <c r="FE16" s="984"/>
      <c r="FF16" s="984"/>
      <c r="FG16" s="984"/>
      <c r="FH16" s="984"/>
      <c r="FI16" s="984"/>
      <c r="FJ16" s="984"/>
      <c r="FK16" s="984"/>
      <c r="FL16" s="984"/>
      <c r="FM16" s="984"/>
      <c r="FN16" s="984"/>
      <c r="FO16" s="984"/>
      <c r="FP16" s="984"/>
      <c r="FQ16" s="984"/>
      <c r="FR16" s="984"/>
      <c r="FS16" s="984"/>
      <c r="FT16" s="984"/>
      <c r="FU16" s="984"/>
      <c r="FV16" s="984"/>
      <c r="FW16" s="984"/>
      <c r="FX16" s="984"/>
      <c r="FY16" s="984"/>
      <c r="FZ16" s="984"/>
      <c r="GA16" s="984"/>
      <c r="GB16" s="984"/>
      <c r="GC16" s="984"/>
      <c r="GD16" s="984"/>
      <c r="GE16" s="984"/>
      <c r="GF16" s="984"/>
      <c r="GG16" s="984"/>
      <c r="GH16" s="984"/>
      <c r="GI16" s="984"/>
      <c r="GJ16" s="984"/>
      <c r="GK16" s="984"/>
      <c r="GL16" s="984"/>
      <c r="GM16" s="984"/>
      <c r="GN16" s="984"/>
      <c r="GO16" s="984"/>
      <c r="GP16" s="984"/>
      <c r="GQ16" s="984"/>
      <c r="GR16" s="984"/>
      <c r="GS16" s="984"/>
      <c r="GT16" s="984"/>
      <c r="GU16" s="984"/>
      <c r="GV16" s="984"/>
      <c r="GW16" s="984"/>
      <c r="GX16" s="984"/>
      <c r="GY16" s="984"/>
      <c r="GZ16" s="984"/>
      <c r="HA16" s="984"/>
      <c r="HB16" s="984"/>
      <c r="HC16" s="984"/>
      <c r="HD16" s="984"/>
      <c r="HE16" s="984"/>
      <c r="HF16" s="984"/>
      <c r="HG16" s="984"/>
    </row>
    <row r="17" spans="1:215" s="988" customFormat="1" ht="33" customHeight="1" x14ac:dyDescent="0.15">
      <c r="A17" s="989"/>
      <c r="B17" s="1455" t="s">
        <v>902</v>
      </c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042"/>
      <c r="V17" s="1042"/>
      <c r="W17" s="1045">
        <v>23679</v>
      </c>
      <c r="X17" s="1039" t="s">
        <v>117</v>
      </c>
      <c r="Y17" s="1454" t="s">
        <v>883</v>
      </c>
      <c r="Z17" s="1454"/>
      <c r="AA17" s="1454"/>
      <c r="AB17" s="1454"/>
      <c r="AC17" s="1454"/>
      <c r="AD17" s="1454"/>
      <c r="AE17" s="1454"/>
      <c r="AF17" s="1454"/>
      <c r="AG17" s="1454"/>
      <c r="AH17" s="1454"/>
      <c r="AI17" s="1454"/>
      <c r="AJ17" s="1454"/>
      <c r="AK17" s="1454"/>
      <c r="AL17" s="1454"/>
      <c r="AM17" s="1454"/>
      <c r="AN17" s="1454"/>
      <c r="AO17" s="1454"/>
      <c r="AP17" s="1454"/>
      <c r="AQ17" s="1454"/>
      <c r="AR17" s="1043"/>
      <c r="AS17" s="1044"/>
      <c r="AT17" s="1045">
        <v>12648</v>
      </c>
      <c r="AU17" s="1040" t="s">
        <v>809</v>
      </c>
      <c r="AV17" s="1453" t="s">
        <v>890</v>
      </c>
      <c r="AW17" s="1453"/>
      <c r="AX17" s="1453"/>
      <c r="AY17" s="1453"/>
      <c r="AZ17" s="1453"/>
      <c r="BA17" s="1453"/>
      <c r="BB17" s="1453"/>
      <c r="BC17" s="1453"/>
      <c r="BD17" s="1453"/>
      <c r="BE17" s="1453"/>
      <c r="BF17" s="1453"/>
      <c r="BG17" s="1453"/>
      <c r="BH17" s="1453"/>
      <c r="BI17" s="1453"/>
      <c r="BJ17" s="1453"/>
      <c r="BK17" s="1453"/>
      <c r="BL17" s="1453"/>
      <c r="BM17" s="1453"/>
      <c r="BN17" s="1453"/>
      <c r="BO17" s="1046"/>
      <c r="BP17" s="1042"/>
      <c r="BQ17" s="1041">
        <f>SUM(BQ18:BQ20)</f>
        <v>1418546</v>
      </c>
      <c r="BR17" s="1040" t="s">
        <v>348</v>
      </c>
      <c r="BS17" s="1453" t="s">
        <v>903</v>
      </c>
      <c r="BT17" s="1453"/>
      <c r="BU17" s="1453"/>
      <c r="BV17" s="1453"/>
      <c r="BW17" s="1453"/>
      <c r="BX17" s="1453"/>
      <c r="BY17" s="1453"/>
      <c r="BZ17" s="1453"/>
      <c r="CA17" s="1453"/>
      <c r="CB17" s="1453"/>
      <c r="CC17" s="1453"/>
      <c r="CD17" s="1453"/>
      <c r="CE17" s="1453"/>
      <c r="CF17" s="1453"/>
      <c r="CG17" s="1453"/>
      <c r="CH17" s="1453"/>
      <c r="CI17" s="1453"/>
      <c r="CJ17" s="1453"/>
      <c r="CK17" s="1453"/>
      <c r="CL17" s="1046"/>
      <c r="CM17" s="1042"/>
      <c r="CN17" s="1041">
        <f>SUM(CN18:CN29)</f>
        <v>123242</v>
      </c>
      <c r="CO17" s="1039" t="s">
        <v>117</v>
      </c>
      <c r="CP17" s="1453" t="s">
        <v>904</v>
      </c>
      <c r="CQ17" s="1453"/>
      <c r="CR17" s="1453"/>
      <c r="CS17" s="1453"/>
      <c r="CT17" s="1453"/>
      <c r="CU17" s="1453"/>
      <c r="CV17" s="1453"/>
      <c r="CW17" s="1453"/>
      <c r="CX17" s="1453"/>
      <c r="CY17" s="1453"/>
      <c r="CZ17" s="1453"/>
      <c r="DA17" s="1453"/>
      <c r="DB17" s="1453"/>
      <c r="DC17" s="1453"/>
      <c r="DD17" s="1453"/>
      <c r="DE17" s="1453"/>
      <c r="DF17" s="1453"/>
      <c r="DG17" s="1453"/>
      <c r="DH17" s="1453"/>
      <c r="DI17" s="984"/>
      <c r="DJ17" s="984"/>
      <c r="DK17" s="1045">
        <v>406004</v>
      </c>
      <c r="DL17" s="1040" t="s">
        <v>388</v>
      </c>
      <c r="DM17" s="984"/>
      <c r="DN17" s="984"/>
      <c r="DO17" s="984"/>
      <c r="DP17" s="984"/>
      <c r="DQ17" s="984"/>
      <c r="DR17" s="984"/>
      <c r="DS17" s="984"/>
      <c r="DT17" s="984"/>
      <c r="DU17" s="984"/>
      <c r="DV17" s="984"/>
      <c r="DW17" s="984"/>
      <c r="DX17" s="984"/>
      <c r="DY17" s="984"/>
      <c r="DZ17" s="984"/>
      <c r="EA17" s="984"/>
      <c r="EB17" s="984"/>
      <c r="EC17" s="984"/>
      <c r="ED17" s="984"/>
      <c r="EE17" s="984"/>
      <c r="EF17" s="984"/>
      <c r="EG17" s="984"/>
      <c r="EH17" s="984"/>
      <c r="EI17" s="984"/>
      <c r="EJ17" s="984"/>
      <c r="EK17" s="984"/>
      <c r="EL17" s="984"/>
      <c r="EM17" s="984"/>
      <c r="EN17" s="984"/>
      <c r="EO17" s="984"/>
      <c r="EP17" s="984"/>
      <c r="EQ17" s="984"/>
      <c r="ER17" s="984"/>
      <c r="ES17" s="984"/>
      <c r="ET17" s="984"/>
      <c r="EU17" s="984"/>
      <c r="EV17" s="984"/>
      <c r="EW17" s="984"/>
      <c r="EX17" s="984"/>
      <c r="EY17" s="984"/>
      <c r="EZ17" s="984"/>
      <c r="FA17" s="984"/>
      <c r="FB17" s="984"/>
      <c r="FC17" s="984"/>
      <c r="FD17" s="984"/>
      <c r="FE17" s="984"/>
      <c r="FF17" s="984"/>
      <c r="FG17" s="984"/>
      <c r="FH17" s="984"/>
      <c r="FI17" s="984"/>
      <c r="FJ17" s="984"/>
      <c r="FK17" s="984"/>
      <c r="FL17" s="984"/>
      <c r="FM17" s="984"/>
      <c r="FN17" s="984"/>
      <c r="FO17" s="984"/>
      <c r="FP17" s="984"/>
      <c r="FQ17" s="984"/>
      <c r="FR17" s="984"/>
      <c r="FS17" s="984"/>
      <c r="FT17" s="984"/>
      <c r="FU17" s="984"/>
      <c r="FV17" s="984"/>
      <c r="FW17" s="984"/>
      <c r="FX17" s="984"/>
      <c r="FY17" s="984"/>
      <c r="FZ17" s="984"/>
      <c r="GA17" s="984"/>
      <c r="GB17" s="984"/>
      <c r="GC17" s="984"/>
      <c r="GD17" s="984"/>
      <c r="GE17" s="984"/>
      <c r="GF17" s="984"/>
      <c r="GG17" s="984"/>
      <c r="GH17" s="984"/>
      <c r="GI17" s="984"/>
      <c r="GJ17" s="984"/>
      <c r="GK17" s="984"/>
      <c r="GL17" s="984"/>
      <c r="GM17" s="984"/>
      <c r="GN17" s="984"/>
      <c r="GO17" s="984"/>
      <c r="GP17" s="984"/>
      <c r="GQ17" s="984"/>
      <c r="GR17" s="984"/>
      <c r="GS17" s="984"/>
      <c r="GT17" s="984"/>
      <c r="GU17" s="984"/>
      <c r="GV17" s="984"/>
      <c r="GW17" s="984"/>
      <c r="GX17" s="984"/>
      <c r="GY17" s="984"/>
      <c r="GZ17" s="984"/>
      <c r="HA17" s="984"/>
      <c r="HB17" s="984"/>
      <c r="HC17" s="984"/>
      <c r="HD17" s="984"/>
      <c r="HE17" s="984"/>
      <c r="HF17" s="984"/>
      <c r="HG17" s="984"/>
    </row>
    <row r="18" spans="1:215" s="988" customFormat="1" ht="33" customHeight="1" x14ac:dyDescent="0.15">
      <c r="A18" s="989"/>
      <c r="B18" s="1455" t="s">
        <v>905</v>
      </c>
      <c r="C18" s="1455"/>
      <c r="D18" s="1455"/>
      <c r="E18" s="1455"/>
      <c r="F18" s="1455"/>
      <c r="G18" s="1455"/>
      <c r="H18" s="1455"/>
      <c r="I18" s="1455"/>
      <c r="J18" s="1455"/>
      <c r="K18" s="1455"/>
      <c r="L18" s="1455"/>
      <c r="M18" s="1455"/>
      <c r="N18" s="1455"/>
      <c r="O18" s="1455"/>
      <c r="P18" s="1455"/>
      <c r="Q18" s="1455"/>
      <c r="R18" s="1455"/>
      <c r="S18" s="1455"/>
      <c r="T18" s="1455"/>
      <c r="U18" s="1042"/>
      <c r="V18" s="1042"/>
      <c r="W18" s="1045">
        <v>133141</v>
      </c>
      <c r="X18" s="1039" t="s">
        <v>26</v>
      </c>
      <c r="Y18" s="1454" t="s">
        <v>889</v>
      </c>
      <c r="Z18" s="1454"/>
      <c r="AA18" s="1454"/>
      <c r="AB18" s="1454"/>
      <c r="AC18" s="1454"/>
      <c r="AD18" s="1454"/>
      <c r="AE18" s="1454"/>
      <c r="AF18" s="1454"/>
      <c r="AG18" s="1454"/>
      <c r="AH18" s="1454"/>
      <c r="AI18" s="1454"/>
      <c r="AJ18" s="1454"/>
      <c r="AK18" s="1454"/>
      <c r="AL18" s="1454"/>
      <c r="AM18" s="1454"/>
      <c r="AN18" s="1454"/>
      <c r="AO18" s="1454"/>
      <c r="AP18" s="1454"/>
      <c r="AQ18" s="1454"/>
      <c r="AR18" s="1043"/>
      <c r="AS18" s="1044"/>
      <c r="AT18" s="1045">
        <v>0</v>
      </c>
      <c r="AU18" s="1040" t="s">
        <v>810</v>
      </c>
      <c r="AV18" s="1453" t="s">
        <v>895</v>
      </c>
      <c r="AW18" s="1453"/>
      <c r="AX18" s="1453"/>
      <c r="AY18" s="1453"/>
      <c r="AZ18" s="1453"/>
      <c r="BA18" s="1453"/>
      <c r="BB18" s="1453"/>
      <c r="BC18" s="1453"/>
      <c r="BD18" s="1453"/>
      <c r="BE18" s="1453"/>
      <c r="BF18" s="1453"/>
      <c r="BG18" s="1453"/>
      <c r="BH18" s="1453"/>
      <c r="BI18" s="1453"/>
      <c r="BJ18" s="1453"/>
      <c r="BK18" s="1453"/>
      <c r="BL18" s="1453"/>
      <c r="BM18" s="1453"/>
      <c r="BN18" s="1453"/>
      <c r="BO18" s="1042"/>
      <c r="BP18" s="1042"/>
      <c r="BQ18" s="1045">
        <v>1231210</v>
      </c>
      <c r="BR18" s="1040" t="s">
        <v>354</v>
      </c>
      <c r="BS18" s="1453" t="s">
        <v>906</v>
      </c>
      <c r="BT18" s="1453"/>
      <c r="BU18" s="1453"/>
      <c r="BV18" s="1453"/>
      <c r="BW18" s="1453"/>
      <c r="BX18" s="1453"/>
      <c r="BY18" s="1453"/>
      <c r="BZ18" s="1453"/>
      <c r="CA18" s="1453"/>
      <c r="CB18" s="1453"/>
      <c r="CC18" s="1453"/>
      <c r="CD18" s="1453"/>
      <c r="CE18" s="1453"/>
      <c r="CF18" s="1453"/>
      <c r="CG18" s="1453"/>
      <c r="CH18" s="1453"/>
      <c r="CI18" s="1453"/>
      <c r="CJ18" s="1453"/>
      <c r="CK18" s="1453"/>
      <c r="CL18" s="1042"/>
      <c r="CM18" s="1042"/>
      <c r="CN18" s="1045">
        <v>23697</v>
      </c>
      <c r="CO18" s="1039" t="s">
        <v>26</v>
      </c>
      <c r="CP18" s="1453" t="s">
        <v>907</v>
      </c>
      <c r="CQ18" s="1453"/>
      <c r="CR18" s="1453"/>
      <c r="CS18" s="1453"/>
      <c r="CT18" s="1453"/>
      <c r="CU18" s="1453"/>
      <c r="CV18" s="1453"/>
      <c r="CW18" s="1453"/>
      <c r="CX18" s="1453"/>
      <c r="CY18" s="1453"/>
      <c r="CZ18" s="1453"/>
      <c r="DA18" s="1453"/>
      <c r="DB18" s="1453"/>
      <c r="DC18" s="1453"/>
      <c r="DD18" s="1453"/>
      <c r="DE18" s="1453"/>
      <c r="DF18" s="1453"/>
      <c r="DG18" s="1453"/>
      <c r="DH18" s="1453"/>
      <c r="DI18" s="984"/>
      <c r="DJ18" s="984"/>
      <c r="DK18" s="1041">
        <f>W13+W14+W23+W24+AT20+BQ16+CN13+CN30+CN31+CN38+DK13+DK16+DK17</f>
        <v>97642811</v>
      </c>
      <c r="DL18" s="1040" t="s">
        <v>397</v>
      </c>
      <c r="DM18" s="984"/>
      <c r="DN18" s="984"/>
      <c r="DO18" s="984"/>
      <c r="DP18" s="984"/>
      <c r="DQ18" s="984"/>
      <c r="DR18" s="984"/>
      <c r="DS18" s="984"/>
      <c r="DT18" s="984"/>
      <c r="DU18" s="984"/>
      <c r="DV18" s="984"/>
      <c r="DW18" s="984"/>
      <c r="DX18" s="984"/>
      <c r="DY18" s="984"/>
      <c r="DZ18" s="984"/>
      <c r="EA18" s="984"/>
      <c r="EB18" s="984"/>
      <c r="EC18" s="984"/>
      <c r="ED18" s="984"/>
      <c r="EE18" s="984"/>
      <c r="EF18" s="984"/>
      <c r="EG18" s="984"/>
      <c r="EH18" s="984"/>
      <c r="EI18" s="984"/>
      <c r="EJ18" s="984"/>
      <c r="EK18" s="984"/>
      <c r="EL18" s="984"/>
      <c r="EM18" s="984"/>
      <c r="EN18" s="984"/>
      <c r="EO18" s="984"/>
      <c r="EP18" s="984"/>
      <c r="EQ18" s="984"/>
      <c r="ER18" s="984"/>
      <c r="ES18" s="984"/>
      <c r="ET18" s="984"/>
      <c r="EU18" s="984"/>
      <c r="EV18" s="984"/>
      <c r="EW18" s="984"/>
      <c r="EX18" s="984"/>
      <c r="EY18" s="984"/>
      <c r="EZ18" s="984"/>
      <c r="FA18" s="984"/>
      <c r="FB18" s="984"/>
      <c r="FC18" s="984"/>
      <c r="FD18" s="984"/>
      <c r="FE18" s="984"/>
      <c r="FF18" s="984"/>
      <c r="FG18" s="984"/>
      <c r="FH18" s="984"/>
      <c r="FI18" s="984"/>
      <c r="FJ18" s="984"/>
      <c r="FK18" s="984"/>
      <c r="FL18" s="984"/>
      <c r="FM18" s="984"/>
      <c r="FN18" s="984"/>
      <c r="FO18" s="984"/>
      <c r="FP18" s="984"/>
      <c r="FQ18" s="984"/>
      <c r="FR18" s="984"/>
      <c r="FS18" s="984"/>
      <c r="FT18" s="984"/>
      <c r="FU18" s="984"/>
      <c r="FV18" s="984"/>
      <c r="FW18" s="984"/>
      <c r="FX18" s="984"/>
      <c r="FY18" s="984"/>
      <c r="FZ18" s="984"/>
      <c r="GA18" s="984"/>
      <c r="GB18" s="984"/>
      <c r="GC18" s="984"/>
      <c r="GD18" s="984"/>
      <c r="GE18" s="984"/>
      <c r="GF18" s="984"/>
      <c r="GG18" s="984"/>
      <c r="GH18" s="984"/>
      <c r="GI18" s="984"/>
      <c r="GJ18" s="984"/>
      <c r="GK18" s="984"/>
      <c r="GL18" s="984"/>
      <c r="GM18" s="984"/>
      <c r="GN18" s="984"/>
      <c r="GO18" s="984"/>
      <c r="GP18" s="984"/>
      <c r="GQ18" s="984"/>
      <c r="GR18" s="984"/>
      <c r="GS18" s="984"/>
      <c r="GT18" s="984"/>
      <c r="GU18" s="984"/>
      <c r="GV18" s="984"/>
      <c r="GW18" s="984"/>
      <c r="GX18" s="984"/>
      <c r="GY18" s="984"/>
      <c r="GZ18" s="984"/>
      <c r="HA18" s="984"/>
      <c r="HB18" s="984"/>
      <c r="HC18" s="984"/>
      <c r="HD18" s="984"/>
      <c r="HE18" s="984"/>
      <c r="HF18" s="984"/>
      <c r="HG18" s="984"/>
    </row>
    <row r="19" spans="1:215" s="988" customFormat="1" ht="33" customHeight="1" x14ac:dyDescent="0.15">
      <c r="A19" s="989"/>
      <c r="B19" s="1455" t="s">
        <v>908</v>
      </c>
      <c r="C19" s="1455"/>
      <c r="D19" s="1455"/>
      <c r="E19" s="1455"/>
      <c r="F19" s="1455"/>
      <c r="G19" s="1455"/>
      <c r="H19" s="1455"/>
      <c r="I19" s="1455"/>
      <c r="J19" s="1455"/>
      <c r="K19" s="1455"/>
      <c r="L19" s="1455"/>
      <c r="M19" s="1455"/>
      <c r="N19" s="1455"/>
      <c r="O19" s="1455"/>
      <c r="P19" s="1455"/>
      <c r="Q19" s="1455"/>
      <c r="R19" s="1455"/>
      <c r="S19" s="1455"/>
      <c r="T19" s="1455"/>
      <c r="U19" s="1042"/>
      <c r="V19" s="1042"/>
      <c r="W19" s="1045">
        <v>97399</v>
      </c>
      <c r="X19" s="1039" t="s">
        <v>28</v>
      </c>
      <c r="Y19" s="1456" t="s">
        <v>894</v>
      </c>
      <c r="Z19" s="1456"/>
      <c r="AA19" s="1456"/>
      <c r="AB19" s="1456"/>
      <c r="AC19" s="1456"/>
      <c r="AD19" s="1456"/>
      <c r="AE19" s="1456"/>
      <c r="AF19" s="1456"/>
      <c r="AG19" s="1456"/>
      <c r="AH19" s="1456"/>
      <c r="AI19" s="1456"/>
      <c r="AJ19" s="1456"/>
      <c r="AK19" s="1456"/>
      <c r="AL19" s="1456"/>
      <c r="AM19" s="1456"/>
      <c r="AN19" s="1456"/>
      <c r="AO19" s="1456"/>
      <c r="AP19" s="1456"/>
      <c r="AQ19" s="1456"/>
      <c r="AR19" s="1043"/>
      <c r="AS19" s="1044"/>
      <c r="AT19" s="1045">
        <v>0</v>
      </c>
      <c r="AU19" s="1040" t="s">
        <v>811</v>
      </c>
      <c r="AV19" s="1453" t="s">
        <v>909</v>
      </c>
      <c r="AW19" s="1453"/>
      <c r="AX19" s="1453"/>
      <c r="AY19" s="1453"/>
      <c r="AZ19" s="1453"/>
      <c r="BA19" s="1453"/>
      <c r="BB19" s="1453"/>
      <c r="BC19" s="1453"/>
      <c r="BD19" s="1453"/>
      <c r="BE19" s="1453"/>
      <c r="BF19" s="1453"/>
      <c r="BG19" s="1453"/>
      <c r="BH19" s="1453"/>
      <c r="BI19" s="1453"/>
      <c r="BJ19" s="1453"/>
      <c r="BK19" s="1453"/>
      <c r="BL19" s="1453"/>
      <c r="BM19" s="1453"/>
      <c r="BN19" s="1453"/>
      <c r="BO19" s="1047"/>
      <c r="BP19" s="1047"/>
      <c r="BQ19" s="1045">
        <v>0</v>
      </c>
      <c r="BR19" s="1040" t="s">
        <v>360</v>
      </c>
      <c r="BS19" s="1453" t="s">
        <v>910</v>
      </c>
      <c r="BT19" s="1453"/>
      <c r="BU19" s="1453"/>
      <c r="BV19" s="1453"/>
      <c r="BW19" s="1453"/>
      <c r="BX19" s="1453"/>
      <c r="BY19" s="1453"/>
      <c r="BZ19" s="1453"/>
      <c r="CA19" s="1453"/>
      <c r="CB19" s="1453"/>
      <c r="CC19" s="1453"/>
      <c r="CD19" s="1453"/>
      <c r="CE19" s="1453"/>
      <c r="CF19" s="1453"/>
      <c r="CG19" s="1453"/>
      <c r="CH19" s="1453"/>
      <c r="CI19" s="1453"/>
      <c r="CJ19" s="1453"/>
      <c r="CK19" s="1453"/>
      <c r="CL19" s="1047"/>
      <c r="CM19" s="1047"/>
      <c r="CN19" s="1045">
        <v>67</v>
      </c>
      <c r="CO19" s="1039" t="s">
        <v>28</v>
      </c>
      <c r="CP19" s="1453" t="s">
        <v>911</v>
      </c>
      <c r="CQ19" s="1453"/>
      <c r="CR19" s="1453"/>
      <c r="CS19" s="1453"/>
      <c r="CT19" s="1453"/>
      <c r="CU19" s="1453"/>
      <c r="CV19" s="1453"/>
      <c r="CW19" s="1453"/>
      <c r="CX19" s="1453"/>
      <c r="CY19" s="1453"/>
      <c r="CZ19" s="1453"/>
      <c r="DA19" s="1453"/>
      <c r="DB19" s="1453"/>
      <c r="DC19" s="1453"/>
      <c r="DD19" s="1453"/>
      <c r="DE19" s="1453"/>
      <c r="DF19" s="1453"/>
      <c r="DG19" s="1453"/>
      <c r="DH19" s="1453"/>
      <c r="DI19" s="984"/>
      <c r="DJ19" s="984"/>
      <c r="DK19" s="1045">
        <v>617500</v>
      </c>
      <c r="DL19" s="1040" t="s">
        <v>912</v>
      </c>
      <c r="DM19" s="984"/>
      <c r="DN19" s="984"/>
      <c r="DO19" s="984"/>
      <c r="DP19" s="984"/>
      <c r="DQ19" s="984"/>
      <c r="DR19" s="984"/>
      <c r="DS19" s="984"/>
      <c r="DT19" s="984"/>
      <c r="DU19" s="984"/>
      <c r="DV19" s="984"/>
      <c r="DW19" s="984"/>
      <c r="DX19" s="984"/>
      <c r="DY19" s="984"/>
      <c r="DZ19" s="984"/>
      <c r="EA19" s="984"/>
      <c r="EB19" s="984"/>
      <c r="EC19" s="984"/>
      <c r="ED19" s="984"/>
      <c r="EE19" s="984"/>
      <c r="EF19" s="984"/>
      <c r="EG19" s="984"/>
      <c r="EH19" s="984"/>
      <c r="EI19" s="984"/>
      <c r="EJ19" s="984"/>
      <c r="EK19" s="984"/>
      <c r="EL19" s="984"/>
      <c r="EM19" s="984"/>
      <c r="EN19" s="984"/>
      <c r="EO19" s="984"/>
      <c r="EP19" s="984"/>
      <c r="EQ19" s="984"/>
      <c r="ER19" s="984"/>
      <c r="ES19" s="984"/>
      <c r="ET19" s="984"/>
      <c r="EU19" s="984"/>
      <c r="EV19" s="984"/>
      <c r="EW19" s="984"/>
      <c r="EX19" s="984"/>
      <c r="EY19" s="984"/>
      <c r="EZ19" s="984"/>
      <c r="FA19" s="984"/>
      <c r="FB19" s="984"/>
      <c r="FC19" s="984"/>
      <c r="FD19" s="984"/>
      <c r="FE19" s="984"/>
      <c r="FF19" s="984"/>
      <c r="FG19" s="984"/>
      <c r="FH19" s="984"/>
      <c r="FI19" s="984"/>
      <c r="FJ19" s="984"/>
      <c r="FK19" s="984"/>
      <c r="FL19" s="984"/>
      <c r="FM19" s="984"/>
      <c r="FN19" s="984"/>
      <c r="FO19" s="984"/>
      <c r="FP19" s="984"/>
      <c r="FQ19" s="984"/>
      <c r="FR19" s="984"/>
      <c r="FS19" s="984"/>
      <c r="FT19" s="984"/>
      <c r="FU19" s="984"/>
      <c r="FV19" s="984"/>
      <c r="FW19" s="984"/>
      <c r="FX19" s="984"/>
      <c r="FY19" s="984"/>
      <c r="FZ19" s="984"/>
      <c r="GA19" s="984"/>
      <c r="GB19" s="984"/>
      <c r="GC19" s="984"/>
      <c r="GD19" s="984"/>
      <c r="GE19" s="984"/>
      <c r="GF19" s="984"/>
      <c r="GG19" s="984"/>
      <c r="GH19" s="984"/>
      <c r="GI19" s="984"/>
      <c r="GJ19" s="984"/>
      <c r="GK19" s="984"/>
      <c r="GL19" s="984"/>
      <c r="GM19" s="984"/>
      <c r="GN19" s="984"/>
      <c r="GO19" s="984"/>
      <c r="GP19" s="984"/>
      <c r="GQ19" s="984"/>
      <c r="GR19" s="984"/>
      <c r="GS19" s="984"/>
      <c r="GT19" s="984"/>
      <c r="GU19" s="984"/>
      <c r="GV19" s="984"/>
      <c r="GW19" s="984"/>
      <c r="GX19" s="984"/>
      <c r="GY19" s="984"/>
      <c r="GZ19" s="984"/>
      <c r="HA19" s="984"/>
      <c r="HB19" s="984"/>
      <c r="HC19" s="984"/>
      <c r="HD19" s="984"/>
      <c r="HE19" s="984"/>
      <c r="HF19" s="984"/>
      <c r="HG19" s="984"/>
    </row>
    <row r="20" spans="1:215" s="988" customFormat="1" ht="33" customHeight="1" x14ac:dyDescent="0.15">
      <c r="A20" s="989"/>
      <c r="B20" s="1455" t="s">
        <v>913</v>
      </c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042"/>
      <c r="V20" s="1042"/>
      <c r="W20" s="1041">
        <f>W21+W22</f>
        <v>4661990</v>
      </c>
      <c r="X20" s="1039" t="s">
        <v>30</v>
      </c>
      <c r="Y20" s="1452" t="s">
        <v>914</v>
      </c>
      <c r="Z20" s="1452"/>
      <c r="AA20" s="1452"/>
      <c r="AB20" s="1452"/>
      <c r="AC20" s="1452"/>
      <c r="AD20" s="1452"/>
      <c r="AE20" s="1452"/>
      <c r="AF20" s="1452"/>
      <c r="AG20" s="1452"/>
      <c r="AH20" s="1452"/>
      <c r="AI20" s="1452"/>
      <c r="AJ20" s="1452"/>
      <c r="AK20" s="1452"/>
      <c r="AL20" s="1452"/>
      <c r="AM20" s="1452"/>
      <c r="AN20" s="1452"/>
      <c r="AO20" s="1452"/>
      <c r="AP20" s="1452"/>
      <c r="AQ20" s="1452"/>
      <c r="AR20" s="1043"/>
      <c r="AS20" s="1044"/>
      <c r="AT20" s="1041">
        <f>AT21+AT25</f>
        <v>7810</v>
      </c>
      <c r="AU20" s="1040" t="s">
        <v>812</v>
      </c>
      <c r="AV20" s="1453" t="s">
        <v>915</v>
      </c>
      <c r="AW20" s="1453"/>
      <c r="AX20" s="1453"/>
      <c r="AY20" s="1453"/>
      <c r="AZ20" s="1453"/>
      <c r="BA20" s="1453"/>
      <c r="BB20" s="1453"/>
      <c r="BC20" s="1453"/>
      <c r="BD20" s="1453"/>
      <c r="BE20" s="1453"/>
      <c r="BF20" s="1453"/>
      <c r="BG20" s="1453"/>
      <c r="BH20" s="1453"/>
      <c r="BI20" s="1453"/>
      <c r="BJ20" s="1453"/>
      <c r="BK20" s="1453"/>
      <c r="BL20" s="1453"/>
      <c r="BM20" s="1453"/>
      <c r="BN20" s="1453"/>
      <c r="BO20" s="1046"/>
      <c r="BP20" s="1042"/>
      <c r="BQ20" s="1045">
        <v>187336</v>
      </c>
      <c r="BR20" s="1040" t="s">
        <v>368</v>
      </c>
      <c r="BS20" s="1453" t="s">
        <v>916</v>
      </c>
      <c r="BT20" s="1453"/>
      <c r="BU20" s="1453"/>
      <c r="BV20" s="1453"/>
      <c r="BW20" s="1453"/>
      <c r="BX20" s="1453"/>
      <c r="BY20" s="1453"/>
      <c r="BZ20" s="1453"/>
      <c r="CA20" s="1453"/>
      <c r="CB20" s="1453"/>
      <c r="CC20" s="1453"/>
      <c r="CD20" s="1453"/>
      <c r="CE20" s="1453"/>
      <c r="CF20" s="1453"/>
      <c r="CG20" s="1453"/>
      <c r="CH20" s="1453"/>
      <c r="CI20" s="1453"/>
      <c r="CJ20" s="1453"/>
      <c r="CK20" s="1453"/>
      <c r="CL20" s="1046"/>
      <c r="CM20" s="1042"/>
      <c r="CN20" s="1045">
        <v>13720</v>
      </c>
      <c r="CO20" s="1039" t="s">
        <v>30</v>
      </c>
      <c r="CP20" s="1458" t="s">
        <v>917</v>
      </c>
      <c r="CQ20" s="1459"/>
      <c r="CR20" s="1459"/>
      <c r="CS20" s="1459"/>
      <c r="CT20" s="1460"/>
      <c r="CU20" s="1048"/>
      <c r="CV20" s="1049"/>
      <c r="CW20" s="1050">
        <v>1</v>
      </c>
      <c r="CX20" s="1046"/>
      <c r="CY20" s="1042"/>
      <c r="CZ20" s="1457" t="s">
        <v>918</v>
      </c>
      <c r="DA20" s="1457"/>
      <c r="DB20" s="1457"/>
      <c r="DC20" s="1457"/>
      <c r="DD20" s="1457"/>
      <c r="DE20" s="1457"/>
      <c r="DF20" s="1457"/>
      <c r="DG20" s="1457"/>
      <c r="DH20" s="1457"/>
      <c r="DI20" s="1046"/>
      <c r="DJ20" s="1042"/>
      <c r="DK20" s="1045">
        <v>403778</v>
      </c>
      <c r="DL20" s="1040" t="s">
        <v>919</v>
      </c>
      <c r="DM20" s="984"/>
      <c r="DN20" s="984"/>
      <c r="DO20" s="984"/>
      <c r="DP20" s="984"/>
      <c r="DQ20" s="984"/>
      <c r="DR20" s="984"/>
      <c r="DS20" s="984"/>
      <c r="DT20" s="984"/>
      <c r="DU20" s="984"/>
      <c r="DV20" s="984"/>
      <c r="DW20" s="984"/>
      <c r="DX20" s="984"/>
      <c r="DY20" s="984"/>
      <c r="DZ20" s="984"/>
      <c r="EA20" s="984"/>
      <c r="EB20" s="984"/>
      <c r="EC20" s="984"/>
      <c r="ED20" s="984"/>
      <c r="EE20" s="984"/>
      <c r="EF20" s="984"/>
      <c r="EG20" s="984"/>
      <c r="EH20" s="984"/>
      <c r="EI20" s="984"/>
      <c r="EJ20" s="984"/>
      <c r="EK20" s="984"/>
      <c r="EL20" s="984"/>
      <c r="EM20" s="984"/>
      <c r="EN20" s="984"/>
      <c r="EO20" s="984"/>
      <c r="EP20" s="984"/>
      <c r="EQ20" s="984"/>
      <c r="ER20" s="984"/>
      <c r="ES20" s="984"/>
      <c r="ET20" s="984"/>
      <c r="EU20" s="984"/>
      <c r="EV20" s="984"/>
      <c r="EW20" s="984"/>
      <c r="EX20" s="984"/>
      <c r="EY20" s="984"/>
      <c r="EZ20" s="984"/>
      <c r="FA20" s="984"/>
      <c r="FB20" s="984"/>
      <c r="FC20" s="984"/>
      <c r="FD20" s="984"/>
      <c r="FE20" s="984"/>
      <c r="FF20" s="984"/>
      <c r="FG20" s="984"/>
      <c r="FH20" s="984"/>
      <c r="FI20" s="984"/>
      <c r="FJ20" s="984"/>
      <c r="FK20" s="984"/>
      <c r="FL20" s="984"/>
      <c r="FM20" s="984"/>
      <c r="FN20" s="984"/>
      <c r="FO20" s="984"/>
      <c r="FP20" s="984"/>
      <c r="FQ20" s="984"/>
      <c r="FR20" s="984"/>
      <c r="FS20" s="984"/>
      <c r="FT20" s="984"/>
      <c r="FU20" s="984"/>
      <c r="FV20" s="984"/>
      <c r="FW20" s="984"/>
      <c r="FX20" s="984"/>
      <c r="FY20" s="984"/>
      <c r="FZ20" s="984"/>
      <c r="GA20" s="984"/>
      <c r="GB20" s="984"/>
      <c r="GC20" s="984"/>
      <c r="GD20" s="984"/>
      <c r="GE20" s="984"/>
      <c r="GF20" s="984"/>
      <c r="GG20" s="984"/>
      <c r="GH20" s="984"/>
      <c r="GI20" s="984"/>
      <c r="GJ20" s="984"/>
      <c r="GK20" s="984"/>
      <c r="GL20" s="984"/>
      <c r="GM20" s="984"/>
      <c r="GN20" s="984"/>
      <c r="GO20" s="984"/>
      <c r="GP20" s="984"/>
      <c r="GQ20" s="984"/>
      <c r="GR20" s="984"/>
      <c r="GS20" s="984"/>
      <c r="GT20" s="984"/>
      <c r="GU20" s="984"/>
      <c r="GV20" s="984"/>
      <c r="GW20" s="984"/>
      <c r="GX20" s="984"/>
      <c r="GY20" s="984"/>
      <c r="GZ20" s="984"/>
      <c r="HA20" s="984"/>
      <c r="HB20" s="984"/>
      <c r="HC20" s="984"/>
      <c r="HD20" s="984"/>
      <c r="HE20" s="984"/>
      <c r="HF20" s="984"/>
      <c r="HG20" s="984"/>
    </row>
    <row r="21" spans="1:215" s="988" customFormat="1" ht="33" customHeight="1" x14ac:dyDescent="0.15">
      <c r="A21" s="989"/>
      <c r="B21" s="1450" t="s">
        <v>920</v>
      </c>
      <c r="C21" s="1450"/>
      <c r="D21" s="1450"/>
      <c r="E21" s="1450"/>
      <c r="F21" s="1450"/>
      <c r="G21" s="1450"/>
      <c r="H21" s="1450"/>
      <c r="I21" s="1450"/>
      <c r="J21" s="1450"/>
      <c r="K21" s="1450"/>
      <c r="L21" s="1450"/>
      <c r="M21" s="1450"/>
      <c r="N21" s="1450"/>
      <c r="O21" s="1450"/>
      <c r="P21" s="1450"/>
      <c r="Q21" s="1450"/>
      <c r="R21" s="1450"/>
      <c r="S21" s="1450"/>
      <c r="T21" s="1450"/>
      <c r="U21" s="1042"/>
      <c r="V21" s="1042"/>
      <c r="W21" s="1045">
        <v>4171969</v>
      </c>
      <c r="X21" s="1039" t="s">
        <v>32</v>
      </c>
      <c r="Y21" s="1452" t="s">
        <v>890</v>
      </c>
      <c r="Z21" s="1452"/>
      <c r="AA21" s="1452"/>
      <c r="AB21" s="1452"/>
      <c r="AC21" s="1452"/>
      <c r="AD21" s="1452"/>
      <c r="AE21" s="1452"/>
      <c r="AF21" s="1452"/>
      <c r="AG21" s="1452"/>
      <c r="AH21" s="1452"/>
      <c r="AI21" s="1452"/>
      <c r="AJ21" s="1452"/>
      <c r="AK21" s="1452"/>
      <c r="AL21" s="1452"/>
      <c r="AM21" s="1452"/>
      <c r="AN21" s="1452"/>
      <c r="AO21" s="1452"/>
      <c r="AP21" s="1452"/>
      <c r="AQ21" s="1452"/>
      <c r="AR21" s="1043"/>
      <c r="AS21" s="1044"/>
      <c r="AT21" s="1041">
        <f>SUM(AT22:AT24)</f>
        <v>6279</v>
      </c>
      <c r="AU21" s="1040" t="s">
        <v>813</v>
      </c>
      <c r="AV21" s="1453" t="s">
        <v>903</v>
      </c>
      <c r="AW21" s="1453"/>
      <c r="AX21" s="1453"/>
      <c r="AY21" s="1453"/>
      <c r="AZ21" s="1453"/>
      <c r="BA21" s="1453"/>
      <c r="BB21" s="1453"/>
      <c r="BC21" s="1453"/>
      <c r="BD21" s="1453"/>
      <c r="BE21" s="1453"/>
      <c r="BF21" s="1453"/>
      <c r="BG21" s="1453"/>
      <c r="BH21" s="1453"/>
      <c r="BI21" s="1453"/>
      <c r="BJ21" s="1453"/>
      <c r="BK21" s="1453"/>
      <c r="BL21" s="1453"/>
      <c r="BM21" s="1453"/>
      <c r="BN21" s="1453"/>
      <c r="BO21" s="1046"/>
      <c r="BP21" s="1042"/>
      <c r="BQ21" s="1041">
        <f>SUM(BQ22:BQ39)</f>
        <v>439619</v>
      </c>
      <c r="BR21" s="1040" t="s">
        <v>377</v>
      </c>
      <c r="BS21" s="1453" t="s">
        <v>921</v>
      </c>
      <c r="BT21" s="1453"/>
      <c r="BU21" s="1453"/>
      <c r="BV21" s="1453"/>
      <c r="BW21" s="1453"/>
      <c r="BX21" s="1453"/>
      <c r="BY21" s="1453"/>
      <c r="BZ21" s="1453"/>
      <c r="CA21" s="1453"/>
      <c r="CB21" s="1453"/>
      <c r="CC21" s="1453"/>
      <c r="CD21" s="1453"/>
      <c r="CE21" s="1453"/>
      <c r="CF21" s="1453"/>
      <c r="CG21" s="1453"/>
      <c r="CH21" s="1453"/>
      <c r="CI21" s="1453"/>
      <c r="CJ21" s="1453"/>
      <c r="CK21" s="1453"/>
      <c r="CL21" s="1046"/>
      <c r="CM21" s="1042"/>
      <c r="CN21" s="1045">
        <v>0</v>
      </c>
      <c r="CO21" s="1039" t="s">
        <v>32</v>
      </c>
      <c r="CP21" s="1461"/>
      <c r="CQ21" s="1462"/>
      <c r="CR21" s="1462"/>
      <c r="CS21" s="1462"/>
      <c r="CT21" s="1463"/>
      <c r="CU21" s="986"/>
      <c r="CV21" s="1042"/>
      <c r="CW21" s="1042"/>
      <c r="CX21" s="1042"/>
      <c r="CY21" s="1042"/>
      <c r="CZ21" s="1457" t="s">
        <v>922</v>
      </c>
      <c r="DA21" s="1457"/>
      <c r="DB21" s="1457"/>
      <c r="DC21" s="1457"/>
      <c r="DD21" s="1457"/>
      <c r="DE21" s="1457"/>
      <c r="DF21" s="1457"/>
      <c r="DG21" s="1457"/>
      <c r="DH21" s="1457"/>
      <c r="DI21" s="1042"/>
      <c r="DJ21" s="1042"/>
      <c r="DK21" s="1045">
        <v>672532</v>
      </c>
      <c r="DL21" s="1040" t="s">
        <v>181</v>
      </c>
      <c r="DM21" s="984"/>
      <c r="DN21" s="984"/>
      <c r="DO21" s="984"/>
      <c r="DP21" s="984"/>
      <c r="DQ21" s="984"/>
      <c r="DR21" s="984"/>
      <c r="DS21" s="984"/>
      <c r="DT21" s="984"/>
      <c r="DU21" s="984"/>
      <c r="DV21" s="984"/>
      <c r="DW21" s="984"/>
      <c r="DX21" s="984"/>
      <c r="DY21" s="984"/>
      <c r="DZ21" s="984"/>
      <c r="EA21" s="984"/>
      <c r="EB21" s="984"/>
      <c r="EC21" s="984"/>
      <c r="ED21" s="984"/>
      <c r="EE21" s="984"/>
      <c r="EF21" s="984"/>
      <c r="EG21" s="984"/>
      <c r="EH21" s="984"/>
      <c r="EI21" s="984"/>
      <c r="EJ21" s="984"/>
      <c r="EK21" s="984"/>
      <c r="EL21" s="984"/>
      <c r="EM21" s="984"/>
      <c r="EN21" s="984"/>
      <c r="EO21" s="984"/>
      <c r="EP21" s="984"/>
      <c r="EQ21" s="984"/>
      <c r="ER21" s="984"/>
      <c r="ES21" s="984"/>
      <c r="ET21" s="984"/>
      <c r="EU21" s="984"/>
      <c r="EV21" s="984"/>
      <c r="EW21" s="984"/>
      <c r="EX21" s="984"/>
      <c r="EY21" s="984"/>
      <c r="EZ21" s="984"/>
      <c r="FA21" s="984"/>
      <c r="FB21" s="984"/>
      <c r="FC21" s="984"/>
      <c r="FD21" s="984"/>
      <c r="FE21" s="984"/>
      <c r="FF21" s="984"/>
      <c r="FG21" s="984"/>
      <c r="FH21" s="984"/>
      <c r="FI21" s="984"/>
      <c r="FJ21" s="984"/>
      <c r="FK21" s="984"/>
      <c r="FL21" s="984"/>
      <c r="FM21" s="984"/>
      <c r="FN21" s="984"/>
      <c r="FO21" s="984"/>
      <c r="FP21" s="984"/>
      <c r="FQ21" s="984"/>
      <c r="FR21" s="984"/>
      <c r="FS21" s="984"/>
      <c r="FT21" s="984"/>
      <c r="FU21" s="984"/>
      <c r="FV21" s="984"/>
      <c r="FW21" s="984"/>
      <c r="FX21" s="984"/>
      <c r="FY21" s="984"/>
      <c r="FZ21" s="984"/>
      <c r="GA21" s="984"/>
      <c r="GB21" s="984"/>
      <c r="GC21" s="984"/>
      <c r="GD21" s="984"/>
      <c r="GE21" s="984"/>
      <c r="GF21" s="984"/>
      <c r="GG21" s="984"/>
      <c r="GH21" s="984"/>
      <c r="GI21" s="984"/>
      <c r="GJ21" s="984"/>
      <c r="GK21" s="984"/>
      <c r="GL21" s="984"/>
      <c r="GM21" s="984"/>
      <c r="GN21" s="984"/>
      <c r="GO21" s="984"/>
      <c r="GP21" s="984"/>
      <c r="GQ21" s="984"/>
      <c r="GR21" s="984"/>
      <c r="GS21" s="984"/>
      <c r="GT21" s="984"/>
      <c r="GU21" s="984"/>
      <c r="GV21" s="984"/>
      <c r="GW21" s="984"/>
      <c r="GX21" s="984"/>
      <c r="GY21" s="984"/>
      <c r="GZ21" s="984"/>
      <c r="HA21" s="984"/>
      <c r="HB21" s="984"/>
      <c r="HC21" s="984"/>
      <c r="HD21" s="984"/>
      <c r="HE21" s="984"/>
      <c r="HF21" s="984"/>
      <c r="HG21" s="984"/>
    </row>
    <row r="22" spans="1:215" s="988" customFormat="1" ht="33" customHeight="1" x14ac:dyDescent="0.15">
      <c r="A22" s="989"/>
      <c r="B22" s="1450" t="s">
        <v>923</v>
      </c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0"/>
      <c r="U22" s="1046"/>
      <c r="V22" s="1042"/>
      <c r="W22" s="1045">
        <v>490021</v>
      </c>
      <c r="X22" s="1039" t="s">
        <v>34</v>
      </c>
      <c r="Y22" s="1454" t="s">
        <v>895</v>
      </c>
      <c r="Z22" s="1454"/>
      <c r="AA22" s="1454"/>
      <c r="AB22" s="1454"/>
      <c r="AC22" s="1454"/>
      <c r="AD22" s="1454"/>
      <c r="AE22" s="1454"/>
      <c r="AF22" s="1454"/>
      <c r="AG22" s="1454"/>
      <c r="AH22" s="1454"/>
      <c r="AI22" s="1454"/>
      <c r="AJ22" s="1454"/>
      <c r="AK22" s="1454"/>
      <c r="AL22" s="1454"/>
      <c r="AM22" s="1454"/>
      <c r="AN22" s="1454"/>
      <c r="AO22" s="1454"/>
      <c r="AP22" s="1454"/>
      <c r="AQ22" s="1454"/>
      <c r="AR22" s="1043"/>
      <c r="AS22" s="1044"/>
      <c r="AT22" s="1045">
        <v>5460</v>
      </c>
      <c r="AU22" s="1040" t="s">
        <v>924</v>
      </c>
      <c r="AV22" s="1453" t="s">
        <v>925</v>
      </c>
      <c r="AW22" s="1453"/>
      <c r="AX22" s="1453"/>
      <c r="AY22" s="1453"/>
      <c r="AZ22" s="1453"/>
      <c r="BA22" s="1453"/>
      <c r="BB22" s="1453"/>
      <c r="BC22" s="1453"/>
      <c r="BD22" s="1453"/>
      <c r="BE22" s="1453"/>
      <c r="BF22" s="1453"/>
      <c r="BG22" s="1453"/>
      <c r="BH22" s="1453"/>
      <c r="BI22" s="1453"/>
      <c r="BJ22" s="1453"/>
      <c r="BK22" s="1453"/>
      <c r="BL22" s="1453"/>
      <c r="BM22" s="1453"/>
      <c r="BN22" s="1453"/>
      <c r="BO22" s="1046"/>
      <c r="BP22" s="1042"/>
      <c r="BQ22" s="1045">
        <v>0</v>
      </c>
      <c r="BR22" s="1040" t="s">
        <v>386</v>
      </c>
      <c r="BS22" s="1453" t="s">
        <v>926</v>
      </c>
      <c r="BT22" s="1453"/>
      <c r="BU22" s="1453"/>
      <c r="BV22" s="1453"/>
      <c r="BW22" s="1453"/>
      <c r="BX22" s="1453"/>
      <c r="BY22" s="1453"/>
      <c r="BZ22" s="1453"/>
      <c r="CA22" s="1453"/>
      <c r="CB22" s="1453"/>
      <c r="CC22" s="1453"/>
      <c r="CD22" s="1453"/>
      <c r="CE22" s="1453"/>
      <c r="CF22" s="1453"/>
      <c r="CG22" s="1453"/>
      <c r="CH22" s="1453"/>
      <c r="CI22" s="1453"/>
      <c r="CJ22" s="1453"/>
      <c r="CK22" s="1453"/>
      <c r="CL22" s="1046"/>
      <c r="CM22" s="1042"/>
      <c r="CN22" s="1045">
        <v>0</v>
      </c>
      <c r="CO22" s="1039" t="s">
        <v>34</v>
      </c>
      <c r="CP22" s="1461"/>
      <c r="CQ22" s="1462"/>
      <c r="CR22" s="1462"/>
      <c r="CS22" s="1462"/>
      <c r="CT22" s="1463"/>
      <c r="CU22" s="1051"/>
      <c r="CV22" s="1052"/>
      <c r="CW22" s="1053">
        <v>2</v>
      </c>
      <c r="CX22" s="1052"/>
      <c r="CY22" s="1054"/>
      <c r="CZ22" s="1457" t="s">
        <v>918</v>
      </c>
      <c r="DA22" s="1457"/>
      <c r="DB22" s="1457"/>
      <c r="DC22" s="1457"/>
      <c r="DD22" s="1457"/>
      <c r="DE22" s="1457"/>
      <c r="DF22" s="1457"/>
      <c r="DG22" s="1457"/>
      <c r="DH22" s="1457"/>
      <c r="DI22" s="1047"/>
      <c r="DJ22" s="1047"/>
      <c r="DK22" s="1045">
        <v>22723</v>
      </c>
      <c r="DL22" s="1040" t="s">
        <v>187</v>
      </c>
      <c r="DM22" s="984"/>
      <c r="DN22" s="984"/>
      <c r="DO22" s="984"/>
      <c r="DP22" s="984"/>
      <c r="DQ22" s="984"/>
      <c r="DR22" s="984"/>
      <c r="DS22" s="984"/>
      <c r="DT22" s="984"/>
      <c r="DU22" s="984"/>
      <c r="DV22" s="984"/>
      <c r="DW22" s="984"/>
      <c r="DX22" s="984"/>
      <c r="DY22" s="984"/>
      <c r="DZ22" s="984"/>
      <c r="EA22" s="984"/>
      <c r="EB22" s="984"/>
      <c r="EC22" s="984"/>
      <c r="ED22" s="984"/>
      <c r="EE22" s="984"/>
      <c r="EF22" s="984"/>
      <c r="EG22" s="984"/>
      <c r="EH22" s="984"/>
      <c r="EI22" s="984"/>
      <c r="EJ22" s="984"/>
      <c r="EK22" s="984"/>
      <c r="EL22" s="984"/>
      <c r="EM22" s="984"/>
      <c r="EN22" s="984"/>
      <c r="EO22" s="984"/>
      <c r="EP22" s="984"/>
      <c r="EQ22" s="984"/>
      <c r="ER22" s="984"/>
      <c r="ES22" s="984"/>
      <c r="ET22" s="984"/>
      <c r="EU22" s="984"/>
      <c r="EV22" s="984"/>
      <c r="EW22" s="984"/>
      <c r="EX22" s="984"/>
      <c r="EY22" s="984"/>
      <c r="EZ22" s="984"/>
      <c r="FA22" s="984"/>
      <c r="FB22" s="984"/>
      <c r="FC22" s="984"/>
      <c r="FD22" s="984"/>
      <c r="FE22" s="984"/>
      <c r="FF22" s="984"/>
      <c r="FG22" s="984"/>
      <c r="FH22" s="984"/>
      <c r="FI22" s="984"/>
      <c r="FJ22" s="984"/>
      <c r="FK22" s="984"/>
      <c r="FL22" s="984"/>
      <c r="FM22" s="984"/>
      <c r="FN22" s="984"/>
      <c r="FO22" s="984"/>
      <c r="FP22" s="984"/>
      <c r="FQ22" s="984"/>
      <c r="FR22" s="984"/>
      <c r="FS22" s="984"/>
      <c r="FT22" s="984"/>
      <c r="FU22" s="984"/>
      <c r="FV22" s="984"/>
      <c r="FW22" s="984"/>
      <c r="FX22" s="984"/>
      <c r="FY22" s="984"/>
      <c r="FZ22" s="984"/>
      <c r="GA22" s="984"/>
      <c r="GB22" s="984"/>
      <c r="GC22" s="984"/>
      <c r="GD22" s="984"/>
      <c r="GE22" s="984"/>
      <c r="GF22" s="984"/>
      <c r="GG22" s="984"/>
      <c r="GH22" s="984"/>
      <c r="GI22" s="984"/>
      <c r="GJ22" s="984"/>
      <c r="GK22" s="984"/>
      <c r="GL22" s="984"/>
      <c r="GM22" s="984"/>
      <c r="GN22" s="984"/>
      <c r="GO22" s="984"/>
      <c r="GP22" s="984"/>
      <c r="GQ22" s="984"/>
      <c r="GR22" s="984"/>
      <c r="GS22" s="984"/>
      <c r="GT22" s="984"/>
      <c r="GU22" s="984"/>
      <c r="GV22" s="984"/>
      <c r="GW22" s="984"/>
      <c r="GX22" s="984"/>
      <c r="GY22" s="984"/>
      <c r="GZ22" s="984"/>
      <c r="HA22" s="984"/>
      <c r="HB22" s="984"/>
      <c r="HC22" s="984"/>
      <c r="HD22" s="984"/>
      <c r="HE22" s="984"/>
      <c r="HF22" s="984"/>
      <c r="HG22" s="984"/>
    </row>
    <row r="23" spans="1:215" s="988" customFormat="1" ht="33" customHeight="1" x14ac:dyDescent="0.15">
      <c r="A23" s="989"/>
      <c r="B23" s="1450" t="s">
        <v>927</v>
      </c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0"/>
      <c r="U23" s="1042"/>
      <c r="V23" s="1042"/>
      <c r="W23" s="1045">
        <v>84613</v>
      </c>
      <c r="X23" s="1039" t="s">
        <v>146</v>
      </c>
      <c r="Y23" s="1456" t="s">
        <v>909</v>
      </c>
      <c r="Z23" s="1456"/>
      <c r="AA23" s="1456"/>
      <c r="AB23" s="1456"/>
      <c r="AC23" s="1456"/>
      <c r="AD23" s="1456"/>
      <c r="AE23" s="1456"/>
      <c r="AF23" s="1456"/>
      <c r="AG23" s="1456"/>
      <c r="AH23" s="1456"/>
      <c r="AI23" s="1456"/>
      <c r="AJ23" s="1456"/>
      <c r="AK23" s="1456"/>
      <c r="AL23" s="1456"/>
      <c r="AM23" s="1456"/>
      <c r="AN23" s="1456"/>
      <c r="AO23" s="1456"/>
      <c r="AP23" s="1456"/>
      <c r="AQ23" s="1456"/>
      <c r="AR23" s="1043"/>
      <c r="AS23" s="1044"/>
      <c r="AT23" s="1045"/>
      <c r="AU23" s="1040" t="s">
        <v>928</v>
      </c>
      <c r="AV23" s="1453" t="s">
        <v>929</v>
      </c>
      <c r="AW23" s="1453"/>
      <c r="AX23" s="1453"/>
      <c r="AY23" s="1453"/>
      <c r="AZ23" s="1453"/>
      <c r="BA23" s="1453"/>
      <c r="BB23" s="1453"/>
      <c r="BC23" s="1453"/>
      <c r="BD23" s="1453"/>
      <c r="BE23" s="1453"/>
      <c r="BF23" s="1453"/>
      <c r="BG23" s="1453"/>
      <c r="BH23" s="1453"/>
      <c r="BI23" s="1453"/>
      <c r="BJ23" s="1453"/>
      <c r="BK23" s="1453"/>
      <c r="BL23" s="1453"/>
      <c r="BM23" s="1453"/>
      <c r="BN23" s="1453"/>
      <c r="BO23" s="1046"/>
      <c r="BP23" s="1042"/>
      <c r="BQ23" s="1045">
        <v>52831</v>
      </c>
      <c r="BR23" s="1040" t="s">
        <v>395</v>
      </c>
      <c r="BS23" s="1453" t="s">
        <v>930</v>
      </c>
      <c r="BT23" s="1453"/>
      <c r="BU23" s="1453"/>
      <c r="BV23" s="1453"/>
      <c r="BW23" s="1453"/>
      <c r="BX23" s="1453"/>
      <c r="BY23" s="1453"/>
      <c r="BZ23" s="1453"/>
      <c r="CA23" s="1453"/>
      <c r="CB23" s="1453"/>
      <c r="CC23" s="1453"/>
      <c r="CD23" s="1453"/>
      <c r="CE23" s="1453"/>
      <c r="CF23" s="1453"/>
      <c r="CG23" s="1453"/>
      <c r="CH23" s="1453"/>
      <c r="CI23" s="1453"/>
      <c r="CJ23" s="1453"/>
      <c r="CK23" s="1453"/>
      <c r="CL23" s="1046"/>
      <c r="CM23" s="1042"/>
      <c r="CN23" s="1045">
        <v>85758</v>
      </c>
      <c r="CO23" s="1039" t="s">
        <v>146</v>
      </c>
      <c r="CP23" s="1461"/>
      <c r="CQ23" s="1462"/>
      <c r="CR23" s="1462"/>
      <c r="CS23" s="1462"/>
      <c r="CT23" s="1463"/>
      <c r="CU23" s="1055"/>
      <c r="CV23" s="1056"/>
      <c r="CW23" s="1056"/>
      <c r="CX23" s="1056"/>
      <c r="CY23" s="1057"/>
      <c r="CZ23" s="1457" t="s">
        <v>922</v>
      </c>
      <c r="DA23" s="1457"/>
      <c r="DB23" s="1457"/>
      <c r="DC23" s="1457"/>
      <c r="DD23" s="1457"/>
      <c r="DE23" s="1457"/>
      <c r="DF23" s="1457"/>
      <c r="DG23" s="1457"/>
      <c r="DH23" s="1457"/>
      <c r="DI23" s="1046"/>
      <c r="DJ23" s="1042"/>
      <c r="DK23" s="1045">
        <v>24628</v>
      </c>
      <c r="DL23" s="1040" t="s">
        <v>193</v>
      </c>
      <c r="DM23" s="984"/>
      <c r="DN23" s="984"/>
      <c r="DO23" s="984"/>
      <c r="DP23" s="984"/>
      <c r="DQ23" s="984"/>
      <c r="DR23" s="984"/>
      <c r="DS23" s="984"/>
      <c r="DT23" s="984"/>
      <c r="DU23" s="984"/>
      <c r="DV23" s="984"/>
      <c r="DW23" s="984"/>
      <c r="DX23" s="984"/>
      <c r="DY23" s="984"/>
      <c r="DZ23" s="984"/>
      <c r="EA23" s="984"/>
      <c r="EB23" s="984"/>
      <c r="EC23" s="984"/>
      <c r="ED23" s="984"/>
      <c r="EE23" s="984"/>
      <c r="EF23" s="984"/>
      <c r="EG23" s="984"/>
      <c r="EH23" s="984"/>
      <c r="EI23" s="984"/>
      <c r="EJ23" s="984"/>
      <c r="EK23" s="984"/>
      <c r="EL23" s="984"/>
      <c r="EM23" s="984"/>
      <c r="EN23" s="984"/>
      <c r="EO23" s="984"/>
      <c r="EP23" s="984"/>
      <c r="EQ23" s="984"/>
      <c r="ER23" s="984"/>
      <c r="ES23" s="984"/>
      <c r="ET23" s="984"/>
      <c r="EU23" s="984"/>
      <c r="EV23" s="984"/>
      <c r="EW23" s="984"/>
      <c r="EX23" s="984"/>
      <c r="EY23" s="984"/>
      <c r="EZ23" s="984"/>
      <c r="FA23" s="984"/>
      <c r="FB23" s="984"/>
      <c r="FC23" s="984"/>
      <c r="FD23" s="984"/>
      <c r="FE23" s="984"/>
      <c r="FF23" s="984"/>
      <c r="FG23" s="984"/>
      <c r="FH23" s="984"/>
      <c r="FI23" s="984"/>
      <c r="FJ23" s="984"/>
      <c r="FK23" s="984"/>
      <c r="FL23" s="984"/>
      <c r="FM23" s="984"/>
      <c r="FN23" s="984"/>
      <c r="FO23" s="984"/>
      <c r="FP23" s="984"/>
      <c r="FQ23" s="984"/>
      <c r="FR23" s="984"/>
      <c r="FS23" s="984"/>
      <c r="FT23" s="984"/>
      <c r="FU23" s="984"/>
      <c r="FV23" s="984"/>
      <c r="FW23" s="984"/>
      <c r="FX23" s="984"/>
      <c r="FY23" s="984"/>
      <c r="FZ23" s="984"/>
      <c r="GA23" s="984"/>
      <c r="GB23" s="984"/>
      <c r="GC23" s="984"/>
      <c r="GD23" s="984"/>
      <c r="GE23" s="984"/>
      <c r="GF23" s="984"/>
      <c r="GG23" s="984"/>
      <c r="GH23" s="984"/>
      <c r="GI23" s="984"/>
      <c r="GJ23" s="984"/>
      <c r="GK23" s="984"/>
      <c r="GL23" s="984"/>
      <c r="GM23" s="984"/>
      <c r="GN23" s="984"/>
      <c r="GO23" s="984"/>
      <c r="GP23" s="984"/>
      <c r="GQ23" s="984"/>
      <c r="GR23" s="984"/>
      <c r="GS23" s="984"/>
      <c r="GT23" s="984"/>
      <c r="GU23" s="984"/>
      <c r="GV23" s="984"/>
      <c r="GW23" s="984"/>
      <c r="GX23" s="984"/>
      <c r="GY23" s="984"/>
      <c r="GZ23" s="984"/>
      <c r="HA23" s="984"/>
      <c r="HB23" s="984"/>
      <c r="HC23" s="984"/>
      <c r="HD23" s="984"/>
      <c r="HE23" s="984"/>
      <c r="HF23" s="984"/>
      <c r="HG23" s="984"/>
    </row>
    <row r="24" spans="1:215" s="988" customFormat="1" ht="33" customHeight="1" x14ac:dyDescent="0.15">
      <c r="A24" s="989"/>
      <c r="B24" s="1450" t="s">
        <v>931</v>
      </c>
      <c r="C24" s="1450"/>
      <c r="D24" s="1450"/>
      <c r="E24" s="1450"/>
      <c r="F24" s="1450"/>
      <c r="G24" s="1450"/>
      <c r="H24" s="1450"/>
      <c r="I24" s="1450"/>
      <c r="J24" s="1450"/>
      <c r="K24" s="1450"/>
      <c r="L24" s="1450"/>
      <c r="M24" s="1450"/>
      <c r="N24" s="1450"/>
      <c r="O24" s="1450"/>
      <c r="P24" s="1450"/>
      <c r="Q24" s="1450"/>
      <c r="R24" s="1450"/>
      <c r="S24" s="1450"/>
      <c r="T24" s="1450"/>
      <c r="U24" s="1042"/>
      <c r="V24" s="1042"/>
      <c r="W24" s="1041">
        <f>W25+W29</f>
        <v>67229030</v>
      </c>
      <c r="X24" s="1039" t="s">
        <v>245</v>
      </c>
      <c r="Y24" s="1456" t="s">
        <v>915</v>
      </c>
      <c r="Z24" s="1456"/>
      <c r="AA24" s="1456"/>
      <c r="AB24" s="1456"/>
      <c r="AC24" s="1456"/>
      <c r="AD24" s="1456"/>
      <c r="AE24" s="1456"/>
      <c r="AF24" s="1456"/>
      <c r="AG24" s="1456"/>
      <c r="AH24" s="1456"/>
      <c r="AI24" s="1456"/>
      <c r="AJ24" s="1456"/>
      <c r="AK24" s="1456"/>
      <c r="AL24" s="1456"/>
      <c r="AM24" s="1456"/>
      <c r="AN24" s="1456"/>
      <c r="AO24" s="1456"/>
      <c r="AP24" s="1456"/>
      <c r="AQ24" s="1456"/>
      <c r="AR24" s="1044"/>
      <c r="AS24" s="1044"/>
      <c r="AT24" s="1045">
        <v>819</v>
      </c>
      <c r="AU24" s="1040" t="s">
        <v>932</v>
      </c>
      <c r="AV24" s="1453" t="s">
        <v>933</v>
      </c>
      <c r="AW24" s="1453"/>
      <c r="AX24" s="1453"/>
      <c r="AY24" s="1453"/>
      <c r="AZ24" s="1453"/>
      <c r="BA24" s="1453"/>
      <c r="BB24" s="1453"/>
      <c r="BC24" s="1453"/>
      <c r="BD24" s="1453"/>
      <c r="BE24" s="1453"/>
      <c r="BF24" s="1453"/>
      <c r="BG24" s="1453"/>
      <c r="BH24" s="1453"/>
      <c r="BI24" s="1453"/>
      <c r="BJ24" s="1453"/>
      <c r="BK24" s="1453"/>
      <c r="BL24" s="1453"/>
      <c r="BM24" s="1453"/>
      <c r="BN24" s="1453"/>
      <c r="BO24" s="1046"/>
      <c r="BP24" s="1042"/>
      <c r="BQ24" s="1045">
        <v>0</v>
      </c>
      <c r="BR24" s="1040" t="s">
        <v>402</v>
      </c>
      <c r="BS24" s="1453" t="s">
        <v>934</v>
      </c>
      <c r="BT24" s="1453"/>
      <c r="BU24" s="1453"/>
      <c r="BV24" s="1453"/>
      <c r="BW24" s="1453"/>
      <c r="BX24" s="1453"/>
      <c r="BY24" s="1453"/>
      <c r="BZ24" s="1453"/>
      <c r="CA24" s="1453"/>
      <c r="CB24" s="1453"/>
      <c r="CC24" s="1453"/>
      <c r="CD24" s="1453"/>
      <c r="CE24" s="1453"/>
      <c r="CF24" s="1453"/>
      <c r="CG24" s="1453"/>
      <c r="CH24" s="1453"/>
      <c r="CI24" s="1453"/>
      <c r="CJ24" s="1453"/>
      <c r="CK24" s="1453"/>
      <c r="CL24" s="1046"/>
      <c r="CM24" s="1042"/>
      <c r="CN24" s="1045">
        <v>0</v>
      </c>
      <c r="CO24" s="1039" t="s">
        <v>245</v>
      </c>
      <c r="CP24" s="1461"/>
      <c r="CQ24" s="1462"/>
      <c r="CR24" s="1462"/>
      <c r="CS24" s="1462"/>
      <c r="CT24" s="1463"/>
      <c r="CU24" s="1051"/>
      <c r="CV24" s="1058"/>
      <c r="CW24" s="1053">
        <v>3</v>
      </c>
      <c r="CX24" s="1052"/>
      <c r="CY24" s="1054"/>
      <c r="CZ24" s="1457" t="s">
        <v>918</v>
      </c>
      <c r="DA24" s="1457"/>
      <c r="DB24" s="1457"/>
      <c r="DC24" s="1457"/>
      <c r="DD24" s="1457"/>
      <c r="DE24" s="1457"/>
      <c r="DF24" s="1457"/>
      <c r="DG24" s="1457"/>
      <c r="DH24" s="1457"/>
      <c r="DI24" s="1046"/>
      <c r="DJ24" s="1042"/>
      <c r="DK24" s="1045">
        <v>0</v>
      </c>
      <c r="DL24" s="1040" t="s">
        <v>199</v>
      </c>
      <c r="DM24" s="984"/>
      <c r="DN24" s="984"/>
      <c r="DO24" s="984"/>
      <c r="DP24" s="984"/>
      <c r="DQ24" s="984"/>
      <c r="DR24" s="984"/>
      <c r="DS24" s="984"/>
      <c r="DT24" s="984"/>
      <c r="DU24" s="984"/>
      <c r="DV24" s="984"/>
      <c r="DW24" s="984"/>
      <c r="DX24" s="984"/>
      <c r="DY24" s="984"/>
      <c r="DZ24" s="984"/>
      <c r="EA24" s="984"/>
      <c r="EB24" s="984"/>
      <c r="EC24" s="984"/>
      <c r="ED24" s="984"/>
      <c r="EE24" s="984"/>
      <c r="EF24" s="984"/>
      <c r="EG24" s="984"/>
      <c r="EH24" s="984"/>
      <c r="EI24" s="984"/>
      <c r="EJ24" s="984"/>
      <c r="EK24" s="984"/>
      <c r="EL24" s="984"/>
      <c r="EM24" s="984"/>
      <c r="EN24" s="984"/>
      <c r="EO24" s="984"/>
      <c r="EP24" s="984"/>
      <c r="EQ24" s="984"/>
      <c r="ER24" s="984"/>
      <c r="ES24" s="984"/>
      <c r="ET24" s="984"/>
      <c r="EU24" s="984"/>
      <c r="EV24" s="984"/>
      <c r="EW24" s="984"/>
      <c r="EX24" s="984"/>
      <c r="EY24" s="984"/>
      <c r="EZ24" s="984"/>
      <c r="FA24" s="984"/>
      <c r="FB24" s="984"/>
      <c r="FC24" s="984"/>
      <c r="FD24" s="984"/>
      <c r="FE24" s="984"/>
      <c r="FF24" s="984"/>
      <c r="FG24" s="984"/>
      <c r="FH24" s="984"/>
      <c r="FI24" s="984"/>
      <c r="FJ24" s="984"/>
      <c r="FK24" s="984"/>
      <c r="FL24" s="984"/>
      <c r="FM24" s="984"/>
      <c r="FN24" s="984"/>
      <c r="FO24" s="984"/>
      <c r="FP24" s="984"/>
      <c r="FQ24" s="984"/>
      <c r="FR24" s="984"/>
      <c r="FS24" s="984"/>
      <c r="FT24" s="984"/>
      <c r="FU24" s="984"/>
      <c r="FV24" s="984"/>
      <c r="FW24" s="984"/>
      <c r="FX24" s="984"/>
      <c r="FY24" s="984"/>
      <c r="FZ24" s="984"/>
      <c r="GA24" s="984"/>
      <c r="GB24" s="984"/>
      <c r="GC24" s="984"/>
      <c r="GD24" s="984"/>
      <c r="GE24" s="984"/>
      <c r="GF24" s="984"/>
      <c r="GG24" s="984"/>
      <c r="GH24" s="984"/>
      <c r="GI24" s="984"/>
      <c r="GJ24" s="984"/>
      <c r="GK24" s="984"/>
      <c r="GL24" s="984"/>
      <c r="GM24" s="984"/>
      <c r="GN24" s="984"/>
      <c r="GO24" s="984"/>
      <c r="GP24" s="984"/>
      <c r="GQ24" s="984"/>
      <c r="GR24" s="984"/>
      <c r="GS24" s="984"/>
      <c r="GT24" s="984"/>
      <c r="GU24" s="984"/>
      <c r="GV24" s="984"/>
      <c r="GW24" s="984"/>
      <c r="GX24" s="984"/>
      <c r="GY24" s="984"/>
      <c r="GZ24" s="984"/>
      <c r="HA24" s="984"/>
      <c r="HB24" s="984"/>
      <c r="HC24" s="984"/>
      <c r="HD24" s="984"/>
      <c r="HE24" s="984"/>
      <c r="HF24" s="984"/>
      <c r="HG24" s="984"/>
    </row>
    <row r="25" spans="1:215" s="988" customFormat="1" ht="33" customHeight="1" x14ac:dyDescent="0.15">
      <c r="A25" s="1059"/>
      <c r="B25" s="1450" t="s">
        <v>935</v>
      </c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0"/>
      <c r="Q25" s="1450"/>
      <c r="R25" s="1450"/>
      <c r="S25" s="1450"/>
      <c r="T25" s="1450"/>
      <c r="U25" s="1046"/>
      <c r="V25" s="1042"/>
      <c r="W25" s="1041">
        <f>SUM(W26:W28)</f>
        <v>43938291</v>
      </c>
      <c r="X25" s="1039" t="s">
        <v>251</v>
      </c>
      <c r="Y25" s="1452" t="s">
        <v>903</v>
      </c>
      <c r="Z25" s="1452"/>
      <c r="AA25" s="1452"/>
      <c r="AB25" s="1452"/>
      <c r="AC25" s="1452"/>
      <c r="AD25" s="1452"/>
      <c r="AE25" s="1452"/>
      <c r="AF25" s="1452"/>
      <c r="AG25" s="1452"/>
      <c r="AH25" s="1452"/>
      <c r="AI25" s="1452"/>
      <c r="AJ25" s="1452"/>
      <c r="AK25" s="1452"/>
      <c r="AL25" s="1452"/>
      <c r="AM25" s="1452"/>
      <c r="AN25" s="1452"/>
      <c r="AO25" s="1452"/>
      <c r="AP25" s="1452"/>
      <c r="AQ25" s="1452"/>
      <c r="AR25" s="1060"/>
      <c r="AS25" s="1060"/>
      <c r="AT25" s="1041">
        <f>SUM(AT26:AT40)+SUM(BQ13:BQ15)</f>
        <v>1531</v>
      </c>
      <c r="AU25" s="1040" t="s">
        <v>936</v>
      </c>
      <c r="AV25" s="1453" t="s">
        <v>937</v>
      </c>
      <c r="AW25" s="1453"/>
      <c r="AX25" s="1453"/>
      <c r="AY25" s="1453"/>
      <c r="AZ25" s="1453"/>
      <c r="BA25" s="1453"/>
      <c r="BB25" s="1453"/>
      <c r="BC25" s="1453"/>
      <c r="BD25" s="1453"/>
      <c r="BE25" s="1453"/>
      <c r="BF25" s="1453"/>
      <c r="BG25" s="1453"/>
      <c r="BH25" s="1453"/>
      <c r="BI25" s="1453"/>
      <c r="BJ25" s="1453"/>
      <c r="BK25" s="1453"/>
      <c r="BL25" s="1453"/>
      <c r="BM25" s="1453"/>
      <c r="BN25" s="1453"/>
      <c r="BO25" s="1042"/>
      <c r="BP25" s="1042"/>
      <c r="BQ25" s="1045">
        <v>9748</v>
      </c>
      <c r="BR25" s="1040" t="s">
        <v>408</v>
      </c>
      <c r="BS25" s="1453" t="s">
        <v>938</v>
      </c>
      <c r="BT25" s="1453"/>
      <c r="BU25" s="1453"/>
      <c r="BV25" s="1453"/>
      <c r="BW25" s="1453"/>
      <c r="BX25" s="1453"/>
      <c r="BY25" s="1453"/>
      <c r="BZ25" s="1453"/>
      <c r="CA25" s="1453"/>
      <c r="CB25" s="1453"/>
      <c r="CC25" s="1453"/>
      <c r="CD25" s="1453"/>
      <c r="CE25" s="1453"/>
      <c r="CF25" s="1453"/>
      <c r="CG25" s="1453"/>
      <c r="CH25" s="1453"/>
      <c r="CI25" s="1453"/>
      <c r="CJ25" s="1453"/>
      <c r="CK25" s="1453"/>
      <c r="CL25" s="1042"/>
      <c r="CM25" s="1042"/>
      <c r="CN25" s="1045">
        <v>0</v>
      </c>
      <c r="CO25" s="1039" t="s">
        <v>251</v>
      </c>
      <c r="CP25" s="1461"/>
      <c r="CQ25" s="1462"/>
      <c r="CR25" s="1462"/>
      <c r="CS25" s="1462"/>
      <c r="CT25" s="1463"/>
      <c r="CU25" s="1055"/>
      <c r="CV25" s="1056"/>
      <c r="CW25" s="1056"/>
      <c r="CX25" s="1056"/>
      <c r="CY25" s="1057"/>
      <c r="CZ25" s="1457" t="s">
        <v>922</v>
      </c>
      <c r="DA25" s="1457"/>
      <c r="DB25" s="1457"/>
      <c r="DC25" s="1457"/>
      <c r="DD25" s="1457"/>
      <c r="DE25" s="1457"/>
      <c r="DF25" s="1457"/>
      <c r="DG25" s="1457"/>
      <c r="DH25" s="1457"/>
      <c r="DI25" s="1046"/>
      <c r="DJ25" s="1042"/>
      <c r="DK25" s="1045"/>
      <c r="DL25" s="1040" t="s">
        <v>206</v>
      </c>
      <c r="DM25" s="984"/>
      <c r="DN25" s="984"/>
      <c r="DO25" s="984"/>
      <c r="DP25" s="984"/>
      <c r="DQ25" s="984"/>
      <c r="DR25" s="984"/>
      <c r="DS25" s="984"/>
      <c r="DT25" s="984"/>
      <c r="DU25" s="984"/>
      <c r="DV25" s="984"/>
      <c r="DW25" s="984"/>
      <c r="DX25" s="984"/>
      <c r="DY25" s="984"/>
      <c r="DZ25" s="984"/>
      <c r="EA25" s="984"/>
      <c r="EB25" s="984"/>
      <c r="EC25" s="984"/>
      <c r="ED25" s="984"/>
      <c r="EE25" s="984"/>
      <c r="EF25" s="984"/>
      <c r="EG25" s="984"/>
      <c r="EH25" s="984"/>
      <c r="EI25" s="984"/>
      <c r="EJ25" s="984"/>
      <c r="EK25" s="984"/>
      <c r="EL25" s="984"/>
      <c r="EM25" s="984"/>
      <c r="EN25" s="984"/>
      <c r="EO25" s="984"/>
      <c r="EP25" s="984"/>
      <c r="EQ25" s="984"/>
      <c r="ER25" s="984"/>
      <c r="ES25" s="984"/>
      <c r="ET25" s="984"/>
      <c r="EU25" s="984"/>
      <c r="EV25" s="984"/>
      <c r="EW25" s="984"/>
      <c r="EX25" s="984"/>
      <c r="EY25" s="984"/>
      <c r="EZ25" s="984"/>
      <c r="FA25" s="984"/>
      <c r="FB25" s="984"/>
      <c r="FC25" s="984"/>
      <c r="FD25" s="984"/>
      <c r="FE25" s="984"/>
      <c r="FF25" s="984"/>
      <c r="FG25" s="984"/>
      <c r="FH25" s="984"/>
      <c r="FI25" s="984"/>
      <c r="FJ25" s="984"/>
      <c r="FK25" s="984"/>
      <c r="FL25" s="984"/>
      <c r="FM25" s="984"/>
      <c r="FN25" s="984"/>
      <c r="FO25" s="984"/>
      <c r="FP25" s="984"/>
      <c r="FQ25" s="984"/>
      <c r="FR25" s="984"/>
      <c r="FS25" s="984"/>
      <c r="FT25" s="984"/>
      <c r="FU25" s="984"/>
      <c r="FV25" s="984"/>
      <c r="FW25" s="984"/>
      <c r="FX25" s="984"/>
      <c r="FY25" s="984"/>
      <c r="FZ25" s="984"/>
      <c r="GA25" s="984"/>
      <c r="GB25" s="984"/>
      <c r="GC25" s="984"/>
      <c r="GD25" s="984"/>
      <c r="GE25" s="984"/>
      <c r="GF25" s="984"/>
      <c r="GG25" s="984"/>
      <c r="GH25" s="984"/>
      <c r="GI25" s="984"/>
      <c r="GJ25" s="984"/>
      <c r="GK25" s="984"/>
      <c r="GL25" s="984"/>
      <c r="GM25" s="984"/>
      <c r="GN25" s="984"/>
      <c r="GO25" s="984"/>
      <c r="GP25" s="984"/>
      <c r="GQ25" s="984"/>
      <c r="GR25" s="984"/>
      <c r="GS25" s="984"/>
      <c r="GT25" s="984"/>
      <c r="GU25" s="984"/>
      <c r="GV25" s="984"/>
      <c r="GW25" s="984"/>
      <c r="GX25" s="984"/>
      <c r="GY25" s="984"/>
      <c r="GZ25" s="984"/>
      <c r="HA25" s="984"/>
      <c r="HB25" s="984"/>
      <c r="HC25" s="984"/>
      <c r="HD25" s="984"/>
      <c r="HE25" s="984"/>
      <c r="HF25" s="984"/>
      <c r="HG25" s="984"/>
    </row>
    <row r="26" spans="1:215" s="988" customFormat="1" ht="33" customHeight="1" x14ac:dyDescent="0.15">
      <c r="A26" s="989"/>
      <c r="B26" s="1450" t="s">
        <v>895</v>
      </c>
      <c r="C26" s="1450"/>
      <c r="D26" s="1450"/>
      <c r="E26" s="1450"/>
      <c r="F26" s="1450"/>
      <c r="G26" s="1450"/>
      <c r="H26" s="1450"/>
      <c r="I26" s="1450"/>
      <c r="J26" s="1450"/>
      <c r="K26" s="1450"/>
      <c r="L26" s="1450"/>
      <c r="M26" s="1450"/>
      <c r="N26" s="1450"/>
      <c r="O26" s="1450"/>
      <c r="P26" s="1450"/>
      <c r="Q26" s="1450"/>
      <c r="R26" s="1450"/>
      <c r="S26" s="1450"/>
      <c r="T26" s="1450"/>
      <c r="U26" s="1046"/>
      <c r="V26" s="1042"/>
      <c r="W26" s="1045">
        <v>37280206</v>
      </c>
      <c r="X26" s="1039" t="s">
        <v>259</v>
      </c>
      <c r="Y26" s="1454" t="s">
        <v>925</v>
      </c>
      <c r="Z26" s="1454"/>
      <c r="AA26" s="1454"/>
      <c r="AB26" s="1454"/>
      <c r="AC26" s="1454"/>
      <c r="AD26" s="1454"/>
      <c r="AE26" s="1454"/>
      <c r="AF26" s="1454"/>
      <c r="AG26" s="1454"/>
      <c r="AH26" s="1454"/>
      <c r="AI26" s="1454"/>
      <c r="AJ26" s="1454"/>
      <c r="AK26" s="1454"/>
      <c r="AL26" s="1454"/>
      <c r="AM26" s="1454"/>
      <c r="AN26" s="1454"/>
      <c r="AO26" s="1454"/>
      <c r="AP26" s="1454"/>
      <c r="AQ26" s="1454"/>
      <c r="AR26" s="1046"/>
      <c r="AS26" s="1042"/>
      <c r="AT26" s="1045"/>
      <c r="AU26" s="1040" t="s">
        <v>939</v>
      </c>
      <c r="AV26" s="1453" t="s">
        <v>940</v>
      </c>
      <c r="AW26" s="1453"/>
      <c r="AX26" s="1453"/>
      <c r="AY26" s="1453"/>
      <c r="AZ26" s="1453"/>
      <c r="BA26" s="1453"/>
      <c r="BB26" s="1453"/>
      <c r="BC26" s="1453"/>
      <c r="BD26" s="1453"/>
      <c r="BE26" s="1453"/>
      <c r="BF26" s="1453"/>
      <c r="BG26" s="1453"/>
      <c r="BH26" s="1453"/>
      <c r="BI26" s="1453"/>
      <c r="BJ26" s="1453"/>
      <c r="BK26" s="1453"/>
      <c r="BL26" s="1453"/>
      <c r="BM26" s="1453"/>
      <c r="BN26" s="1453"/>
      <c r="BO26" s="1047"/>
      <c r="BP26" s="1047"/>
      <c r="BQ26" s="1045">
        <v>34060</v>
      </c>
      <c r="BR26" s="1040" t="s">
        <v>941</v>
      </c>
      <c r="BS26" s="1453" t="s">
        <v>942</v>
      </c>
      <c r="BT26" s="1453"/>
      <c r="BU26" s="1453"/>
      <c r="BV26" s="1453"/>
      <c r="BW26" s="1453"/>
      <c r="BX26" s="1453"/>
      <c r="BY26" s="1453"/>
      <c r="BZ26" s="1453"/>
      <c r="CA26" s="1453"/>
      <c r="CB26" s="1453"/>
      <c r="CC26" s="1453"/>
      <c r="CD26" s="1453"/>
      <c r="CE26" s="1453"/>
      <c r="CF26" s="1453"/>
      <c r="CG26" s="1453"/>
      <c r="CH26" s="1453"/>
      <c r="CI26" s="1453"/>
      <c r="CJ26" s="1453"/>
      <c r="CK26" s="1453"/>
      <c r="CL26" s="1047"/>
      <c r="CM26" s="1047"/>
      <c r="CN26" s="1045">
        <v>0</v>
      </c>
      <c r="CO26" s="1039" t="s">
        <v>259</v>
      </c>
      <c r="CP26" s="1461"/>
      <c r="CQ26" s="1462"/>
      <c r="CR26" s="1462"/>
      <c r="CS26" s="1462"/>
      <c r="CT26" s="1463"/>
      <c r="CU26" s="1051"/>
      <c r="CV26" s="1052"/>
      <c r="CW26" s="1061" t="s">
        <v>943</v>
      </c>
      <c r="CX26" s="1062"/>
      <c r="CY26" s="1054"/>
      <c r="CZ26" s="1457" t="s">
        <v>944</v>
      </c>
      <c r="DA26" s="1457"/>
      <c r="DB26" s="1457"/>
      <c r="DC26" s="1457"/>
      <c r="DD26" s="1457"/>
      <c r="DE26" s="1457"/>
      <c r="DF26" s="1457"/>
      <c r="DG26" s="1457"/>
      <c r="DH26" s="1457"/>
      <c r="DI26" s="1046"/>
      <c r="DJ26" s="1042"/>
      <c r="DK26" s="1041">
        <f>SUM(DK27:DK28)</f>
        <v>1123661</v>
      </c>
      <c r="DL26" s="1040" t="s">
        <v>213</v>
      </c>
      <c r="DM26" s="984"/>
      <c r="DN26" s="984"/>
      <c r="DO26" s="984"/>
      <c r="DP26" s="984"/>
      <c r="DQ26" s="984"/>
      <c r="DR26" s="984"/>
      <c r="DS26" s="984"/>
      <c r="DT26" s="984"/>
      <c r="DU26" s="984"/>
      <c r="DV26" s="984"/>
      <c r="DW26" s="984"/>
      <c r="DX26" s="984"/>
      <c r="DY26" s="984"/>
      <c r="DZ26" s="984"/>
      <c r="EA26" s="984"/>
      <c r="EB26" s="984"/>
      <c r="EC26" s="984"/>
      <c r="ED26" s="984"/>
      <c r="EE26" s="984"/>
      <c r="EF26" s="984"/>
      <c r="EG26" s="984"/>
      <c r="EH26" s="984"/>
      <c r="EI26" s="984"/>
      <c r="EJ26" s="984"/>
      <c r="EK26" s="984"/>
      <c r="EL26" s="984"/>
      <c r="EM26" s="984"/>
      <c r="EN26" s="984"/>
      <c r="EO26" s="984"/>
      <c r="EP26" s="984"/>
      <c r="EQ26" s="984"/>
      <c r="ER26" s="984"/>
      <c r="ES26" s="984"/>
      <c r="ET26" s="984"/>
      <c r="EU26" s="984"/>
      <c r="EV26" s="984"/>
      <c r="EW26" s="984"/>
      <c r="EX26" s="984"/>
      <c r="EY26" s="984"/>
      <c r="EZ26" s="984"/>
      <c r="FA26" s="984"/>
      <c r="FB26" s="984"/>
      <c r="FC26" s="984"/>
      <c r="FD26" s="984"/>
      <c r="FE26" s="984"/>
      <c r="FF26" s="984"/>
      <c r="FG26" s="984"/>
      <c r="FH26" s="984"/>
      <c r="FI26" s="984"/>
      <c r="FJ26" s="984"/>
      <c r="FK26" s="984"/>
      <c r="FL26" s="984"/>
      <c r="FM26" s="984"/>
      <c r="FN26" s="984"/>
      <c r="FO26" s="984"/>
      <c r="FP26" s="984"/>
      <c r="FQ26" s="984"/>
      <c r="FR26" s="984"/>
      <c r="FS26" s="984"/>
      <c r="FT26" s="984"/>
      <c r="FU26" s="984"/>
      <c r="FV26" s="984"/>
      <c r="FW26" s="984"/>
      <c r="FX26" s="984"/>
      <c r="FY26" s="984"/>
      <c r="FZ26" s="984"/>
      <c r="GA26" s="984"/>
      <c r="GB26" s="984"/>
      <c r="GC26" s="984"/>
      <c r="GD26" s="984"/>
      <c r="GE26" s="984"/>
      <c r="GF26" s="984"/>
      <c r="GG26" s="984"/>
      <c r="GH26" s="984"/>
      <c r="GI26" s="984"/>
      <c r="GJ26" s="984"/>
      <c r="GK26" s="984"/>
      <c r="GL26" s="984"/>
      <c r="GM26" s="984"/>
      <c r="GN26" s="984"/>
      <c r="GO26" s="984"/>
      <c r="GP26" s="984"/>
      <c r="GQ26" s="984"/>
      <c r="GR26" s="984"/>
      <c r="GS26" s="984"/>
      <c r="GT26" s="984"/>
      <c r="GU26" s="984"/>
      <c r="GV26" s="984"/>
      <c r="GW26" s="984"/>
      <c r="GX26" s="984"/>
      <c r="GY26" s="984"/>
      <c r="GZ26" s="984"/>
      <c r="HA26" s="984"/>
      <c r="HB26" s="984"/>
      <c r="HC26" s="984"/>
      <c r="HD26" s="984"/>
      <c r="HE26" s="984"/>
      <c r="HF26" s="984"/>
      <c r="HG26" s="984"/>
    </row>
    <row r="27" spans="1:215" s="988" customFormat="1" ht="33" customHeight="1" x14ac:dyDescent="0.15">
      <c r="A27" s="989"/>
      <c r="B27" s="1450" t="s">
        <v>945</v>
      </c>
      <c r="C27" s="1450"/>
      <c r="D27" s="1450"/>
      <c r="E27" s="1450"/>
      <c r="F27" s="1450"/>
      <c r="G27" s="1450"/>
      <c r="H27" s="1450"/>
      <c r="I27" s="1450"/>
      <c r="J27" s="1450"/>
      <c r="K27" s="1450"/>
      <c r="L27" s="1450"/>
      <c r="M27" s="1450"/>
      <c r="N27" s="1450"/>
      <c r="O27" s="1450"/>
      <c r="P27" s="1450"/>
      <c r="Q27" s="1450"/>
      <c r="R27" s="1450"/>
      <c r="S27" s="1450"/>
      <c r="T27" s="1450"/>
      <c r="U27" s="1063"/>
      <c r="V27" s="1042"/>
      <c r="W27" s="1045">
        <v>804465</v>
      </c>
      <c r="X27" s="1040" t="s">
        <v>730</v>
      </c>
      <c r="Y27" s="1454" t="s">
        <v>929</v>
      </c>
      <c r="Z27" s="1454"/>
      <c r="AA27" s="1454"/>
      <c r="AB27" s="1454"/>
      <c r="AC27" s="1454"/>
      <c r="AD27" s="1454"/>
      <c r="AE27" s="1454"/>
      <c r="AF27" s="1454"/>
      <c r="AG27" s="1454"/>
      <c r="AH27" s="1454"/>
      <c r="AI27" s="1454"/>
      <c r="AJ27" s="1454"/>
      <c r="AK27" s="1454"/>
      <c r="AL27" s="1454"/>
      <c r="AM27" s="1454"/>
      <c r="AN27" s="1454"/>
      <c r="AO27" s="1454"/>
      <c r="AP27" s="1454"/>
      <c r="AQ27" s="1454"/>
      <c r="AR27" s="1046"/>
      <c r="AS27" s="1042"/>
      <c r="AT27" s="1045">
        <v>231</v>
      </c>
      <c r="AU27" s="1040" t="s">
        <v>946</v>
      </c>
      <c r="AV27" s="1453" t="s">
        <v>947</v>
      </c>
      <c r="AW27" s="1453"/>
      <c r="AX27" s="1453"/>
      <c r="AY27" s="1453"/>
      <c r="AZ27" s="1453"/>
      <c r="BA27" s="1453"/>
      <c r="BB27" s="1453"/>
      <c r="BC27" s="1453"/>
      <c r="BD27" s="1453"/>
      <c r="BE27" s="1453"/>
      <c r="BF27" s="1453"/>
      <c r="BG27" s="1453"/>
      <c r="BH27" s="1453"/>
      <c r="BI27" s="1453"/>
      <c r="BJ27" s="1453"/>
      <c r="BK27" s="1453"/>
      <c r="BL27" s="1453"/>
      <c r="BM27" s="1453"/>
      <c r="BN27" s="1453"/>
      <c r="BO27" s="1046"/>
      <c r="BP27" s="1042"/>
      <c r="BQ27" s="1045">
        <v>543</v>
      </c>
      <c r="BR27" s="1040" t="s">
        <v>948</v>
      </c>
      <c r="BS27" s="1453" t="s">
        <v>949</v>
      </c>
      <c r="BT27" s="1453"/>
      <c r="BU27" s="1453"/>
      <c r="BV27" s="1453"/>
      <c r="BW27" s="1453"/>
      <c r="BX27" s="1453"/>
      <c r="BY27" s="1453"/>
      <c r="BZ27" s="1453"/>
      <c r="CA27" s="1453"/>
      <c r="CB27" s="1453"/>
      <c r="CC27" s="1453"/>
      <c r="CD27" s="1453"/>
      <c r="CE27" s="1453"/>
      <c r="CF27" s="1453"/>
      <c r="CG27" s="1453"/>
      <c r="CH27" s="1453"/>
      <c r="CI27" s="1453"/>
      <c r="CJ27" s="1453"/>
      <c r="CK27" s="1453"/>
      <c r="CL27" s="1046"/>
      <c r="CM27" s="1042"/>
      <c r="CN27" s="1045">
        <v>0</v>
      </c>
      <c r="CO27" s="1040" t="s">
        <v>730</v>
      </c>
      <c r="CP27" s="1461"/>
      <c r="CQ27" s="1462"/>
      <c r="CR27" s="1462"/>
      <c r="CS27" s="1462"/>
      <c r="CT27" s="1463"/>
      <c r="CU27" s="1064"/>
      <c r="CV27" s="1042"/>
      <c r="CW27" s="1006"/>
      <c r="CX27" s="1042"/>
      <c r="CY27" s="1065"/>
      <c r="CZ27" s="1457" t="s">
        <v>918</v>
      </c>
      <c r="DA27" s="1457"/>
      <c r="DB27" s="1457"/>
      <c r="DC27" s="1457"/>
      <c r="DD27" s="1457"/>
      <c r="DE27" s="1457"/>
      <c r="DF27" s="1457"/>
      <c r="DG27" s="1457"/>
      <c r="DH27" s="1457"/>
      <c r="DI27" s="1046"/>
      <c r="DJ27" s="1042"/>
      <c r="DK27" s="1041">
        <f>DK20+DK22+DK24</f>
        <v>426501</v>
      </c>
      <c r="DL27" s="1040" t="s">
        <v>219</v>
      </c>
      <c r="DM27" s="984"/>
      <c r="DN27" s="984"/>
      <c r="DO27" s="984"/>
      <c r="DP27" s="984"/>
      <c r="DQ27" s="984"/>
      <c r="DR27" s="984"/>
      <c r="DS27" s="984"/>
      <c r="DT27" s="984"/>
      <c r="DU27" s="984"/>
      <c r="DV27" s="984"/>
      <c r="DW27" s="984"/>
      <c r="DX27" s="984"/>
      <c r="DY27" s="984"/>
      <c r="DZ27" s="984"/>
      <c r="EA27" s="984"/>
      <c r="EB27" s="984"/>
      <c r="EC27" s="984"/>
      <c r="ED27" s="984"/>
      <c r="EE27" s="984"/>
      <c r="EF27" s="984"/>
      <c r="EG27" s="984"/>
      <c r="EH27" s="984"/>
      <c r="EI27" s="984"/>
      <c r="EJ27" s="984"/>
      <c r="EK27" s="984"/>
      <c r="EL27" s="984"/>
      <c r="EM27" s="984"/>
      <c r="EN27" s="984"/>
      <c r="EO27" s="984"/>
      <c r="EP27" s="984"/>
      <c r="EQ27" s="984"/>
      <c r="ER27" s="984"/>
      <c r="ES27" s="984"/>
      <c r="ET27" s="984"/>
      <c r="EU27" s="984"/>
      <c r="EV27" s="984"/>
      <c r="EW27" s="984"/>
      <c r="EX27" s="984"/>
      <c r="EY27" s="984"/>
      <c r="EZ27" s="984"/>
      <c r="FA27" s="984"/>
      <c r="FB27" s="984"/>
      <c r="FC27" s="984"/>
      <c r="FD27" s="984"/>
      <c r="FE27" s="984"/>
      <c r="FF27" s="984"/>
      <c r="FG27" s="984"/>
      <c r="FH27" s="984"/>
      <c r="FI27" s="984"/>
      <c r="FJ27" s="984"/>
      <c r="FK27" s="984"/>
      <c r="FL27" s="984"/>
      <c r="FM27" s="984"/>
      <c r="FN27" s="984"/>
      <c r="FO27" s="984"/>
      <c r="FP27" s="984"/>
      <c r="FQ27" s="984"/>
      <c r="FR27" s="984"/>
      <c r="FS27" s="984"/>
      <c r="FT27" s="984"/>
      <c r="FU27" s="984"/>
      <c r="FV27" s="984"/>
      <c r="FW27" s="984"/>
      <c r="FX27" s="984"/>
      <c r="FY27" s="984"/>
      <c r="FZ27" s="984"/>
      <c r="GA27" s="984"/>
      <c r="GB27" s="984"/>
      <c r="GC27" s="984"/>
      <c r="GD27" s="984"/>
      <c r="GE27" s="984"/>
      <c r="GF27" s="984"/>
      <c r="GG27" s="984"/>
      <c r="GH27" s="984"/>
      <c r="GI27" s="984"/>
      <c r="GJ27" s="984"/>
      <c r="GK27" s="984"/>
      <c r="GL27" s="984"/>
      <c r="GM27" s="984"/>
      <c r="GN27" s="984"/>
      <c r="GO27" s="984"/>
      <c r="GP27" s="984"/>
      <c r="GQ27" s="984"/>
      <c r="GR27" s="984"/>
      <c r="GS27" s="984"/>
      <c r="GT27" s="984"/>
      <c r="GU27" s="984"/>
      <c r="GV27" s="984"/>
      <c r="GW27" s="984"/>
      <c r="GX27" s="984"/>
      <c r="GY27" s="984"/>
      <c r="GZ27" s="984"/>
      <c r="HA27" s="984"/>
      <c r="HB27" s="984"/>
      <c r="HC27" s="984"/>
      <c r="HD27" s="984"/>
      <c r="HE27" s="984"/>
      <c r="HF27" s="984"/>
      <c r="HG27" s="984"/>
    </row>
    <row r="28" spans="1:215" s="988" customFormat="1" ht="33" customHeight="1" x14ac:dyDescent="0.15">
      <c r="A28" s="989"/>
      <c r="B28" s="1450" t="s">
        <v>950</v>
      </c>
      <c r="C28" s="1450"/>
      <c r="D28" s="1450"/>
      <c r="E28" s="1450"/>
      <c r="F28" s="1450"/>
      <c r="G28" s="1450"/>
      <c r="H28" s="1450"/>
      <c r="I28" s="1450"/>
      <c r="J28" s="1450"/>
      <c r="K28" s="1450"/>
      <c r="L28" s="1450"/>
      <c r="M28" s="1450"/>
      <c r="N28" s="1450"/>
      <c r="O28" s="1450"/>
      <c r="P28" s="1450"/>
      <c r="Q28" s="1450"/>
      <c r="R28" s="1450"/>
      <c r="S28" s="1450"/>
      <c r="T28" s="1450"/>
      <c r="U28" s="1047"/>
      <c r="V28" s="1047"/>
      <c r="W28" s="1045">
        <v>5853620</v>
      </c>
      <c r="X28" s="1040" t="s">
        <v>731</v>
      </c>
      <c r="Y28" s="1454" t="s">
        <v>933</v>
      </c>
      <c r="Z28" s="1454"/>
      <c r="AA28" s="1454"/>
      <c r="AB28" s="1454"/>
      <c r="AC28" s="1454"/>
      <c r="AD28" s="1454"/>
      <c r="AE28" s="1454"/>
      <c r="AF28" s="1454"/>
      <c r="AG28" s="1454"/>
      <c r="AH28" s="1454"/>
      <c r="AI28" s="1454"/>
      <c r="AJ28" s="1454"/>
      <c r="AK28" s="1454"/>
      <c r="AL28" s="1454"/>
      <c r="AM28" s="1454"/>
      <c r="AN28" s="1454"/>
      <c r="AO28" s="1454"/>
      <c r="AP28" s="1454"/>
      <c r="AQ28" s="1454"/>
      <c r="AR28" s="1046"/>
      <c r="AS28" s="1042"/>
      <c r="AT28" s="1045">
        <v>0</v>
      </c>
      <c r="AU28" s="1040" t="s">
        <v>951</v>
      </c>
      <c r="AV28" s="1453" t="s">
        <v>952</v>
      </c>
      <c r="AW28" s="1453"/>
      <c r="AX28" s="1453"/>
      <c r="AY28" s="1453"/>
      <c r="AZ28" s="1453"/>
      <c r="BA28" s="1453"/>
      <c r="BB28" s="1453"/>
      <c r="BC28" s="1453"/>
      <c r="BD28" s="1453"/>
      <c r="BE28" s="1453"/>
      <c r="BF28" s="1453"/>
      <c r="BG28" s="1453"/>
      <c r="BH28" s="1453"/>
      <c r="BI28" s="1453"/>
      <c r="BJ28" s="1453"/>
      <c r="BK28" s="1453"/>
      <c r="BL28" s="1453"/>
      <c r="BM28" s="1453"/>
      <c r="BN28" s="1453"/>
      <c r="BO28" s="1046"/>
      <c r="BP28" s="1042"/>
      <c r="BQ28" s="1045">
        <v>67</v>
      </c>
      <c r="BR28" s="1040" t="s">
        <v>953</v>
      </c>
      <c r="BS28" s="1453" t="s">
        <v>954</v>
      </c>
      <c r="BT28" s="1453"/>
      <c r="BU28" s="1453"/>
      <c r="BV28" s="1453"/>
      <c r="BW28" s="1453"/>
      <c r="BX28" s="1453"/>
      <c r="BY28" s="1453"/>
      <c r="BZ28" s="1453"/>
      <c r="CA28" s="1453"/>
      <c r="CB28" s="1453"/>
      <c r="CC28" s="1453"/>
      <c r="CD28" s="1453"/>
      <c r="CE28" s="1453"/>
      <c r="CF28" s="1453"/>
      <c r="CG28" s="1453"/>
      <c r="CH28" s="1453"/>
      <c r="CI28" s="1453"/>
      <c r="CJ28" s="1453"/>
      <c r="CK28" s="1453"/>
      <c r="CL28" s="1046"/>
      <c r="CM28" s="1042"/>
      <c r="CN28" s="1045">
        <v>0</v>
      </c>
      <c r="CO28" s="1040" t="s">
        <v>731</v>
      </c>
      <c r="CP28" s="1464"/>
      <c r="CQ28" s="1465"/>
      <c r="CR28" s="1465"/>
      <c r="CS28" s="1465"/>
      <c r="CT28" s="1466"/>
      <c r="CU28" s="1055"/>
      <c r="CV28" s="1056"/>
      <c r="CW28" s="1066" t="s">
        <v>873</v>
      </c>
      <c r="CX28" s="1067"/>
      <c r="CY28" s="1057"/>
      <c r="CZ28" s="1457" t="s">
        <v>922</v>
      </c>
      <c r="DA28" s="1457"/>
      <c r="DB28" s="1457"/>
      <c r="DC28" s="1457"/>
      <c r="DD28" s="1457"/>
      <c r="DE28" s="1457"/>
      <c r="DF28" s="1457"/>
      <c r="DG28" s="1457"/>
      <c r="DH28" s="1457"/>
      <c r="DI28" s="1042"/>
      <c r="DJ28" s="1042"/>
      <c r="DK28" s="1041">
        <f>DK21+DK23+DK25</f>
        <v>697160</v>
      </c>
      <c r="DL28" s="1040" t="s">
        <v>225</v>
      </c>
      <c r="DM28" s="984"/>
      <c r="DN28" s="984"/>
      <c r="DO28" s="984"/>
      <c r="DP28" s="984"/>
      <c r="DQ28" s="984"/>
      <c r="DR28" s="984"/>
      <c r="DS28" s="984"/>
      <c r="DT28" s="984"/>
      <c r="DU28" s="984"/>
      <c r="DV28" s="984"/>
      <c r="DW28" s="984"/>
      <c r="DX28" s="984"/>
      <c r="DY28" s="984"/>
      <c r="DZ28" s="984"/>
      <c r="EA28" s="984"/>
      <c r="EB28" s="984"/>
      <c r="EC28" s="984"/>
      <c r="ED28" s="984"/>
      <c r="EE28" s="984"/>
      <c r="EF28" s="984"/>
      <c r="EG28" s="984"/>
      <c r="EH28" s="984"/>
      <c r="EI28" s="984"/>
      <c r="EJ28" s="984"/>
      <c r="EK28" s="984"/>
      <c r="EL28" s="984"/>
      <c r="EM28" s="984"/>
      <c r="EN28" s="984"/>
      <c r="EO28" s="984"/>
      <c r="EP28" s="984"/>
      <c r="EQ28" s="984"/>
      <c r="ER28" s="984"/>
      <c r="ES28" s="984"/>
      <c r="ET28" s="984"/>
      <c r="EU28" s="984"/>
      <c r="EV28" s="984"/>
      <c r="EW28" s="984"/>
      <c r="EX28" s="984"/>
      <c r="EY28" s="984"/>
      <c r="EZ28" s="984"/>
      <c r="FA28" s="984"/>
      <c r="FB28" s="984"/>
      <c r="FC28" s="984"/>
      <c r="FD28" s="984"/>
      <c r="FE28" s="984"/>
      <c r="FF28" s="984"/>
      <c r="FG28" s="984"/>
      <c r="FH28" s="984"/>
      <c r="FI28" s="984"/>
      <c r="FJ28" s="984"/>
      <c r="FK28" s="984"/>
      <c r="FL28" s="984"/>
      <c r="FM28" s="984"/>
      <c r="FN28" s="984"/>
      <c r="FO28" s="984"/>
      <c r="FP28" s="984"/>
      <c r="FQ28" s="984"/>
      <c r="FR28" s="984"/>
      <c r="FS28" s="984"/>
      <c r="FT28" s="984"/>
      <c r="FU28" s="984"/>
      <c r="FV28" s="984"/>
      <c r="FW28" s="984"/>
      <c r="FX28" s="984"/>
      <c r="FY28" s="984"/>
      <c r="FZ28" s="984"/>
      <c r="GA28" s="984"/>
      <c r="GB28" s="984"/>
      <c r="GC28" s="984"/>
      <c r="GD28" s="984"/>
      <c r="GE28" s="984"/>
      <c r="GF28" s="984"/>
      <c r="GG28" s="984"/>
      <c r="GH28" s="984"/>
      <c r="GI28" s="984"/>
      <c r="GJ28" s="984"/>
      <c r="GK28" s="984"/>
      <c r="GL28" s="984"/>
      <c r="GM28" s="984"/>
      <c r="GN28" s="984"/>
      <c r="GO28" s="984"/>
      <c r="GP28" s="984"/>
      <c r="GQ28" s="984"/>
      <c r="GR28" s="984"/>
      <c r="GS28" s="984"/>
      <c r="GT28" s="984"/>
      <c r="GU28" s="984"/>
      <c r="GV28" s="984"/>
      <c r="GW28" s="984"/>
      <c r="GX28" s="984"/>
      <c r="GY28" s="984"/>
      <c r="GZ28" s="984"/>
      <c r="HA28" s="984"/>
      <c r="HB28" s="984"/>
      <c r="HC28" s="984"/>
      <c r="HD28" s="984"/>
      <c r="HE28" s="984"/>
      <c r="HF28" s="984"/>
      <c r="HG28" s="984"/>
    </row>
    <row r="29" spans="1:215" s="988" customFormat="1" ht="33" customHeight="1" x14ac:dyDescent="0.15">
      <c r="A29" s="989"/>
      <c r="B29" s="1450" t="s">
        <v>955</v>
      </c>
      <c r="C29" s="1450"/>
      <c r="D29" s="1450"/>
      <c r="E29" s="1450"/>
      <c r="F29" s="1450"/>
      <c r="G29" s="1450"/>
      <c r="H29" s="1450"/>
      <c r="I29" s="1450"/>
      <c r="J29" s="1450"/>
      <c r="K29" s="1450"/>
      <c r="L29" s="1450"/>
      <c r="M29" s="1450"/>
      <c r="N29" s="1450"/>
      <c r="O29" s="1450"/>
      <c r="P29" s="1450"/>
      <c r="Q29" s="1450"/>
      <c r="R29" s="1450"/>
      <c r="S29" s="1450"/>
      <c r="T29" s="1450"/>
      <c r="U29" s="1068"/>
      <c r="V29" s="981"/>
      <c r="W29" s="1041">
        <f>SUM(W30:W40)+SUM(AT13:AT19)</f>
        <v>23290739</v>
      </c>
      <c r="X29" s="1040" t="s">
        <v>732</v>
      </c>
      <c r="Y29" s="1454" t="s">
        <v>937</v>
      </c>
      <c r="Z29" s="1454"/>
      <c r="AA29" s="1454"/>
      <c r="AB29" s="1454"/>
      <c r="AC29" s="1454"/>
      <c r="AD29" s="1454"/>
      <c r="AE29" s="1454"/>
      <c r="AF29" s="1454"/>
      <c r="AG29" s="1454"/>
      <c r="AH29" s="1454"/>
      <c r="AI29" s="1454"/>
      <c r="AJ29" s="1454"/>
      <c r="AK29" s="1454"/>
      <c r="AL29" s="1454"/>
      <c r="AM29" s="1454"/>
      <c r="AN29" s="1454"/>
      <c r="AO29" s="1454"/>
      <c r="AP29" s="1454"/>
      <c r="AQ29" s="1454"/>
      <c r="AR29" s="1046"/>
      <c r="AS29" s="1042"/>
      <c r="AT29" s="1045"/>
      <c r="AU29" s="1040" t="s">
        <v>956</v>
      </c>
      <c r="AV29" s="1453" t="s">
        <v>957</v>
      </c>
      <c r="AW29" s="1453"/>
      <c r="AX29" s="1453"/>
      <c r="AY29" s="1453"/>
      <c r="AZ29" s="1453"/>
      <c r="BA29" s="1453"/>
      <c r="BB29" s="1453"/>
      <c r="BC29" s="1453"/>
      <c r="BD29" s="1453"/>
      <c r="BE29" s="1453"/>
      <c r="BF29" s="1453"/>
      <c r="BG29" s="1453"/>
      <c r="BH29" s="1453"/>
      <c r="BI29" s="1453"/>
      <c r="BJ29" s="1453"/>
      <c r="BK29" s="1453"/>
      <c r="BL29" s="1453"/>
      <c r="BM29" s="1453"/>
      <c r="BN29" s="1453"/>
      <c r="BO29" s="1064"/>
      <c r="BP29" s="1042"/>
      <c r="BQ29" s="1045">
        <v>17449</v>
      </c>
      <c r="BR29" s="1040" t="s">
        <v>958</v>
      </c>
      <c r="BS29" s="1468" t="s">
        <v>959</v>
      </c>
      <c r="BT29" s="1469"/>
      <c r="BU29" s="1469"/>
      <c r="BV29" s="1469"/>
      <c r="BW29" s="1469"/>
      <c r="BX29" s="1469"/>
      <c r="BY29" s="1469"/>
      <c r="BZ29" s="1469"/>
      <c r="CA29" s="1469"/>
      <c r="CB29" s="1469"/>
      <c r="CC29" s="1469"/>
      <c r="CD29" s="1469"/>
      <c r="CE29" s="1469"/>
      <c r="CF29" s="1469"/>
      <c r="CG29" s="1469"/>
      <c r="CH29" s="1469"/>
      <c r="CI29" s="1469"/>
      <c r="CJ29" s="1469"/>
      <c r="CK29" s="1470"/>
      <c r="CL29" s="1064"/>
      <c r="CM29" s="1042"/>
      <c r="CN29" s="1045">
        <v>0</v>
      </c>
      <c r="CO29" s="1040" t="s">
        <v>732</v>
      </c>
      <c r="CP29" s="1458" t="s">
        <v>960</v>
      </c>
      <c r="CQ29" s="1459"/>
      <c r="CR29" s="1459"/>
      <c r="CS29" s="1459"/>
      <c r="CT29" s="1460"/>
      <c r="CU29" s="1051"/>
      <c r="CV29" s="1052"/>
      <c r="CW29" s="1053">
        <v>3</v>
      </c>
      <c r="CX29" s="1052"/>
      <c r="CY29" s="1054"/>
      <c r="CZ29" s="1467" t="s">
        <v>961</v>
      </c>
      <c r="DA29" s="1467"/>
      <c r="DB29" s="1467"/>
      <c r="DC29" s="1467"/>
      <c r="DD29" s="1467"/>
      <c r="DE29" s="1467"/>
      <c r="DF29" s="1467"/>
      <c r="DG29" s="1467"/>
      <c r="DH29" s="1467"/>
      <c r="DI29" s="1047"/>
      <c r="DJ29" s="1047"/>
      <c r="DK29" s="1045">
        <v>57243</v>
      </c>
      <c r="DL29" s="1040" t="s">
        <v>231</v>
      </c>
      <c r="DM29" s="984"/>
      <c r="DN29" s="984"/>
      <c r="DO29" s="984"/>
      <c r="DP29" s="984"/>
      <c r="DQ29" s="984"/>
      <c r="DR29" s="984"/>
      <c r="DS29" s="984"/>
      <c r="DT29" s="984"/>
      <c r="DU29" s="984"/>
      <c r="DV29" s="984"/>
      <c r="DW29" s="984"/>
      <c r="DX29" s="984"/>
      <c r="DY29" s="984"/>
      <c r="DZ29" s="984"/>
      <c r="EA29" s="984"/>
      <c r="EB29" s="984"/>
      <c r="EC29" s="984"/>
      <c r="ED29" s="984"/>
      <c r="EE29" s="984"/>
      <c r="EF29" s="984"/>
      <c r="EG29" s="984"/>
      <c r="EH29" s="984"/>
      <c r="EI29" s="984"/>
      <c r="EJ29" s="984"/>
      <c r="EK29" s="984"/>
      <c r="EL29" s="984"/>
      <c r="EM29" s="984"/>
      <c r="EN29" s="984"/>
      <c r="EO29" s="984"/>
      <c r="EP29" s="984"/>
      <c r="EQ29" s="984"/>
      <c r="ER29" s="984"/>
      <c r="ES29" s="984"/>
      <c r="ET29" s="984"/>
      <c r="EU29" s="984"/>
      <c r="EV29" s="984"/>
      <c r="EW29" s="984"/>
      <c r="EX29" s="984"/>
      <c r="EY29" s="984"/>
      <c r="EZ29" s="984"/>
      <c r="FA29" s="984"/>
      <c r="FB29" s="984"/>
      <c r="FC29" s="984"/>
      <c r="FD29" s="984"/>
      <c r="FE29" s="984"/>
      <c r="FF29" s="984"/>
      <c r="FG29" s="984"/>
      <c r="FH29" s="984"/>
      <c r="FI29" s="984"/>
      <c r="FJ29" s="984"/>
      <c r="FK29" s="984"/>
      <c r="FL29" s="984"/>
      <c r="FM29" s="984"/>
      <c r="FN29" s="984"/>
      <c r="FO29" s="984"/>
      <c r="FP29" s="984"/>
      <c r="FQ29" s="984"/>
      <c r="FR29" s="984"/>
      <c r="FS29" s="984"/>
      <c r="FT29" s="984"/>
      <c r="FU29" s="984"/>
      <c r="FV29" s="984"/>
      <c r="FW29" s="984"/>
      <c r="FX29" s="984"/>
      <c r="FY29" s="984"/>
      <c r="FZ29" s="984"/>
      <c r="GA29" s="984"/>
      <c r="GB29" s="984"/>
      <c r="GC29" s="984"/>
      <c r="GD29" s="984"/>
      <c r="GE29" s="984"/>
      <c r="GF29" s="984"/>
      <c r="GG29" s="984"/>
      <c r="GH29" s="984"/>
      <c r="GI29" s="984"/>
      <c r="GJ29" s="984"/>
      <c r="GK29" s="984"/>
      <c r="GL29" s="984"/>
      <c r="GM29" s="984"/>
      <c r="GN29" s="984"/>
      <c r="GO29" s="984"/>
      <c r="GP29" s="984"/>
      <c r="GQ29" s="984"/>
      <c r="GR29" s="984"/>
      <c r="GS29" s="984"/>
      <c r="GT29" s="984"/>
      <c r="GU29" s="984"/>
      <c r="GV29" s="984"/>
      <c r="GW29" s="984"/>
      <c r="GX29" s="984"/>
      <c r="GY29" s="984"/>
      <c r="GZ29" s="984"/>
      <c r="HA29" s="984"/>
      <c r="HB29" s="984"/>
      <c r="HC29" s="984"/>
      <c r="HD29" s="984"/>
      <c r="HE29" s="984"/>
      <c r="HF29" s="984"/>
      <c r="HG29" s="984"/>
    </row>
    <row r="30" spans="1:215" s="988" customFormat="1" ht="33" customHeight="1" x14ac:dyDescent="0.15">
      <c r="A30" s="989"/>
      <c r="B30" s="1450" t="s">
        <v>962</v>
      </c>
      <c r="C30" s="1450"/>
      <c r="D30" s="1450"/>
      <c r="E30" s="1450"/>
      <c r="F30" s="1450"/>
      <c r="G30" s="1450"/>
      <c r="H30" s="1450"/>
      <c r="I30" s="1450"/>
      <c r="J30" s="1450"/>
      <c r="K30" s="1450"/>
      <c r="L30" s="1450"/>
      <c r="M30" s="1450"/>
      <c r="N30" s="1450"/>
      <c r="O30" s="1450"/>
      <c r="P30" s="1450"/>
      <c r="Q30" s="1450"/>
      <c r="R30" s="1450"/>
      <c r="S30" s="1450"/>
      <c r="T30" s="1450"/>
      <c r="U30" s="984"/>
      <c r="V30" s="982"/>
      <c r="W30" s="1045">
        <v>806151</v>
      </c>
      <c r="X30" s="1040" t="s">
        <v>733</v>
      </c>
      <c r="Y30" s="1454" t="s">
        <v>940</v>
      </c>
      <c r="Z30" s="1454"/>
      <c r="AA30" s="1454"/>
      <c r="AB30" s="1454"/>
      <c r="AC30" s="1454"/>
      <c r="AD30" s="1454"/>
      <c r="AE30" s="1454"/>
      <c r="AF30" s="1454"/>
      <c r="AG30" s="1454"/>
      <c r="AH30" s="1454"/>
      <c r="AI30" s="1454"/>
      <c r="AJ30" s="1454"/>
      <c r="AK30" s="1454"/>
      <c r="AL30" s="1454"/>
      <c r="AM30" s="1454"/>
      <c r="AN30" s="1454"/>
      <c r="AO30" s="1454"/>
      <c r="AP30" s="1454"/>
      <c r="AQ30" s="1454"/>
      <c r="AR30" s="1046"/>
      <c r="AS30" s="1042"/>
      <c r="AT30" s="1045"/>
      <c r="AU30" s="1040" t="s">
        <v>963</v>
      </c>
      <c r="AV30" s="1453" t="s">
        <v>964</v>
      </c>
      <c r="AW30" s="1453"/>
      <c r="AX30" s="1453"/>
      <c r="AY30" s="1453"/>
      <c r="AZ30" s="1453"/>
      <c r="BA30" s="1453"/>
      <c r="BB30" s="1453"/>
      <c r="BC30" s="1453"/>
      <c r="BD30" s="1453"/>
      <c r="BE30" s="1453"/>
      <c r="BF30" s="1453"/>
      <c r="BG30" s="1453"/>
      <c r="BH30" s="1453"/>
      <c r="BI30" s="1453"/>
      <c r="BJ30" s="1453"/>
      <c r="BK30" s="1453"/>
      <c r="BL30" s="1453"/>
      <c r="BM30" s="1453"/>
      <c r="BN30" s="1453"/>
      <c r="BO30" s="1064"/>
      <c r="BP30" s="1069"/>
      <c r="BQ30" s="1045">
        <v>17895</v>
      </c>
      <c r="BR30" s="1040" t="s">
        <v>965</v>
      </c>
      <c r="BS30" s="1453" t="s">
        <v>966</v>
      </c>
      <c r="BT30" s="1453"/>
      <c r="BU30" s="1453"/>
      <c r="BV30" s="1453"/>
      <c r="BW30" s="1453"/>
      <c r="BX30" s="1453"/>
      <c r="BY30" s="1453"/>
      <c r="BZ30" s="1453"/>
      <c r="CA30" s="1453"/>
      <c r="CB30" s="1453"/>
      <c r="CC30" s="1453"/>
      <c r="CD30" s="1453"/>
      <c r="CE30" s="1453"/>
      <c r="CF30" s="1453"/>
      <c r="CG30" s="1453"/>
      <c r="CH30" s="1453"/>
      <c r="CI30" s="1453"/>
      <c r="CJ30" s="1453"/>
      <c r="CK30" s="1453"/>
      <c r="CL30" s="1064"/>
      <c r="CM30" s="1069"/>
      <c r="CN30" s="1045">
        <v>14500139</v>
      </c>
      <c r="CO30" s="1040" t="s">
        <v>733</v>
      </c>
      <c r="CP30" s="1461"/>
      <c r="CQ30" s="1462"/>
      <c r="CR30" s="1462"/>
      <c r="CS30" s="1462"/>
      <c r="CT30" s="1463"/>
      <c r="CU30" s="1055"/>
      <c r="CV30" s="1056"/>
      <c r="CW30" s="1056"/>
      <c r="CX30" s="1056"/>
      <c r="CY30" s="1057"/>
      <c r="CZ30" s="1467" t="s">
        <v>967</v>
      </c>
      <c r="DA30" s="1467"/>
      <c r="DB30" s="1467"/>
      <c r="DC30" s="1467"/>
      <c r="DD30" s="1467"/>
      <c r="DE30" s="1467"/>
      <c r="DF30" s="1467"/>
      <c r="DG30" s="1467"/>
      <c r="DH30" s="1467"/>
      <c r="DI30" s="1046"/>
      <c r="DJ30" s="1042"/>
      <c r="DK30" s="1041">
        <f>W23-DK29</f>
        <v>27370</v>
      </c>
      <c r="DL30" s="1040" t="s">
        <v>237</v>
      </c>
      <c r="DM30" s="984"/>
      <c r="DN30" s="984"/>
      <c r="DO30" s="984"/>
      <c r="DP30" s="984"/>
      <c r="DQ30" s="984"/>
      <c r="DR30" s="984"/>
      <c r="DS30" s="984"/>
      <c r="DT30" s="984"/>
      <c r="DU30" s="984"/>
      <c r="DV30" s="984"/>
      <c r="DW30" s="984"/>
      <c r="DX30" s="984"/>
      <c r="DY30" s="984"/>
      <c r="DZ30" s="984"/>
      <c r="EA30" s="984"/>
      <c r="EB30" s="984"/>
      <c r="EC30" s="984"/>
      <c r="ED30" s="984"/>
      <c r="EE30" s="984"/>
      <c r="EF30" s="984"/>
      <c r="EG30" s="984"/>
      <c r="EH30" s="984"/>
      <c r="EI30" s="984"/>
      <c r="EJ30" s="984"/>
      <c r="EK30" s="984"/>
      <c r="EL30" s="984"/>
      <c r="EM30" s="984"/>
      <c r="EN30" s="984"/>
      <c r="EO30" s="984"/>
      <c r="EP30" s="984"/>
      <c r="EQ30" s="984"/>
      <c r="ER30" s="984"/>
      <c r="ES30" s="984"/>
      <c r="ET30" s="984"/>
      <c r="EU30" s="984"/>
      <c r="EV30" s="984"/>
      <c r="EW30" s="984"/>
      <c r="EX30" s="984"/>
      <c r="EY30" s="984"/>
      <c r="EZ30" s="984"/>
      <c r="FA30" s="984"/>
      <c r="FB30" s="984"/>
      <c r="FC30" s="984"/>
      <c r="FD30" s="984"/>
      <c r="FE30" s="984"/>
      <c r="FF30" s="984"/>
      <c r="FG30" s="984"/>
      <c r="FH30" s="984"/>
      <c r="FI30" s="984"/>
      <c r="FJ30" s="984"/>
      <c r="FK30" s="984"/>
      <c r="FL30" s="984"/>
      <c r="FM30" s="984"/>
      <c r="FN30" s="984"/>
      <c r="FO30" s="984"/>
      <c r="FP30" s="984"/>
      <c r="FQ30" s="984"/>
      <c r="FR30" s="984"/>
      <c r="FS30" s="984"/>
      <c r="FT30" s="984"/>
      <c r="FU30" s="984"/>
      <c r="FV30" s="984"/>
      <c r="FW30" s="984"/>
      <c r="FX30" s="984"/>
      <c r="FY30" s="984"/>
      <c r="FZ30" s="984"/>
      <c r="GA30" s="984"/>
      <c r="GB30" s="984"/>
      <c r="GC30" s="984"/>
      <c r="GD30" s="984"/>
      <c r="GE30" s="984"/>
      <c r="GF30" s="984"/>
      <c r="GG30" s="984"/>
      <c r="GH30" s="984"/>
      <c r="GI30" s="984"/>
      <c r="GJ30" s="984"/>
      <c r="GK30" s="984"/>
      <c r="GL30" s="984"/>
      <c r="GM30" s="984"/>
      <c r="GN30" s="984"/>
      <c r="GO30" s="984"/>
      <c r="GP30" s="984"/>
      <c r="GQ30" s="984"/>
      <c r="GR30" s="984"/>
      <c r="GS30" s="984"/>
      <c r="GT30" s="984"/>
      <c r="GU30" s="984"/>
      <c r="GV30" s="984"/>
      <c r="GW30" s="984"/>
      <c r="GX30" s="984"/>
      <c r="GY30" s="984"/>
      <c r="GZ30" s="984"/>
      <c r="HA30" s="984"/>
      <c r="HB30" s="984"/>
      <c r="HC30" s="984"/>
      <c r="HD30" s="984"/>
      <c r="HE30" s="984"/>
      <c r="HF30" s="984"/>
      <c r="HG30" s="984"/>
    </row>
    <row r="31" spans="1:215" s="988" customFormat="1" ht="33" customHeight="1" x14ac:dyDescent="0.15">
      <c r="A31" s="989"/>
      <c r="B31" s="1450" t="s">
        <v>968</v>
      </c>
      <c r="C31" s="1450"/>
      <c r="D31" s="1450"/>
      <c r="E31" s="1450"/>
      <c r="F31" s="1450"/>
      <c r="G31" s="1450"/>
      <c r="H31" s="1450"/>
      <c r="I31" s="1450"/>
      <c r="J31" s="1450"/>
      <c r="K31" s="1450"/>
      <c r="L31" s="1450"/>
      <c r="M31" s="1450"/>
      <c r="N31" s="1450"/>
      <c r="O31" s="1450"/>
      <c r="P31" s="1450"/>
      <c r="Q31" s="1450"/>
      <c r="R31" s="1450"/>
      <c r="S31" s="1450"/>
      <c r="T31" s="1450"/>
      <c r="U31" s="1070"/>
      <c r="V31" s="989"/>
      <c r="W31" s="1071">
        <v>963950</v>
      </c>
      <c r="X31" s="1040" t="s">
        <v>734</v>
      </c>
      <c r="Y31" s="1454" t="s">
        <v>947</v>
      </c>
      <c r="Z31" s="1454"/>
      <c r="AA31" s="1454"/>
      <c r="AB31" s="1454"/>
      <c r="AC31" s="1454"/>
      <c r="AD31" s="1454"/>
      <c r="AE31" s="1454"/>
      <c r="AF31" s="1454"/>
      <c r="AG31" s="1454"/>
      <c r="AH31" s="1454"/>
      <c r="AI31" s="1454"/>
      <c r="AJ31" s="1454"/>
      <c r="AK31" s="1454"/>
      <c r="AL31" s="1454"/>
      <c r="AM31" s="1454"/>
      <c r="AN31" s="1454"/>
      <c r="AO31" s="1454"/>
      <c r="AP31" s="1454"/>
      <c r="AQ31" s="1454"/>
      <c r="AR31" s="1042"/>
      <c r="AS31" s="1042"/>
      <c r="AT31" s="1045">
        <v>0</v>
      </c>
      <c r="AU31" s="1040" t="s">
        <v>969</v>
      </c>
      <c r="AV31" s="1453" t="s">
        <v>970</v>
      </c>
      <c r="AW31" s="1453"/>
      <c r="AX31" s="1453"/>
      <c r="AY31" s="1453"/>
      <c r="AZ31" s="1453"/>
      <c r="BA31" s="1453"/>
      <c r="BB31" s="1453"/>
      <c r="BC31" s="1453"/>
      <c r="BD31" s="1453"/>
      <c r="BE31" s="1453"/>
      <c r="BF31" s="1453"/>
      <c r="BG31" s="1453"/>
      <c r="BH31" s="1453"/>
      <c r="BI31" s="1453"/>
      <c r="BJ31" s="1453"/>
      <c r="BK31" s="1453"/>
      <c r="BL31" s="1453"/>
      <c r="BM31" s="1453"/>
      <c r="BN31" s="1453"/>
      <c r="BO31" s="1064"/>
      <c r="BP31" s="1069"/>
      <c r="BQ31" s="1045">
        <v>181490</v>
      </c>
      <c r="BR31" s="1040" t="s">
        <v>971</v>
      </c>
      <c r="BS31" s="1453" t="s">
        <v>972</v>
      </c>
      <c r="BT31" s="1453"/>
      <c r="BU31" s="1453"/>
      <c r="BV31" s="1453"/>
      <c r="BW31" s="1453"/>
      <c r="BX31" s="1453"/>
      <c r="BY31" s="1453"/>
      <c r="BZ31" s="1453"/>
      <c r="CA31" s="1453"/>
      <c r="CB31" s="1453"/>
      <c r="CC31" s="1453"/>
      <c r="CD31" s="1453"/>
      <c r="CE31" s="1453"/>
      <c r="CF31" s="1453"/>
      <c r="CG31" s="1453"/>
      <c r="CH31" s="1453"/>
      <c r="CI31" s="1453"/>
      <c r="CJ31" s="1453"/>
      <c r="CK31" s="1453"/>
      <c r="CL31" s="1064"/>
      <c r="CM31" s="1069"/>
      <c r="CN31" s="1041">
        <f>CN32+CN37</f>
        <v>6804874</v>
      </c>
      <c r="CO31" s="1040" t="s">
        <v>734</v>
      </c>
      <c r="CP31" s="1461"/>
      <c r="CQ31" s="1462"/>
      <c r="CR31" s="1462"/>
      <c r="CS31" s="1462"/>
      <c r="CT31" s="1463"/>
      <c r="CU31" s="1051"/>
      <c r="CV31" s="1052"/>
      <c r="CW31" s="1072">
        <v>6</v>
      </c>
      <c r="CX31" s="1052"/>
      <c r="CY31" s="1054"/>
      <c r="CZ31" s="1467" t="s">
        <v>973</v>
      </c>
      <c r="DA31" s="1467"/>
      <c r="DB31" s="1467"/>
      <c r="DC31" s="1467"/>
      <c r="DD31" s="1467"/>
      <c r="DE31" s="1467"/>
      <c r="DF31" s="1467"/>
      <c r="DG31" s="1467"/>
      <c r="DH31" s="1467"/>
      <c r="DI31" s="1046"/>
      <c r="DJ31" s="1042"/>
      <c r="DK31" s="1073">
        <v>0</v>
      </c>
      <c r="DL31" s="1040" t="s">
        <v>243</v>
      </c>
      <c r="DM31" s="984"/>
      <c r="DN31" s="984"/>
      <c r="DO31" s="984"/>
      <c r="DP31" s="984"/>
      <c r="DQ31" s="984"/>
      <c r="DR31" s="984"/>
      <c r="DS31" s="984"/>
      <c r="DT31" s="984"/>
      <c r="DU31" s="984"/>
      <c r="DV31" s="984"/>
      <c r="DW31" s="984"/>
      <c r="DX31" s="984"/>
      <c r="DY31" s="984"/>
      <c r="DZ31" s="984"/>
      <c r="EA31" s="984"/>
      <c r="EB31" s="984"/>
      <c r="EC31" s="984"/>
      <c r="ED31" s="984"/>
      <c r="EE31" s="984"/>
      <c r="EF31" s="984"/>
      <c r="EG31" s="984"/>
      <c r="EH31" s="984"/>
      <c r="EI31" s="984"/>
      <c r="EJ31" s="984"/>
      <c r="EK31" s="984"/>
      <c r="EL31" s="984"/>
      <c r="EM31" s="984"/>
      <c r="EN31" s="984"/>
      <c r="EO31" s="984"/>
      <c r="EP31" s="984"/>
      <c r="EQ31" s="984"/>
      <c r="ER31" s="984"/>
      <c r="ES31" s="984"/>
      <c r="ET31" s="984"/>
      <c r="EU31" s="984"/>
      <c r="EV31" s="984"/>
      <c r="EW31" s="984"/>
      <c r="EX31" s="984"/>
      <c r="EY31" s="984"/>
      <c r="EZ31" s="984"/>
      <c r="FA31" s="984"/>
      <c r="FB31" s="984"/>
      <c r="FC31" s="984"/>
      <c r="FD31" s="984"/>
      <c r="FE31" s="984"/>
      <c r="FF31" s="984"/>
      <c r="FG31" s="984"/>
      <c r="FH31" s="984"/>
      <c r="FI31" s="984"/>
      <c r="FJ31" s="984"/>
      <c r="FK31" s="984"/>
      <c r="FL31" s="984"/>
      <c r="FM31" s="984"/>
      <c r="FN31" s="984"/>
      <c r="FO31" s="984"/>
      <c r="FP31" s="984"/>
      <c r="FQ31" s="984"/>
      <c r="FR31" s="984"/>
      <c r="FS31" s="984"/>
      <c r="FT31" s="984"/>
      <c r="FU31" s="984"/>
      <c r="FV31" s="984"/>
      <c r="FW31" s="984"/>
      <c r="FX31" s="984"/>
      <c r="FY31" s="984"/>
      <c r="FZ31" s="984"/>
      <c r="GA31" s="984"/>
      <c r="GB31" s="984"/>
      <c r="GC31" s="984"/>
      <c r="GD31" s="984"/>
      <c r="GE31" s="984"/>
      <c r="GF31" s="984"/>
      <c r="GG31" s="984"/>
      <c r="GH31" s="984"/>
      <c r="GI31" s="984"/>
      <c r="GJ31" s="984"/>
      <c r="GK31" s="984"/>
      <c r="GL31" s="984"/>
      <c r="GM31" s="984"/>
      <c r="GN31" s="984"/>
      <c r="GO31" s="984"/>
      <c r="GP31" s="984"/>
      <c r="GQ31" s="984"/>
      <c r="GR31" s="984"/>
      <c r="GS31" s="984"/>
      <c r="GT31" s="984"/>
      <c r="GU31" s="984"/>
      <c r="GV31" s="984"/>
      <c r="GW31" s="984"/>
      <c r="GX31" s="984"/>
      <c r="GY31" s="984"/>
      <c r="GZ31" s="984"/>
      <c r="HA31" s="984"/>
      <c r="HB31" s="984"/>
      <c r="HC31" s="984"/>
      <c r="HD31" s="984"/>
      <c r="HE31" s="984"/>
      <c r="HF31" s="984"/>
      <c r="HG31" s="984"/>
    </row>
    <row r="32" spans="1:215" ht="33" customHeight="1" thickBot="1" x14ac:dyDescent="0.2">
      <c r="A32" s="1068"/>
      <c r="B32" s="1450" t="s">
        <v>974</v>
      </c>
      <c r="C32" s="1450"/>
      <c r="D32" s="1450"/>
      <c r="E32" s="1450"/>
      <c r="F32" s="1450"/>
      <c r="G32" s="1450"/>
      <c r="H32" s="1450"/>
      <c r="I32" s="1450"/>
      <c r="J32" s="1450"/>
      <c r="K32" s="1450"/>
      <c r="L32" s="1450"/>
      <c r="M32" s="1450"/>
      <c r="N32" s="1450"/>
      <c r="O32" s="1450"/>
      <c r="P32" s="1450"/>
      <c r="Q32" s="1450"/>
      <c r="R32" s="1450"/>
      <c r="S32" s="1450"/>
      <c r="T32" s="1450"/>
      <c r="U32" s="1070"/>
      <c r="V32" s="1074"/>
      <c r="W32" s="1045">
        <v>360</v>
      </c>
      <c r="X32" s="1040" t="s">
        <v>735</v>
      </c>
      <c r="Y32" s="1454" t="s">
        <v>952</v>
      </c>
      <c r="Z32" s="1454"/>
      <c r="AA32" s="1454"/>
      <c r="AB32" s="1454"/>
      <c r="AC32" s="1454"/>
      <c r="AD32" s="1454"/>
      <c r="AE32" s="1454"/>
      <c r="AF32" s="1454"/>
      <c r="AG32" s="1454"/>
      <c r="AH32" s="1454"/>
      <c r="AI32" s="1454"/>
      <c r="AJ32" s="1454"/>
      <c r="AK32" s="1454"/>
      <c r="AL32" s="1454"/>
      <c r="AM32" s="1454"/>
      <c r="AN32" s="1454"/>
      <c r="AO32" s="1454"/>
      <c r="AP32" s="1454"/>
      <c r="AQ32" s="1454"/>
      <c r="AR32" s="1047"/>
      <c r="AS32" s="1047"/>
      <c r="AT32" s="1045"/>
      <c r="AU32" s="1040" t="s">
        <v>975</v>
      </c>
      <c r="AV32" s="1453" t="s">
        <v>976</v>
      </c>
      <c r="AW32" s="1453"/>
      <c r="AX32" s="1453"/>
      <c r="AY32" s="1453"/>
      <c r="AZ32" s="1453"/>
      <c r="BA32" s="1453"/>
      <c r="BB32" s="1453"/>
      <c r="BC32" s="1453"/>
      <c r="BD32" s="1453"/>
      <c r="BE32" s="1453"/>
      <c r="BF32" s="1453"/>
      <c r="BG32" s="1453"/>
      <c r="BH32" s="1453"/>
      <c r="BI32" s="1453"/>
      <c r="BJ32" s="1453"/>
      <c r="BK32" s="1453"/>
      <c r="BL32" s="1453"/>
      <c r="BM32" s="1453"/>
      <c r="BN32" s="1453"/>
      <c r="BO32" s="1064"/>
      <c r="BP32" s="1069"/>
      <c r="BQ32" s="1045">
        <v>115479</v>
      </c>
      <c r="BR32" s="1040" t="s">
        <v>977</v>
      </c>
      <c r="BS32" s="1453" t="s">
        <v>978</v>
      </c>
      <c r="BT32" s="1453"/>
      <c r="BU32" s="1453"/>
      <c r="BV32" s="1453"/>
      <c r="BW32" s="1453"/>
      <c r="BX32" s="1453"/>
      <c r="BY32" s="1453"/>
      <c r="BZ32" s="1453"/>
      <c r="CA32" s="1453"/>
      <c r="CB32" s="1453"/>
      <c r="CC32" s="1453"/>
      <c r="CD32" s="1453"/>
      <c r="CE32" s="1453"/>
      <c r="CF32" s="1453"/>
      <c r="CG32" s="1453"/>
      <c r="CH32" s="1453"/>
      <c r="CI32" s="1453"/>
      <c r="CJ32" s="1453"/>
      <c r="CK32" s="1453"/>
      <c r="CL32" s="1064"/>
      <c r="CM32" s="1069"/>
      <c r="CN32" s="1075">
        <f>SUM(CN33:CN36)</f>
        <v>6804874</v>
      </c>
      <c r="CO32" s="1040" t="s">
        <v>735</v>
      </c>
      <c r="CP32" s="1464"/>
      <c r="CQ32" s="1465"/>
      <c r="CR32" s="1465"/>
      <c r="CS32" s="1465"/>
      <c r="CT32" s="1466"/>
      <c r="CU32" s="1055"/>
      <c r="CV32" s="1056"/>
      <c r="CW32" s="1056"/>
      <c r="CX32" s="1056"/>
      <c r="CY32" s="1057"/>
      <c r="CZ32" s="1467" t="s">
        <v>967</v>
      </c>
      <c r="DA32" s="1467"/>
      <c r="DB32" s="1467"/>
      <c r="DC32" s="1467"/>
      <c r="DD32" s="1467"/>
      <c r="DE32" s="1467"/>
      <c r="DF32" s="1467"/>
      <c r="DG32" s="1467"/>
      <c r="DH32" s="1467"/>
      <c r="DI32" s="1055"/>
      <c r="DJ32" s="1056"/>
      <c r="DK32" s="1076">
        <v>0</v>
      </c>
      <c r="DL32" s="1040" t="s">
        <v>979</v>
      </c>
      <c r="DM32" s="1068"/>
      <c r="DN32" s="1068"/>
      <c r="DO32" s="1068"/>
      <c r="DP32" s="1068"/>
      <c r="DQ32" s="1068"/>
      <c r="DR32" s="1068"/>
      <c r="DS32" s="1068"/>
      <c r="DT32" s="1068"/>
      <c r="DU32" s="1068"/>
      <c r="DV32" s="1068"/>
      <c r="DW32" s="1068"/>
      <c r="DX32" s="1068"/>
      <c r="DY32" s="1068"/>
      <c r="DZ32" s="1068"/>
      <c r="EA32" s="1068"/>
      <c r="EB32" s="1068"/>
      <c r="EC32" s="1068"/>
      <c r="ED32" s="1068"/>
      <c r="EE32" s="1068"/>
      <c r="EF32" s="1068"/>
      <c r="EG32" s="1068"/>
      <c r="EH32" s="1068"/>
      <c r="EI32" s="1068"/>
      <c r="EJ32" s="1068"/>
      <c r="EK32" s="1068"/>
      <c r="EL32" s="1068"/>
      <c r="EM32" s="1068"/>
      <c r="EN32" s="1068"/>
      <c r="EO32" s="1068"/>
      <c r="EP32" s="1068"/>
      <c r="EQ32" s="1068"/>
      <c r="ER32" s="1068"/>
      <c r="ES32" s="1068"/>
      <c r="ET32" s="1068"/>
      <c r="EU32" s="1068"/>
      <c r="EV32" s="1068"/>
      <c r="EW32" s="1068"/>
      <c r="EX32" s="1068"/>
      <c r="EY32" s="1068"/>
      <c r="EZ32" s="1068"/>
      <c r="FA32" s="1068"/>
      <c r="FB32" s="1068"/>
      <c r="FC32" s="1068"/>
      <c r="FD32" s="1068"/>
      <c r="FE32" s="1068"/>
      <c r="FF32" s="1068"/>
      <c r="FG32" s="1068"/>
      <c r="FH32" s="1068"/>
      <c r="FI32" s="1068"/>
      <c r="FJ32" s="1068"/>
      <c r="FK32" s="1068"/>
      <c r="FL32" s="1068"/>
      <c r="FM32" s="1068"/>
      <c r="FN32" s="1068"/>
      <c r="FO32" s="1068"/>
      <c r="FP32" s="1068"/>
      <c r="FQ32" s="1068"/>
      <c r="FR32" s="1068"/>
      <c r="FS32" s="1068"/>
      <c r="FT32" s="1068"/>
      <c r="FU32" s="1068"/>
      <c r="FV32" s="1068"/>
      <c r="FW32" s="1068"/>
      <c r="FX32" s="1068"/>
      <c r="FY32" s="1068"/>
      <c r="FZ32" s="1068"/>
      <c r="GA32" s="1068"/>
      <c r="GB32" s="1068"/>
      <c r="GC32" s="1068"/>
      <c r="GD32" s="1068"/>
      <c r="GE32" s="1068"/>
      <c r="GF32" s="1068"/>
      <c r="GG32" s="1068"/>
      <c r="GH32" s="1068"/>
      <c r="GI32" s="1068"/>
      <c r="GJ32" s="1068"/>
      <c r="GK32" s="1068"/>
      <c r="GL32" s="1068"/>
      <c r="GM32" s="1068"/>
      <c r="GN32" s="1068"/>
      <c r="GO32" s="1068"/>
      <c r="GP32" s="1068"/>
      <c r="GQ32" s="1068"/>
      <c r="GR32" s="1068"/>
      <c r="GS32" s="1068"/>
      <c r="GT32" s="1068"/>
      <c r="GU32" s="1068"/>
      <c r="GV32" s="1068"/>
      <c r="GW32" s="1068"/>
      <c r="GX32" s="1068"/>
      <c r="GY32" s="1068"/>
      <c r="GZ32" s="1068"/>
      <c r="HA32" s="1068"/>
      <c r="HB32" s="1068"/>
      <c r="HC32" s="1068"/>
      <c r="HD32" s="1068"/>
      <c r="HE32" s="1068"/>
      <c r="HF32" s="1068"/>
      <c r="HG32" s="1068"/>
    </row>
    <row r="33" spans="1:215" s="1080" customFormat="1" ht="33" customHeight="1" x14ac:dyDescent="0.15">
      <c r="A33" s="1078"/>
      <c r="B33" s="1450" t="s">
        <v>980</v>
      </c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0"/>
      <c r="U33" s="1070"/>
      <c r="V33" s="1074"/>
      <c r="W33" s="1045">
        <v>310789</v>
      </c>
      <c r="X33" s="1040" t="s">
        <v>736</v>
      </c>
      <c r="Y33" s="1454" t="s">
        <v>957</v>
      </c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454"/>
      <c r="AQ33" s="1454"/>
      <c r="AR33" s="1064"/>
      <c r="AS33" s="1042"/>
      <c r="AT33" s="1071">
        <v>0</v>
      </c>
      <c r="AU33" s="1040" t="s">
        <v>981</v>
      </c>
      <c r="AV33" s="1453" t="s">
        <v>881</v>
      </c>
      <c r="AW33" s="1453"/>
      <c r="AX33" s="1453"/>
      <c r="AY33" s="1453"/>
      <c r="AZ33" s="1453"/>
      <c r="BA33" s="1453"/>
      <c r="BB33" s="1453"/>
      <c r="BC33" s="1453"/>
      <c r="BD33" s="1453"/>
      <c r="BE33" s="1453"/>
      <c r="BF33" s="1453"/>
      <c r="BG33" s="1453"/>
      <c r="BH33" s="1453"/>
      <c r="BI33" s="1453"/>
      <c r="BJ33" s="1453"/>
      <c r="BK33" s="1453"/>
      <c r="BL33" s="1453"/>
      <c r="BM33" s="1453"/>
      <c r="BN33" s="1453"/>
      <c r="BO33" s="1064"/>
      <c r="BP33" s="1069"/>
      <c r="BQ33" s="1045">
        <v>0</v>
      </c>
      <c r="BR33" s="1040" t="s">
        <v>982</v>
      </c>
      <c r="BS33" s="1453" t="s">
        <v>983</v>
      </c>
      <c r="BT33" s="1453"/>
      <c r="BU33" s="1453"/>
      <c r="BV33" s="1453"/>
      <c r="BW33" s="1453"/>
      <c r="BX33" s="1453"/>
      <c r="BY33" s="1453"/>
      <c r="BZ33" s="1453"/>
      <c r="CA33" s="1453"/>
      <c r="CB33" s="1453"/>
      <c r="CC33" s="1453"/>
      <c r="CD33" s="1453"/>
      <c r="CE33" s="1453"/>
      <c r="CF33" s="1453"/>
      <c r="CG33" s="1453"/>
      <c r="CH33" s="1453"/>
      <c r="CI33" s="1453"/>
      <c r="CJ33" s="1453"/>
      <c r="CK33" s="1453"/>
      <c r="CL33" s="1064"/>
      <c r="CM33" s="1069"/>
      <c r="CN33" s="1079">
        <v>0</v>
      </c>
      <c r="CO33" s="1040" t="s">
        <v>736</v>
      </c>
      <c r="CP33" s="1078"/>
      <c r="CQ33" s="1078"/>
      <c r="CR33" s="1078"/>
      <c r="CS33" s="1078"/>
      <c r="CT33" s="1078"/>
      <c r="CU33" s="1078"/>
      <c r="CV33" s="1078"/>
      <c r="CW33" s="1078"/>
      <c r="CX33" s="1078"/>
      <c r="CY33" s="1078"/>
      <c r="CZ33" s="1078"/>
      <c r="DA33" s="1078"/>
      <c r="DB33" s="1078"/>
      <c r="DC33" s="1078"/>
      <c r="DD33" s="1078"/>
      <c r="DE33" s="1078"/>
      <c r="DF33" s="1078"/>
      <c r="DG33" s="1078"/>
      <c r="DH33" s="1078"/>
      <c r="DI33" s="1078"/>
      <c r="DJ33" s="1078"/>
      <c r="DK33" s="1078"/>
      <c r="DL33" s="1078"/>
      <c r="DM33" s="1078"/>
      <c r="DN33" s="1078"/>
      <c r="DO33" s="1078"/>
      <c r="DP33" s="1078"/>
      <c r="DQ33" s="1078"/>
      <c r="DR33" s="1078"/>
      <c r="DS33" s="1078"/>
      <c r="DT33" s="1078"/>
      <c r="DU33" s="1078"/>
      <c r="DV33" s="1078"/>
      <c r="DW33" s="1078"/>
      <c r="DX33" s="1078"/>
      <c r="DY33" s="1078"/>
      <c r="DZ33" s="1078"/>
      <c r="EA33" s="1078"/>
      <c r="EB33" s="1078"/>
      <c r="EC33" s="1078"/>
      <c r="ED33" s="1078"/>
      <c r="EE33" s="1078"/>
      <c r="EF33" s="1078"/>
      <c r="EG33" s="1078"/>
      <c r="EH33" s="1078"/>
      <c r="EI33" s="1078"/>
      <c r="EJ33" s="1078"/>
      <c r="EK33" s="1078"/>
      <c r="EL33" s="1078"/>
      <c r="EM33" s="1078"/>
      <c r="EN33" s="1078"/>
      <c r="EO33" s="1078"/>
      <c r="EP33" s="1078"/>
      <c r="EQ33" s="1078"/>
      <c r="ER33" s="1078"/>
      <c r="ES33" s="1078"/>
      <c r="ET33" s="1078"/>
      <c r="EU33" s="1078"/>
      <c r="EV33" s="1078"/>
      <c r="EW33" s="1078"/>
      <c r="EX33" s="1078"/>
      <c r="EY33" s="1078"/>
      <c r="EZ33" s="1078"/>
      <c r="FA33" s="1078"/>
      <c r="FB33" s="1078"/>
      <c r="FC33" s="1078"/>
      <c r="FD33" s="1078"/>
      <c r="FE33" s="1078"/>
      <c r="FF33" s="1078"/>
      <c r="FG33" s="1078"/>
      <c r="FH33" s="1078"/>
      <c r="FI33" s="1078"/>
      <c r="FJ33" s="1078"/>
      <c r="FK33" s="1078"/>
      <c r="FL33" s="1078"/>
      <c r="FM33" s="1078"/>
      <c r="FN33" s="1078"/>
      <c r="FO33" s="1078"/>
      <c r="FP33" s="1078"/>
      <c r="FQ33" s="1078"/>
      <c r="FR33" s="1078"/>
      <c r="FS33" s="1078"/>
      <c r="FT33" s="1078"/>
      <c r="FU33" s="1078"/>
      <c r="FV33" s="1078"/>
      <c r="FW33" s="1078"/>
      <c r="FX33" s="1078"/>
      <c r="FY33" s="1078"/>
      <c r="FZ33" s="1078"/>
      <c r="GA33" s="1078"/>
      <c r="GB33" s="1078"/>
      <c r="GC33" s="1078"/>
      <c r="GD33" s="1078"/>
      <c r="GE33" s="1078"/>
      <c r="GF33" s="1078"/>
      <c r="GG33" s="1078"/>
      <c r="GH33" s="1078"/>
      <c r="GI33" s="1078"/>
      <c r="GJ33" s="1078"/>
      <c r="GK33" s="1078"/>
      <c r="GL33" s="1078"/>
      <c r="GM33" s="1078"/>
      <c r="GN33" s="1078"/>
      <c r="GO33" s="1078"/>
      <c r="GP33" s="1078"/>
      <c r="GQ33" s="1078"/>
      <c r="GR33" s="1078"/>
      <c r="GS33" s="1078"/>
      <c r="GT33" s="1078"/>
      <c r="GU33" s="1078"/>
      <c r="GV33" s="1078"/>
      <c r="GW33" s="1078"/>
      <c r="GX33" s="1078"/>
      <c r="GY33" s="1078"/>
      <c r="GZ33" s="1078"/>
      <c r="HA33" s="1078"/>
      <c r="HB33" s="1078"/>
      <c r="HC33" s="1078"/>
      <c r="HD33" s="1078"/>
      <c r="HE33" s="1078"/>
      <c r="HF33" s="1078"/>
      <c r="HG33" s="1078"/>
    </row>
    <row r="34" spans="1:215" s="1080" customFormat="1" ht="33" customHeight="1" x14ac:dyDescent="0.15">
      <c r="A34" s="1078"/>
      <c r="B34" s="1450" t="s">
        <v>984</v>
      </c>
      <c r="C34" s="1450"/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070"/>
      <c r="V34" s="1074"/>
      <c r="W34" s="1045">
        <v>2480696</v>
      </c>
      <c r="X34" s="1040" t="s">
        <v>737</v>
      </c>
      <c r="Y34" s="1454" t="s">
        <v>964</v>
      </c>
      <c r="Z34" s="1454"/>
      <c r="AA34" s="1454"/>
      <c r="AB34" s="1454"/>
      <c r="AC34" s="1454"/>
      <c r="AD34" s="1454"/>
      <c r="AE34" s="1454"/>
      <c r="AF34" s="1454"/>
      <c r="AG34" s="1454"/>
      <c r="AH34" s="1454"/>
      <c r="AI34" s="1454"/>
      <c r="AJ34" s="1454"/>
      <c r="AK34" s="1454"/>
      <c r="AL34" s="1454"/>
      <c r="AM34" s="1454"/>
      <c r="AN34" s="1454"/>
      <c r="AO34" s="1454"/>
      <c r="AP34" s="1454"/>
      <c r="AQ34" s="1454"/>
      <c r="AR34" s="1064"/>
      <c r="AS34" s="1069"/>
      <c r="AT34" s="1045"/>
      <c r="AU34" s="1040" t="s">
        <v>985</v>
      </c>
      <c r="AV34" s="1453" t="s">
        <v>887</v>
      </c>
      <c r="AW34" s="1453"/>
      <c r="AX34" s="1453"/>
      <c r="AY34" s="1453"/>
      <c r="AZ34" s="1453"/>
      <c r="BA34" s="1453"/>
      <c r="BB34" s="1453"/>
      <c r="BC34" s="1453"/>
      <c r="BD34" s="1453"/>
      <c r="BE34" s="1453"/>
      <c r="BF34" s="1453"/>
      <c r="BG34" s="1453"/>
      <c r="BH34" s="1453"/>
      <c r="BI34" s="1453"/>
      <c r="BJ34" s="1453"/>
      <c r="BK34" s="1453"/>
      <c r="BL34" s="1453"/>
      <c r="BM34" s="1453"/>
      <c r="BN34" s="1453"/>
      <c r="BO34" s="1064"/>
      <c r="BP34" s="1069"/>
      <c r="BQ34" s="1045">
        <v>3555</v>
      </c>
      <c r="BR34" s="1040" t="s">
        <v>986</v>
      </c>
      <c r="BS34" s="1453" t="s">
        <v>987</v>
      </c>
      <c r="BT34" s="1453"/>
      <c r="BU34" s="1453"/>
      <c r="BV34" s="1453"/>
      <c r="BW34" s="1453"/>
      <c r="BX34" s="1453"/>
      <c r="BY34" s="1453"/>
      <c r="BZ34" s="1453"/>
      <c r="CA34" s="1453"/>
      <c r="CB34" s="1453"/>
      <c r="CC34" s="1453"/>
      <c r="CD34" s="1453"/>
      <c r="CE34" s="1453"/>
      <c r="CF34" s="1453"/>
      <c r="CG34" s="1453"/>
      <c r="CH34" s="1453"/>
      <c r="CI34" s="1453"/>
      <c r="CJ34" s="1453"/>
      <c r="CK34" s="1453"/>
      <c r="CL34" s="1064"/>
      <c r="CM34" s="1069"/>
      <c r="CN34" s="1045">
        <v>21225</v>
      </c>
      <c r="CO34" s="1040" t="s">
        <v>737</v>
      </c>
      <c r="CP34" s="1078"/>
      <c r="CQ34" s="1078"/>
      <c r="CR34" s="1078"/>
      <c r="CS34" s="1078"/>
      <c r="CT34" s="1078"/>
      <c r="CU34" s="1078"/>
      <c r="CV34" s="1078"/>
      <c r="CW34" s="1078"/>
      <c r="CX34" s="1078"/>
      <c r="CY34" s="1078"/>
      <c r="CZ34" s="1078"/>
      <c r="DA34" s="1078"/>
      <c r="DB34" s="1078"/>
      <c r="DC34" s="1078"/>
      <c r="DD34" s="1078"/>
      <c r="DE34" s="1078"/>
      <c r="DF34" s="1078"/>
      <c r="DG34" s="1078"/>
      <c r="DH34" s="1078"/>
      <c r="DI34" s="1078"/>
      <c r="DJ34" s="1078"/>
      <c r="DK34" s="1078"/>
      <c r="DL34" s="1078"/>
      <c r="DM34" s="1078"/>
      <c r="DN34" s="1078"/>
      <c r="DO34" s="1078"/>
      <c r="DP34" s="1078"/>
      <c r="DQ34" s="1078"/>
      <c r="DR34" s="1078"/>
      <c r="DS34" s="1078"/>
      <c r="DT34" s="1078"/>
      <c r="DU34" s="1078"/>
      <c r="DV34" s="1078"/>
      <c r="DW34" s="1078"/>
      <c r="DX34" s="1078"/>
      <c r="DY34" s="1078"/>
      <c r="DZ34" s="1078"/>
      <c r="EA34" s="1078"/>
      <c r="EB34" s="1078"/>
      <c r="EC34" s="1078"/>
      <c r="ED34" s="1078"/>
      <c r="EE34" s="1078"/>
      <c r="EF34" s="1078"/>
      <c r="EG34" s="1078"/>
      <c r="EH34" s="1078"/>
      <c r="EI34" s="1078"/>
      <c r="EJ34" s="1078"/>
      <c r="EK34" s="1078"/>
      <c r="EL34" s="1078"/>
      <c r="EM34" s="1078"/>
      <c r="EN34" s="1078"/>
      <c r="EO34" s="1078"/>
      <c r="EP34" s="1078"/>
      <c r="EQ34" s="1078"/>
      <c r="ER34" s="1078"/>
      <c r="ES34" s="1078"/>
      <c r="ET34" s="1078"/>
      <c r="EU34" s="1078"/>
      <c r="EV34" s="1078"/>
      <c r="EW34" s="1078"/>
      <c r="EX34" s="1078"/>
      <c r="EY34" s="1078"/>
      <c r="EZ34" s="1078"/>
      <c r="FA34" s="1078"/>
      <c r="FB34" s="1078"/>
      <c r="FC34" s="1078"/>
      <c r="FD34" s="1078"/>
      <c r="FE34" s="1078"/>
      <c r="FF34" s="1078"/>
      <c r="FG34" s="1078"/>
      <c r="FH34" s="1078"/>
      <c r="FI34" s="1078"/>
      <c r="FJ34" s="1078"/>
      <c r="FK34" s="1078"/>
      <c r="FL34" s="1078"/>
      <c r="FM34" s="1078"/>
      <c r="FN34" s="1078"/>
      <c r="FO34" s="1078"/>
      <c r="FP34" s="1078"/>
      <c r="FQ34" s="1078"/>
      <c r="FR34" s="1078"/>
      <c r="FS34" s="1078"/>
      <c r="FT34" s="1078"/>
      <c r="FU34" s="1078"/>
      <c r="FV34" s="1078"/>
      <c r="FW34" s="1078"/>
      <c r="FX34" s="1078"/>
      <c r="FY34" s="1078"/>
      <c r="FZ34" s="1078"/>
      <c r="GA34" s="1078"/>
      <c r="GB34" s="1078"/>
      <c r="GC34" s="1078"/>
      <c r="GD34" s="1078"/>
      <c r="GE34" s="1078"/>
      <c r="GF34" s="1078"/>
      <c r="GG34" s="1078"/>
      <c r="GH34" s="1078"/>
      <c r="GI34" s="1078"/>
      <c r="GJ34" s="1078"/>
      <c r="GK34" s="1078"/>
      <c r="GL34" s="1078"/>
      <c r="GM34" s="1078"/>
      <c r="GN34" s="1078"/>
      <c r="GO34" s="1078"/>
      <c r="GP34" s="1078"/>
      <c r="GQ34" s="1078"/>
      <c r="GR34" s="1078"/>
      <c r="GS34" s="1078"/>
      <c r="GT34" s="1078"/>
      <c r="GU34" s="1078"/>
      <c r="GV34" s="1078"/>
      <c r="GW34" s="1078"/>
      <c r="GX34" s="1078"/>
      <c r="GY34" s="1078"/>
      <c r="GZ34" s="1078"/>
      <c r="HA34" s="1078"/>
      <c r="HB34" s="1078"/>
      <c r="HC34" s="1078"/>
      <c r="HD34" s="1078"/>
      <c r="HE34" s="1078"/>
      <c r="HF34" s="1078"/>
      <c r="HG34" s="1078"/>
    </row>
    <row r="35" spans="1:215" s="1080" customFormat="1" ht="33" customHeight="1" x14ac:dyDescent="0.15">
      <c r="A35" s="1078"/>
      <c r="B35" s="1452" t="s">
        <v>988</v>
      </c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070"/>
      <c r="V35" s="1074"/>
      <c r="W35" s="1045">
        <v>9066</v>
      </c>
      <c r="X35" s="1040" t="s">
        <v>738</v>
      </c>
      <c r="Y35" s="1454" t="s">
        <v>970</v>
      </c>
      <c r="Z35" s="1454"/>
      <c r="AA35" s="1454"/>
      <c r="AB35" s="1454"/>
      <c r="AC35" s="1454"/>
      <c r="AD35" s="1454"/>
      <c r="AE35" s="1454"/>
      <c r="AF35" s="1454"/>
      <c r="AG35" s="1454"/>
      <c r="AH35" s="1454"/>
      <c r="AI35" s="1454"/>
      <c r="AJ35" s="1454"/>
      <c r="AK35" s="1454"/>
      <c r="AL35" s="1454"/>
      <c r="AM35" s="1454"/>
      <c r="AN35" s="1454"/>
      <c r="AO35" s="1454"/>
      <c r="AP35" s="1454"/>
      <c r="AQ35" s="1454"/>
      <c r="AR35" s="1064"/>
      <c r="AS35" s="1069"/>
      <c r="AT35" s="1045">
        <v>1300</v>
      </c>
      <c r="AU35" s="1040" t="s">
        <v>989</v>
      </c>
      <c r="AV35" s="1453" t="s">
        <v>990</v>
      </c>
      <c r="AW35" s="1453"/>
      <c r="AX35" s="1453"/>
      <c r="AY35" s="1453"/>
      <c r="AZ35" s="1453"/>
      <c r="BA35" s="1453"/>
      <c r="BB35" s="1453"/>
      <c r="BC35" s="1453"/>
      <c r="BD35" s="1453"/>
      <c r="BE35" s="1453"/>
      <c r="BF35" s="1453"/>
      <c r="BG35" s="1453"/>
      <c r="BH35" s="1453"/>
      <c r="BI35" s="1453"/>
      <c r="BJ35" s="1453"/>
      <c r="BK35" s="1453"/>
      <c r="BL35" s="1453"/>
      <c r="BM35" s="1453"/>
      <c r="BN35" s="1453"/>
      <c r="BO35" s="1064"/>
      <c r="BP35" s="1069"/>
      <c r="BQ35" s="1045">
        <v>0</v>
      </c>
      <c r="BR35" s="1040" t="s">
        <v>991</v>
      </c>
      <c r="BS35" s="1453" t="s">
        <v>992</v>
      </c>
      <c r="BT35" s="1453"/>
      <c r="BU35" s="1453"/>
      <c r="BV35" s="1453"/>
      <c r="BW35" s="1453"/>
      <c r="BX35" s="1453"/>
      <c r="BY35" s="1453"/>
      <c r="BZ35" s="1453"/>
      <c r="CA35" s="1453"/>
      <c r="CB35" s="1453"/>
      <c r="CC35" s="1453"/>
      <c r="CD35" s="1453"/>
      <c r="CE35" s="1453"/>
      <c r="CF35" s="1453"/>
      <c r="CG35" s="1453"/>
      <c r="CH35" s="1453"/>
      <c r="CI35" s="1453"/>
      <c r="CJ35" s="1453"/>
      <c r="CK35" s="1453"/>
      <c r="CL35" s="1064"/>
      <c r="CM35" s="1069"/>
      <c r="CN35" s="1045">
        <v>6781508</v>
      </c>
      <c r="CO35" s="1040" t="s">
        <v>738</v>
      </c>
      <c r="CP35" s="1078"/>
      <c r="CQ35" s="1078"/>
      <c r="CR35" s="1078"/>
      <c r="CS35" s="1078"/>
      <c r="CT35" s="1078"/>
      <c r="CU35" s="1078"/>
      <c r="CV35" s="1078"/>
      <c r="CW35" s="1078"/>
      <c r="CX35" s="1078"/>
      <c r="CY35" s="1078"/>
      <c r="CZ35" s="1078"/>
      <c r="DA35" s="1078"/>
      <c r="DB35" s="1078"/>
      <c r="DC35" s="1078"/>
      <c r="DD35" s="1078"/>
      <c r="DE35" s="1078"/>
      <c r="DF35" s="1078"/>
      <c r="DG35" s="1078"/>
      <c r="DH35" s="1078"/>
      <c r="DI35" s="1078"/>
      <c r="DJ35" s="1078"/>
      <c r="DK35" s="1078"/>
      <c r="DL35" s="1078"/>
      <c r="DM35" s="1078"/>
      <c r="DN35" s="1078"/>
      <c r="DO35" s="1078"/>
      <c r="DP35" s="1078"/>
      <c r="DQ35" s="1078"/>
      <c r="DR35" s="1078"/>
      <c r="DS35" s="1078"/>
      <c r="DT35" s="1078"/>
      <c r="DU35" s="1078"/>
      <c r="DV35" s="1078"/>
      <c r="DW35" s="1078"/>
      <c r="DX35" s="1078"/>
      <c r="DY35" s="1078"/>
      <c r="DZ35" s="1078"/>
      <c r="EA35" s="1078"/>
      <c r="EB35" s="1078"/>
      <c r="EC35" s="1078"/>
      <c r="ED35" s="1078"/>
      <c r="EE35" s="1078"/>
      <c r="EF35" s="1078"/>
      <c r="EG35" s="1078"/>
      <c r="EH35" s="1078"/>
      <c r="EI35" s="1078"/>
      <c r="EJ35" s="1078"/>
      <c r="EK35" s="1078"/>
      <c r="EL35" s="1078"/>
      <c r="EM35" s="1078"/>
      <c r="EN35" s="1078"/>
      <c r="EO35" s="1078"/>
      <c r="EP35" s="1078"/>
      <c r="EQ35" s="1078"/>
      <c r="ER35" s="1078"/>
      <c r="ES35" s="1078"/>
      <c r="ET35" s="1078"/>
      <c r="EU35" s="1078"/>
      <c r="EV35" s="1078"/>
      <c r="EW35" s="1078"/>
      <c r="EX35" s="1078"/>
      <c r="EY35" s="1078"/>
      <c r="EZ35" s="1078"/>
      <c r="FA35" s="1078"/>
      <c r="FB35" s="1078"/>
      <c r="FC35" s="1078"/>
      <c r="FD35" s="1078"/>
      <c r="FE35" s="1078"/>
      <c r="FF35" s="1078"/>
      <c r="FG35" s="1078"/>
      <c r="FH35" s="1078"/>
      <c r="FI35" s="1078"/>
      <c r="FJ35" s="1078"/>
      <c r="FK35" s="1078"/>
      <c r="FL35" s="1078"/>
      <c r="FM35" s="1078"/>
      <c r="FN35" s="1078"/>
      <c r="FO35" s="1078"/>
      <c r="FP35" s="1078"/>
      <c r="FQ35" s="1078"/>
      <c r="FR35" s="1078"/>
      <c r="FS35" s="1078"/>
      <c r="FT35" s="1078"/>
      <c r="FU35" s="1078"/>
      <c r="FV35" s="1078"/>
      <c r="FW35" s="1078"/>
      <c r="FX35" s="1078"/>
      <c r="FY35" s="1078"/>
      <c r="FZ35" s="1078"/>
      <c r="GA35" s="1078"/>
      <c r="GB35" s="1078"/>
      <c r="GC35" s="1078"/>
      <c r="GD35" s="1078"/>
      <c r="GE35" s="1078"/>
      <c r="GF35" s="1078"/>
      <c r="GG35" s="1078"/>
      <c r="GH35" s="1078"/>
      <c r="GI35" s="1078"/>
      <c r="GJ35" s="1078"/>
      <c r="GK35" s="1078"/>
      <c r="GL35" s="1078"/>
      <c r="GM35" s="1078"/>
      <c r="GN35" s="1078"/>
      <c r="GO35" s="1078"/>
      <c r="GP35" s="1078"/>
      <c r="GQ35" s="1078"/>
      <c r="GR35" s="1078"/>
      <c r="GS35" s="1078"/>
      <c r="GT35" s="1078"/>
      <c r="GU35" s="1078"/>
      <c r="GV35" s="1078"/>
      <c r="GW35" s="1078"/>
      <c r="GX35" s="1078"/>
      <c r="GY35" s="1078"/>
      <c r="GZ35" s="1078"/>
      <c r="HA35" s="1078"/>
      <c r="HB35" s="1078"/>
      <c r="HC35" s="1078"/>
      <c r="HD35" s="1078"/>
      <c r="HE35" s="1078"/>
      <c r="HF35" s="1078"/>
      <c r="HG35" s="1078"/>
    </row>
    <row r="36" spans="1:215" s="1080" customFormat="1" ht="33" customHeight="1" x14ac:dyDescent="0.15">
      <c r="A36" s="1078"/>
      <c r="B36" s="1452" t="s">
        <v>993</v>
      </c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452"/>
      <c r="N36" s="1452"/>
      <c r="O36" s="1452"/>
      <c r="P36" s="1452"/>
      <c r="Q36" s="1452"/>
      <c r="R36" s="1452"/>
      <c r="S36" s="1452"/>
      <c r="T36" s="1452"/>
      <c r="U36" s="1070"/>
      <c r="V36" s="1074"/>
      <c r="W36" s="1045">
        <v>16201</v>
      </c>
      <c r="X36" s="1040" t="s">
        <v>739</v>
      </c>
      <c r="Y36" s="1454" t="s">
        <v>976</v>
      </c>
      <c r="Z36" s="1454"/>
      <c r="AA36" s="1454"/>
      <c r="AB36" s="1454"/>
      <c r="AC36" s="1454"/>
      <c r="AD36" s="1454"/>
      <c r="AE36" s="1454"/>
      <c r="AF36" s="1454"/>
      <c r="AG36" s="1454"/>
      <c r="AH36" s="1454"/>
      <c r="AI36" s="1454"/>
      <c r="AJ36" s="1454"/>
      <c r="AK36" s="1454"/>
      <c r="AL36" s="1454"/>
      <c r="AM36" s="1454"/>
      <c r="AN36" s="1454"/>
      <c r="AO36" s="1454"/>
      <c r="AP36" s="1454"/>
      <c r="AQ36" s="1454"/>
      <c r="AR36" s="1064"/>
      <c r="AS36" s="1069"/>
      <c r="AT36" s="1045"/>
      <c r="AU36" s="1040" t="s">
        <v>994</v>
      </c>
      <c r="AV36" s="1453" t="s">
        <v>898</v>
      </c>
      <c r="AW36" s="1453"/>
      <c r="AX36" s="1453"/>
      <c r="AY36" s="1453"/>
      <c r="AZ36" s="1453"/>
      <c r="BA36" s="1453"/>
      <c r="BB36" s="1453"/>
      <c r="BC36" s="1453"/>
      <c r="BD36" s="1453"/>
      <c r="BE36" s="1453"/>
      <c r="BF36" s="1453"/>
      <c r="BG36" s="1453"/>
      <c r="BH36" s="1453"/>
      <c r="BI36" s="1453"/>
      <c r="BJ36" s="1453"/>
      <c r="BK36" s="1453"/>
      <c r="BL36" s="1453"/>
      <c r="BM36" s="1453"/>
      <c r="BN36" s="1453"/>
      <c r="BO36" s="1064"/>
      <c r="BP36" s="1069"/>
      <c r="BQ36" s="1045">
        <v>6502</v>
      </c>
      <c r="BR36" s="1040" t="s">
        <v>995</v>
      </c>
      <c r="BS36" s="1453" t="s">
        <v>996</v>
      </c>
      <c r="BT36" s="1453"/>
      <c r="BU36" s="1453"/>
      <c r="BV36" s="1453"/>
      <c r="BW36" s="1453"/>
      <c r="BX36" s="1453"/>
      <c r="BY36" s="1453"/>
      <c r="BZ36" s="1453"/>
      <c r="CA36" s="1453"/>
      <c r="CB36" s="1453"/>
      <c r="CC36" s="1453"/>
      <c r="CD36" s="1453"/>
      <c r="CE36" s="1453"/>
      <c r="CF36" s="1453"/>
      <c r="CG36" s="1453"/>
      <c r="CH36" s="1453"/>
      <c r="CI36" s="1453"/>
      <c r="CJ36" s="1453"/>
      <c r="CK36" s="1453"/>
      <c r="CL36" s="1064"/>
      <c r="CM36" s="1069"/>
      <c r="CN36" s="1045">
        <v>2141</v>
      </c>
      <c r="CO36" s="1040" t="s">
        <v>739</v>
      </c>
      <c r="CP36" s="1078"/>
      <c r="CQ36" s="1078"/>
      <c r="CR36" s="1078"/>
      <c r="CS36" s="1078"/>
      <c r="CT36" s="1078"/>
      <c r="CU36" s="1078"/>
      <c r="CV36" s="1078"/>
      <c r="CW36" s="1078"/>
      <c r="CX36" s="1078"/>
      <c r="CY36" s="1078"/>
      <c r="CZ36" s="1078"/>
      <c r="DA36" s="1078"/>
      <c r="DB36" s="1078"/>
      <c r="DC36" s="1078"/>
      <c r="DD36" s="1078"/>
      <c r="DE36" s="1078"/>
      <c r="DF36" s="1078"/>
      <c r="DG36" s="1078"/>
      <c r="DH36" s="1078"/>
      <c r="DI36" s="1078"/>
      <c r="DJ36" s="1078"/>
      <c r="DK36" s="1078"/>
      <c r="DL36" s="1078"/>
      <c r="DM36" s="1078"/>
      <c r="DN36" s="1078"/>
      <c r="DO36" s="1078"/>
      <c r="DP36" s="1078"/>
      <c r="DQ36" s="1078"/>
      <c r="DR36" s="1078"/>
      <c r="DS36" s="1078"/>
      <c r="DT36" s="1078"/>
      <c r="DU36" s="1078"/>
      <c r="DV36" s="1078"/>
      <c r="DW36" s="1078"/>
      <c r="DX36" s="1078"/>
      <c r="DY36" s="1078"/>
      <c r="DZ36" s="1078"/>
      <c r="EA36" s="1078"/>
      <c r="EB36" s="1078"/>
      <c r="EC36" s="1078"/>
      <c r="ED36" s="1078"/>
      <c r="EE36" s="1078"/>
      <c r="EF36" s="1078"/>
      <c r="EG36" s="1078"/>
      <c r="EH36" s="1078"/>
      <c r="EI36" s="1078"/>
      <c r="EJ36" s="1078"/>
      <c r="EK36" s="1078"/>
      <c r="EL36" s="1078"/>
      <c r="EM36" s="1078"/>
      <c r="EN36" s="1078"/>
      <c r="EO36" s="1078"/>
      <c r="EP36" s="1078"/>
      <c r="EQ36" s="1078"/>
      <c r="ER36" s="1078"/>
      <c r="ES36" s="1078"/>
      <c r="ET36" s="1078"/>
      <c r="EU36" s="1078"/>
      <c r="EV36" s="1078"/>
      <c r="EW36" s="1078"/>
      <c r="EX36" s="1078"/>
      <c r="EY36" s="1078"/>
      <c r="EZ36" s="1078"/>
      <c r="FA36" s="1078"/>
      <c r="FB36" s="1078"/>
      <c r="FC36" s="1078"/>
      <c r="FD36" s="1078"/>
      <c r="FE36" s="1078"/>
      <c r="FF36" s="1078"/>
      <c r="FG36" s="1078"/>
      <c r="FH36" s="1078"/>
      <c r="FI36" s="1078"/>
      <c r="FJ36" s="1078"/>
      <c r="FK36" s="1078"/>
      <c r="FL36" s="1078"/>
      <c r="FM36" s="1078"/>
      <c r="FN36" s="1078"/>
      <c r="FO36" s="1078"/>
      <c r="FP36" s="1078"/>
      <c r="FQ36" s="1078"/>
      <c r="FR36" s="1078"/>
      <c r="FS36" s="1078"/>
      <c r="FT36" s="1078"/>
      <c r="FU36" s="1078"/>
      <c r="FV36" s="1078"/>
      <c r="FW36" s="1078"/>
      <c r="FX36" s="1078"/>
      <c r="FY36" s="1078"/>
      <c r="FZ36" s="1078"/>
      <c r="GA36" s="1078"/>
      <c r="GB36" s="1078"/>
      <c r="GC36" s="1078"/>
      <c r="GD36" s="1078"/>
      <c r="GE36" s="1078"/>
      <c r="GF36" s="1078"/>
      <c r="GG36" s="1078"/>
      <c r="GH36" s="1078"/>
      <c r="GI36" s="1078"/>
      <c r="GJ36" s="1078"/>
      <c r="GK36" s="1078"/>
      <c r="GL36" s="1078"/>
      <c r="GM36" s="1078"/>
      <c r="GN36" s="1078"/>
      <c r="GO36" s="1078"/>
      <c r="GP36" s="1078"/>
      <c r="GQ36" s="1078"/>
      <c r="GR36" s="1078"/>
      <c r="GS36" s="1078"/>
      <c r="GT36" s="1078"/>
      <c r="GU36" s="1078"/>
      <c r="GV36" s="1078"/>
      <c r="GW36" s="1078"/>
      <c r="GX36" s="1078"/>
      <c r="GY36" s="1078"/>
      <c r="GZ36" s="1078"/>
      <c r="HA36" s="1078"/>
      <c r="HB36" s="1078"/>
      <c r="HC36" s="1078"/>
      <c r="HD36" s="1078"/>
      <c r="HE36" s="1078"/>
      <c r="HF36" s="1078"/>
      <c r="HG36" s="1078"/>
    </row>
    <row r="37" spans="1:215" s="1080" customFormat="1" ht="33" customHeight="1" x14ac:dyDescent="0.15">
      <c r="A37" s="1078"/>
      <c r="B37" s="1452" t="s">
        <v>997</v>
      </c>
      <c r="C37" s="1452"/>
      <c r="D37" s="1452"/>
      <c r="E37" s="1452"/>
      <c r="F37" s="1452"/>
      <c r="G37" s="1452"/>
      <c r="H37" s="1452"/>
      <c r="I37" s="1452"/>
      <c r="J37" s="1452"/>
      <c r="K37" s="1452"/>
      <c r="L37" s="1452"/>
      <c r="M37" s="1452"/>
      <c r="N37" s="1452"/>
      <c r="O37" s="1452"/>
      <c r="P37" s="1452"/>
      <c r="Q37" s="1452"/>
      <c r="R37" s="1452"/>
      <c r="S37" s="1452"/>
      <c r="T37" s="1452"/>
      <c r="U37" s="1070"/>
      <c r="V37" s="1074"/>
      <c r="W37" s="1045">
        <v>309768</v>
      </c>
      <c r="X37" s="1040" t="s">
        <v>740</v>
      </c>
      <c r="Y37" s="1454" t="s">
        <v>881</v>
      </c>
      <c r="Z37" s="1454"/>
      <c r="AA37" s="1454"/>
      <c r="AB37" s="1454"/>
      <c r="AC37" s="1454"/>
      <c r="AD37" s="1454"/>
      <c r="AE37" s="1454"/>
      <c r="AF37" s="1454"/>
      <c r="AG37" s="1454"/>
      <c r="AH37" s="1454"/>
      <c r="AI37" s="1454"/>
      <c r="AJ37" s="1454"/>
      <c r="AK37" s="1454"/>
      <c r="AL37" s="1454"/>
      <c r="AM37" s="1454"/>
      <c r="AN37" s="1454"/>
      <c r="AO37" s="1454"/>
      <c r="AP37" s="1454"/>
      <c r="AQ37" s="1454"/>
      <c r="AR37" s="1064"/>
      <c r="AS37" s="1069"/>
      <c r="AT37" s="1045">
        <v>0</v>
      </c>
      <c r="AU37" s="1040" t="s">
        <v>290</v>
      </c>
      <c r="AV37" s="1453" t="s">
        <v>883</v>
      </c>
      <c r="AW37" s="1453"/>
      <c r="AX37" s="1453"/>
      <c r="AY37" s="1453"/>
      <c r="AZ37" s="1453"/>
      <c r="BA37" s="1453"/>
      <c r="BB37" s="1453"/>
      <c r="BC37" s="1453"/>
      <c r="BD37" s="1453"/>
      <c r="BE37" s="1453"/>
      <c r="BF37" s="1453"/>
      <c r="BG37" s="1453"/>
      <c r="BH37" s="1453"/>
      <c r="BI37" s="1453"/>
      <c r="BJ37" s="1453"/>
      <c r="BK37" s="1453"/>
      <c r="BL37" s="1453"/>
      <c r="BM37" s="1453"/>
      <c r="BN37" s="1453"/>
      <c r="BO37" s="1064"/>
      <c r="BP37" s="1069"/>
      <c r="BQ37" s="1045">
        <v>0</v>
      </c>
      <c r="BR37" s="1040" t="s">
        <v>998</v>
      </c>
      <c r="BS37" s="1453" t="s">
        <v>999</v>
      </c>
      <c r="BT37" s="1453"/>
      <c r="BU37" s="1453"/>
      <c r="BV37" s="1453"/>
      <c r="BW37" s="1453"/>
      <c r="BX37" s="1453"/>
      <c r="BY37" s="1453"/>
      <c r="BZ37" s="1453"/>
      <c r="CA37" s="1453"/>
      <c r="CB37" s="1453"/>
      <c r="CC37" s="1453"/>
      <c r="CD37" s="1453"/>
      <c r="CE37" s="1453"/>
      <c r="CF37" s="1453"/>
      <c r="CG37" s="1453"/>
      <c r="CH37" s="1453"/>
      <c r="CI37" s="1453"/>
      <c r="CJ37" s="1453"/>
      <c r="CK37" s="1453"/>
      <c r="CL37" s="1064"/>
      <c r="CM37" s="1069"/>
      <c r="CN37" s="1045">
        <v>0</v>
      </c>
      <c r="CO37" s="1040" t="s">
        <v>740</v>
      </c>
      <c r="CP37" s="1078"/>
      <c r="CQ37" s="1078"/>
      <c r="CR37" s="1078"/>
      <c r="CS37" s="1078"/>
      <c r="CT37" s="1078"/>
      <c r="CU37" s="1078"/>
      <c r="CV37" s="1078"/>
      <c r="CW37" s="1078"/>
      <c r="CX37" s="1078"/>
      <c r="CY37" s="1078"/>
      <c r="CZ37" s="1078"/>
      <c r="DA37" s="1078"/>
      <c r="DB37" s="1078"/>
      <c r="DC37" s="1078"/>
      <c r="DD37" s="1078"/>
      <c r="DE37" s="1078"/>
      <c r="DF37" s="1078"/>
      <c r="DG37" s="1078"/>
      <c r="DH37" s="1078"/>
      <c r="DI37" s="1078"/>
      <c r="DJ37" s="1078"/>
      <c r="DK37" s="1078"/>
      <c r="DL37" s="1078"/>
      <c r="DM37" s="1078"/>
      <c r="DN37" s="1078"/>
      <c r="DO37" s="1078"/>
      <c r="DP37" s="1078"/>
      <c r="DQ37" s="1078"/>
      <c r="DR37" s="1078"/>
      <c r="DS37" s="1078"/>
      <c r="DT37" s="1078"/>
      <c r="DU37" s="1078"/>
      <c r="DV37" s="1078"/>
      <c r="DW37" s="1078"/>
      <c r="DX37" s="1078"/>
      <c r="DY37" s="1078"/>
      <c r="DZ37" s="1078"/>
      <c r="EA37" s="1078"/>
      <c r="EB37" s="1078"/>
      <c r="EC37" s="1078"/>
      <c r="ED37" s="1078"/>
      <c r="EE37" s="1078"/>
      <c r="EF37" s="1078"/>
      <c r="EG37" s="1078"/>
      <c r="EH37" s="1078"/>
      <c r="EI37" s="1078"/>
      <c r="EJ37" s="1078"/>
      <c r="EK37" s="1078"/>
      <c r="EL37" s="1078"/>
      <c r="EM37" s="1078"/>
      <c r="EN37" s="1078"/>
      <c r="EO37" s="1078"/>
      <c r="EP37" s="1078"/>
      <c r="EQ37" s="1078"/>
      <c r="ER37" s="1078"/>
      <c r="ES37" s="1078"/>
      <c r="ET37" s="1078"/>
      <c r="EU37" s="1078"/>
      <c r="EV37" s="1078"/>
      <c r="EW37" s="1078"/>
      <c r="EX37" s="1078"/>
      <c r="EY37" s="1078"/>
      <c r="EZ37" s="1078"/>
      <c r="FA37" s="1078"/>
      <c r="FB37" s="1078"/>
      <c r="FC37" s="1078"/>
      <c r="FD37" s="1078"/>
      <c r="FE37" s="1078"/>
      <c r="FF37" s="1078"/>
      <c r="FG37" s="1078"/>
      <c r="FH37" s="1078"/>
      <c r="FI37" s="1078"/>
      <c r="FJ37" s="1078"/>
      <c r="FK37" s="1078"/>
      <c r="FL37" s="1078"/>
      <c r="FM37" s="1078"/>
      <c r="FN37" s="1078"/>
      <c r="FO37" s="1078"/>
      <c r="FP37" s="1078"/>
      <c r="FQ37" s="1078"/>
      <c r="FR37" s="1078"/>
      <c r="FS37" s="1078"/>
      <c r="FT37" s="1078"/>
      <c r="FU37" s="1078"/>
      <c r="FV37" s="1078"/>
      <c r="FW37" s="1078"/>
      <c r="FX37" s="1078"/>
      <c r="FY37" s="1078"/>
      <c r="FZ37" s="1078"/>
      <c r="GA37" s="1078"/>
      <c r="GB37" s="1078"/>
      <c r="GC37" s="1078"/>
      <c r="GD37" s="1078"/>
      <c r="GE37" s="1078"/>
      <c r="GF37" s="1078"/>
      <c r="GG37" s="1078"/>
      <c r="GH37" s="1078"/>
      <c r="GI37" s="1078"/>
      <c r="GJ37" s="1078"/>
      <c r="GK37" s="1078"/>
      <c r="GL37" s="1078"/>
      <c r="GM37" s="1078"/>
      <c r="GN37" s="1078"/>
      <c r="GO37" s="1078"/>
      <c r="GP37" s="1078"/>
      <c r="GQ37" s="1078"/>
      <c r="GR37" s="1078"/>
      <c r="GS37" s="1078"/>
      <c r="GT37" s="1078"/>
      <c r="GU37" s="1078"/>
      <c r="GV37" s="1078"/>
      <c r="GW37" s="1078"/>
      <c r="GX37" s="1078"/>
      <c r="GY37" s="1078"/>
      <c r="GZ37" s="1078"/>
      <c r="HA37" s="1078"/>
      <c r="HB37" s="1078"/>
      <c r="HC37" s="1078"/>
      <c r="HD37" s="1078"/>
      <c r="HE37" s="1078"/>
      <c r="HF37" s="1078"/>
      <c r="HG37" s="1078"/>
    </row>
    <row r="38" spans="1:215" s="1080" customFormat="1" ht="33" customHeight="1" thickBot="1" x14ac:dyDescent="0.2">
      <c r="A38" s="1078"/>
      <c r="B38" s="1452" t="s">
        <v>1000</v>
      </c>
      <c r="C38" s="1452"/>
      <c r="D38" s="1452"/>
      <c r="E38" s="1452"/>
      <c r="F38" s="1452"/>
      <c r="G38" s="1452"/>
      <c r="H38" s="1452"/>
      <c r="I38" s="1452"/>
      <c r="J38" s="1452"/>
      <c r="K38" s="1452"/>
      <c r="L38" s="1452"/>
      <c r="M38" s="1452"/>
      <c r="N38" s="1452"/>
      <c r="O38" s="1452"/>
      <c r="P38" s="1452"/>
      <c r="Q38" s="1452"/>
      <c r="R38" s="1452"/>
      <c r="S38" s="1452"/>
      <c r="T38" s="1452"/>
      <c r="U38" s="1070"/>
      <c r="V38" s="1074"/>
      <c r="W38" s="1045">
        <v>950584</v>
      </c>
      <c r="X38" s="1040" t="s">
        <v>741</v>
      </c>
      <c r="Y38" s="1454" t="s">
        <v>887</v>
      </c>
      <c r="Z38" s="1454"/>
      <c r="AA38" s="1454"/>
      <c r="AB38" s="1454"/>
      <c r="AC38" s="1454"/>
      <c r="AD38" s="1454"/>
      <c r="AE38" s="1454"/>
      <c r="AF38" s="1454"/>
      <c r="AG38" s="1454"/>
      <c r="AH38" s="1454"/>
      <c r="AI38" s="1454"/>
      <c r="AJ38" s="1454"/>
      <c r="AK38" s="1454"/>
      <c r="AL38" s="1454"/>
      <c r="AM38" s="1454"/>
      <c r="AN38" s="1454"/>
      <c r="AO38" s="1454"/>
      <c r="AP38" s="1454"/>
      <c r="AQ38" s="1454"/>
      <c r="AR38" s="1064"/>
      <c r="AS38" s="1069"/>
      <c r="AT38" s="1045">
        <v>0</v>
      </c>
      <c r="AU38" s="1040" t="s">
        <v>296</v>
      </c>
      <c r="AV38" s="1453" t="s">
        <v>889</v>
      </c>
      <c r="AW38" s="1453"/>
      <c r="AX38" s="1453"/>
      <c r="AY38" s="1453"/>
      <c r="AZ38" s="1453"/>
      <c r="BA38" s="1453"/>
      <c r="BB38" s="1453"/>
      <c r="BC38" s="1453"/>
      <c r="BD38" s="1453"/>
      <c r="BE38" s="1453"/>
      <c r="BF38" s="1453"/>
      <c r="BG38" s="1453"/>
      <c r="BH38" s="1453"/>
      <c r="BI38" s="1453"/>
      <c r="BJ38" s="1453"/>
      <c r="BK38" s="1453"/>
      <c r="BL38" s="1453"/>
      <c r="BM38" s="1453"/>
      <c r="BN38" s="1453"/>
      <c r="BO38" s="1064"/>
      <c r="BP38" s="1069"/>
      <c r="BQ38" s="1045">
        <v>0</v>
      </c>
      <c r="BR38" s="1040" t="s">
        <v>1001</v>
      </c>
      <c r="BS38" s="1453" t="s">
        <v>1002</v>
      </c>
      <c r="BT38" s="1453"/>
      <c r="BU38" s="1453"/>
      <c r="BV38" s="1453"/>
      <c r="BW38" s="1453"/>
      <c r="BX38" s="1453"/>
      <c r="BY38" s="1453"/>
      <c r="BZ38" s="1453"/>
      <c r="CA38" s="1453"/>
      <c r="CB38" s="1453"/>
      <c r="CC38" s="1453"/>
      <c r="CD38" s="1453"/>
      <c r="CE38" s="1453"/>
      <c r="CF38" s="1453"/>
      <c r="CG38" s="1453"/>
      <c r="CH38" s="1453"/>
      <c r="CI38" s="1453"/>
      <c r="CJ38" s="1453"/>
      <c r="CK38" s="1453"/>
      <c r="CL38" s="1055"/>
      <c r="CM38" s="1081"/>
      <c r="CN38" s="1082">
        <v>0</v>
      </c>
      <c r="CO38" s="1040" t="s">
        <v>741</v>
      </c>
      <c r="CP38" s="1078"/>
      <c r="CQ38" s="1078"/>
      <c r="CR38" s="1078"/>
      <c r="CS38" s="1078"/>
      <c r="CT38" s="1078"/>
      <c r="CU38" s="1078"/>
      <c r="CV38" s="1078"/>
      <c r="CW38" s="1078"/>
      <c r="CX38" s="1078"/>
      <c r="CY38" s="1078"/>
      <c r="CZ38" s="1078"/>
      <c r="DA38" s="1078"/>
      <c r="DB38" s="1078"/>
      <c r="DC38" s="1078"/>
      <c r="DD38" s="1078"/>
      <c r="DE38" s="1078"/>
      <c r="DF38" s="1078"/>
      <c r="DG38" s="1078"/>
      <c r="DH38" s="1078"/>
      <c r="DI38" s="1078"/>
      <c r="DJ38" s="1078"/>
      <c r="DK38" s="1078"/>
      <c r="DL38" s="1078"/>
      <c r="DM38" s="1078"/>
      <c r="DN38" s="1078"/>
      <c r="DO38" s="1078"/>
      <c r="DP38" s="1078"/>
      <c r="DQ38" s="1078"/>
      <c r="DR38" s="1078"/>
      <c r="DS38" s="1078"/>
      <c r="DT38" s="1078"/>
      <c r="DU38" s="1078"/>
      <c r="DV38" s="1078"/>
      <c r="DW38" s="1078"/>
      <c r="DX38" s="1078"/>
      <c r="DY38" s="1078"/>
      <c r="DZ38" s="1078"/>
      <c r="EA38" s="1078"/>
      <c r="EB38" s="1078"/>
      <c r="EC38" s="1078"/>
      <c r="ED38" s="1078"/>
      <c r="EE38" s="1078"/>
      <c r="EF38" s="1078"/>
      <c r="EG38" s="1078"/>
      <c r="EH38" s="1078"/>
      <c r="EI38" s="1078"/>
      <c r="EJ38" s="1078"/>
      <c r="EK38" s="1078"/>
      <c r="EL38" s="1078"/>
      <c r="EM38" s="1078"/>
      <c r="EN38" s="1078"/>
      <c r="EO38" s="1078"/>
      <c r="EP38" s="1078"/>
      <c r="EQ38" s="1078"/>
      <c r="ER38" s="1078"/>
      <c r="ES38" s="1078"/>
      <c r="ET38" s="1078"/>
      <c r="EU38" s="1078"/>
      <c r="EV38" s="1078"/>
      <c r="EW38" s="1078"/>
      <c r="EX38" s="1078"/>
      <c r="EY38" s="1078"/>
      <c r="EZ38" s="1078"/>
      <c r="FA38" s="1078"/>
      <c r="FB38" s="1078"/>
      <c r="FC38" s="1078"/>
      <c r="FD38" s="1078"/>
      <c r="FE38" s="1078"/>
      <c r="FF38" s="1078"/>
      <c r="FG38" s="1078"/>
      <c r="FH38" s="1078"/>
      <c r="FI38" s="1078"/>
      <c r="FJ38" s="1078"/>
      <c r="FK38" s="1078"/>
      <c r="FL38" s="1078"/>
      <c r="FM38" s="1078"/>
      <c r="FN38" s="1078"/>
      <c r="FO38" s="1078"/>
      <c r="FP38" s="1078"/>
      <c r="FQ38" s="1078"/>
      <c r="FR38" s="1078"/>
      <c r="FS38" s="1078"/>
      <c r="FT38" s="1078"/>
      <c r="FU38" s="1078"/>
      <c r="FV38" s="1078"/>
      <c r="FW38" s="1078"/>
      <c r="FX38" s="1078"/>
      <c r="FY38" s="1078"/>
      <c r="FZ38" s="1078"/>
      <c r="GA38" s="1078"/>
      <c r="GB38" s="1078"/>
      <c r="GC38" s="1078"/>
      <c r="GD38" s="1078"/>
      <c r="GE38" s="1078"/>
      <c r="GF38" s="1078"/>
      <c r="GG38" s="1078"/>
      <c r="GH38" s="1078"/>
      <c r="GI38" s="1078"/>
      <c r="GJ38" s="1078"/>
      <c r="GK38" s="1078"/>
      <c r="GL38" s="1078"/>
      <c r="GM38" s="1078"/>
      <c r="GN38" s="1078"/>
      <c r="GO38" s="1078"/>
      <c r="GP38" s="1078"/>
      <c r="GQ38" s="1078"/>
      <c r="GR38" s="1078"/>
      <c r="GS38" s="1078"/>
      <c r="GT38" s="1078"/>
      <c r="GU38" s="1078"/>
      <c r="GV38" s="1078"/>
      <c r="GW38" s="1078"/>
      <c r="GX38" s="1078"/>
      <c r="GY38" s="1078"/>
      <c r="GZ38" s="1078"/>
      <c r="HA38" s="1078"/>
      <c r="HB38" s="1078"/>
      <c r="HC38" s="1078"/>
      <c r="HD38" s="1078"/>
      <c r="HE38" s="1078"/>
      <c r="HF38" s="1078"/>
      <c r="HG38" s="1078"/>
    </row>
    <row r="39" spans="1:215" s="1080" customFormat="1" ht="33" customHeight="1" thickBot="1" x14ac:dyDescent="0.2">
      <c r="A39" s="1078"/>
      <c r="B39" s="1452" t="s">
        <v>970</v>
      </c>
      <c r="C39" s="1452"/>
      <c r="D39" s="1452"/>
      <c r="E39" s="1452"/>
      <c r="F39" s="1452"/>
      <c r="G39" s="1452"/>
      <c r="H39" s="1452"/>
      <c r="I39" s="1452"/>
      <c r="J39" s="1452"/>
      <c r="K39" s="1452"/>
      <c r="L39" s="1452"/>
      <c r="M39" s="1452"/>
      <c r="N39" s="1452"/>
      <c r="O39" s="1452"/>
      <c r="P39" s="1452"/>
      <c r="Q39" s="1452"/>
      <c r="R39" s="1452"/>
      <c r="S39" s="1452"/>
      <c r="T39" s="1452"/>
      <c r="U39" s="1070"/>
      <c r="V39" s="1074"/>
      <c r="W39" s="1045">
        <v>9543042</v>
      </c>
      <c r="X39" s="1040" t="s">
        <v>742</v>
      </c>
      <c r="Y39" s="1454" t="s">
        <v>893</v>
      </c>
      <c r="Z39" s="1454"/>
      <c r="AA39" s="1454"/>
      <c r="AB39" s="1454"/>
      <c r="AC39" s="1454"/>
      <c r="AD39" s="1454"/>
      <c r="AE39" s="1454"/>
      <c r="AF39" s="1454"/>
      <c r="AG39" s="1454"/>
      <c r="AH39" s="1454"/>
      <c r="AI39" s="1454"/>
      <c r="AJ39" s="1454"/>
      <c r="AK39" s="1454"/>
      <c r="AL39" s="1454"/>
      <c r="AM39" s="1454"/>
      <c r="AN39" s="1454"/>
      <c r="AO39" s="1454"/>
      <c r="AP39" s="1454"/>
      <c r="AQ39" s="1454"/>
      <c r="AR39" s="1064"/>
      <c r="AS39" s="1069"/>
      <c r="AT39" s="1045">
        <v>0</v>
      </c>
      <c r="AU39" s="1040" t="s">
        <v>303</v>
      </c>
      <c r="AV39" s="1453" t="s">
        <v>894</v>
      </c>
      <c r="AW39" s="1453"/>
      <c r="AX39" s="1453"/>
      <c r="AY39" s="1453"/>
      <c r="AZ39" s="1453"/>
      <c r="BA39" s="1453"/>
      <c r="BB39" s="1453"/>
      <c r="BC39" s="1453"/>
      <c r="BD39" s="1453"/>
      <c r="BE39" s="1453"/>
      <c r="BF39" s="1453"/>
      <c r="BG39" s="1453"/>
      <c r="BH39" s="1453"/>
      <c r="BI39" s="1453"/>
      <c r="BJ39" s="1453"/>
      <c r="BK39" s="1453"/>
      <c r="BL39" s="1453"/>
      <c r="BM39" s="1453"/>
      <c r="BN39" s="1453"/>
      <c r="BO39" s="1055"/>
      <c r="BP39" s="1081"/>
      <c r="BQ39" s="1082">
        <v>0</v>
      </c>
      <c r="BR39" s="1040" t="s">
        <v>1003</v>
      </c>
      <c r="BS39" s="1472"/>
      <c r="BT39" s="1472"/>
      <c r="BU39" s="1472"/>
      <c r="BV39" s="1472"/>
      <c r="BW39" s="1472"/>
      <c r="BX39" s="1472"/>
      <c r="BY39" s="1472"/>
      <c r="BZ39" s="1472"/>
      <c r="CA39" s="1472"/>
      <c r="CB39" s="1472"/>
      <c r="CC39" s="1472"/>
      <c r="CD39" s="1472"/>
      <c r="CE39" s="1472"/>
      <c r="CF39" s="1472"/>
      <c r="CG39" s="1472"/>
      <c r="CH39" s="1472"/>
      <c r="CI39" s="1472"/>
      <c r="CJ39" s="1472"/>
      <c r="CK39" s="1472"/>
      <c r="CL39" s="1083"/>
      <c r="CM39" s="1083"/>
      <c r="CN39" s="1084"/>
      <c r="CO39" s="1040"/>
      <c r="CP39" s="1078"/>
      <c r="CQ39" s="1078"/>
      <c r="CR39" s="1078"/>
      <c r="CS39" s="1078"/>
      <c r="CT39" s="1078"/>
      <c r="CU39" s="1078"/>
      <c r="CV39" s="1078"/>
      <c r="CW39" s="1078"/>
      <c r="CX39" s="1078"/>
      <c r="CY39" s="1078"/>
      <c r="CZ39" s="1078"/>
      <c r="DA39" s="1078"/>
      <c r="DB39" s="1078"/>
      <c r="DC39" s="1078"/>
      <c r="DD39" s="1078"/>
      <c r="DE39" s="1078"/>
      <c r="DF39" s="1078"/>
      <c r="DG39" s="1078"/>
      <c r="DH39" s="1078"/>
      <c r="DI39" s="1078"/>
      <c r="DJ39" s="1078"/>
      <c r="DK39" s="1078"/>
      <c r="DL39" s="1078"/>
      <c r="DM39" s="1078"/>
      <c r="DN39" s="1078"/>
      <c r="DO39" s="1078"/>
      <c r="DP39" s="1078"/>
      <c r="DQ39" s="1078"/>
      <c r="DR39" s="1078"/>
      <c r="DS39" s="1078"/>
      <c r="DT39" s="1078"/>
      <c r="DU39" s="1078"/>
      <c r="DV39" s="1078"/>
      <c r="DW39" s="1078"/>
      <c r="DX39" s="1078"/>
      <c r="DY39" s="1078"/>
      <c r="DZ39" s="1078"/>
      <c r="EA39" s="1078"/>
      <c r="EB39" s="1078"/>
      <c r="EC39" s="1078"/>
      <c r="ED39" s="1078"/>
      <c r="EE39" s="1078"/>
      <c r="EF39" s="1078"/>
      <c r="EG39" s="1078"/>
      <c r="EH39" s="1078"/>
      <c r="EI39" s="1078"/>
      <c r="EJ39" s="1078"/>
      <c r="EK39" s="1078"/>
      <c r="EL39" s="1078"/>
      <c r="EM39" s="1078"/>
      <c r="EN39" s="1078"/>
      <c r="EO39" s="1078"/>
      <c r="EP39" s="1078"/>
      <c r="EQ39" s="1078"/>
      <c r="ER39" s="1078"/>
      <c r="ES39" s="1078"/>
      <c r="ET39" s="1078"/>
      <c r="EU39" s="1078"/>
      <c r="EV39" s="1078"/>
      <c r="EW39" s="1078"/>
      <c r="EX39" s="1078"/>
      <c r="EY39" s="1078"/>
      <c r="EZ39" s="1078"/>
      <c r="FA39" s="1078"/>
      <c r="FB39" s="1078"/>
      <c r="FC39" s="1078"/>
      <c r="FD39" s="1078"/>
      <c r="FE39" s="1078"/>
      <c r="FF39" s="1078"/>
      <c r="FG39" s="1078"/>
      <c r="FH39" s="1078"/>
      <c r="FI39" s="1078"/>
      <c r="FJ39" s="1078"/>
      <c r="FK39" s="1078"/>
      <c r="FL39" s="1078"/>
      <c r="FM39" s="1078"/>
      <c r="FN39" s="1078"/>
      <c r="FO39" s="1078"/>
      <c r="FP39" s="1078"/>
      <c r="FQ39" s="1078"/>
      <c r="FR39" s="1078"/>
      <c r="FS39" s="1078"/>
      <c r="FT39" s="1078"/>
      <c r="FU39" s="1078"/>
      <c r="FV39" s="1078"/>
      <c r="FW39" s="1078"/>
      <c r="FX39" s="1078"/>
      <c r="FY39" s="1078"/>
      <c r="FZ39" s="1078"/>
      <c r="GA39" s="1078"/>
      <c r="GB39" s="1078"/>
      <c r="GC39" s="1078"/>
      <c r="GD39" s="1078"/>
      <c r="GE39" s="1078"/>
      <c r="GF39" s="1078"/>
      <c r="GG39" s="1078"/>
      <c r="GH39" s="1078"/>
      <c r="GI39" s="1078"/>
      <c r="GJ39" s="1078"/>
      <c r="GK39" s="1078"/>
      <c r="GL39" s="1078"/>
      <c r="GM39" s="1078"/>
      <c r="GN39" s="1078"/>
      <c r="GO39" s="1078"/>
      <c r="GP39" s="1078"/>
      <c r="GQ39" s="1078"/>
      <c r="GR39" s="1078"/>
      <c r="GS39" s="1078"/>
      <c r="GT39" s="1078"/>
      <c r="GU39" s="1078"/>
      <c r="GV39" s="1078"/>
      <c r="GW39" s="1078"/>
      <c r="GX39" s="1078"/>
      <c r="GY39" s="1078"/>
      <c r="GZ39" s="1078"/>
      <c r="HA39" s="1078"/>
      <c r="HB39" s="1078"/>
      <c r="HC39" s="1078"/>
      <c r="HD39" s="1078"/>
      <c r="HE39" s="1078"/>
      <c r="HF39" s="1078"/>
      <c r="HG39" s="1078"/>
    </row>
    <row r="40" spans="1:215" s="1080" customFormat="1" ht="33" customHeight="1" thickBot="1" x14ac:dyDescent="0.2">
      <c r="A40" s="1078"/>
      <c r="B40" s="1452" t="s">
        <v>976</v>
      </c>
      <c r="C40" s="1452"/>
      <c r="D40" s="1452"/>
      <c r="E40" s="1452"/>
      <c r="F40" s="1452"/>
      <c r="G40" s="1452"/>
      <c r="H40" s="1452"/>
      <c r="I40" s="1452"/>
      <c r="J40" s="1452"/>
      <c r="K40" s="1452"/>
      <c r="L40" s="1452"/>
      <c r="M40" s="1452"/>
      <c r="N40" s="1452"/>
      <c r="O40" s="1452"/>
      <c r="P40" s="1452"/>
      <c r="Q40" s="1452"/>
      <c r="R40" s="1452"/>
      <c r="S40" s="1452"/>
      <c r="T40" s="1452"/>
      <c r="U40" s="1085"/>
      <c r="V40" s="1086"/>
      <c r="W40" s="1087">
        <v>7552032</v>
      </c>
      <c r="X40" s="1040" t="s">
        <v>743</v>
      </c>
      <c r="Y40" s="1454" t="s">
        <v>898</v>
      </c>
      <c r="Z40" s="1454"/>
      <c r="AA40" s="1454"/>
      <c r="AB40" s="1454"/>
      <c r="AC40" s="1454"/>
      <c r="AD40" s="1454"/>
      <c r="AE40" s="1454"/>
      <c r="AF40" s="1454"/>
      <c r="AG40" s="1454"/>
      <c r="AH40" s="1454"/>
      <c r="AI40" s="1454"/>
      <c r="AJ40" s="1454"/>
      <c r="AK40" s="1454"/>
      <c r="AL40" s="1454"/>
      <c r="AM40" s="1454"/>
      <c r="AN40" s="1454"/>
      <c r="AO40" s="1454"/>
      <c r="AP40" s="1454"/>
      <c r="AQ40" s="1454"/>
      <c r="AR40" s="1055"/>
      <c r="AS40" s="1081"/>
      <c r="AT40" s="1087">
        <v>0</v>
      </c>
      <c r="AU40" s="1040" t="s">
        <v>308</v>
      </c>
      <c r="AV40" s="1078"/>
      <c r="AW40" s="1078"/>
      <c r="AX40" s="1078"/>
      <c r="AY40" s="1078"/>
      <c r="AZ40" s="1078"/>
      <c r="BA40" s="1078"/>
      <c r="BB40" s="1078"/>
      <c r="BC40" s="1078"/>
      <c r="BD40" s="1078"/>
      <c r="BE40" s="1078"/>
      <c r="BF40" s="1078"/>
      <c r="BG40" s="1078"/>
      <c r="BH40" s="1078"/>
      <c r="BI40" s="1078"/>
      <c r="BJ40" s="1078"/>
      <c r="BK40" s="1078"/>
      <c r="BL40" s="1078"/>
      <c r="BM40" s="1078"/>
      <c r="BN40" s="1078"/>
      <c r="BO40" s="1078"/>
      <c r="BP40" s="1078"/>
      <c r="BQ40" s="1078"/>
      <c r="BR40" s="1078"/>
      <c r="BS40" s="1471"/>
      <c r="BT40" s="1471"/>
      <c r="BU40" s="1471"/>
      <c r="BV40" s="1471"/>
      <c r="BW40" s="1471"/>
      <c r="BX40" s="1471"/>
      <c r="BY40" s="1471"/>
      <c r="BZ40" s="1471"/>
      <c r="CA40" s="1471"/>
      <c r="CB40" s="1471"/>
      <c r="CC40" s="1471"/>
      <c r="CD40" s="1471"/>
      <c r="CE40" s="1471"/>
      <c r="CF40" s="1471"/>
      <c r="CG40" s="1471"/>
      <c r="CH40" s="1471"/>
      <c r="CI40" s="1471"/>
      <c r="CJ40" s="1471"/>
      <c r="CK40" s="1471"/>
      <c r="CL40" s="1083"/>
      <c r="CM40" s="1083"/>
      <c r="CN40" s="1084"/>
      <c r="CO40" s="1040"/>
      <c r="CP40" s="1078"/>
      <c r="CQ40" s="1078"/>
      <c r="CR40" s="1078"/>
      <c r="CS40" s="1078"/>
      <c r="CT40" s="1078"/>
      <c r="CU40" s="1078"/>
      <c r="CV40" s="1078"/>
      <c r="CW40" s="1078"/>
      <c r="CX40" s="1078"/>
      <c r="CY40" s="1078"/>
      <c r="CZ40" s="1078"/>
      <c r="DA40" s="1078"/>
      <c r="DB40" s="1078"/>
      <c r="DC40" s="1078"/>
      <c r="DD40" s="1078"/>
      <c r="DE40" s="1078"/>
      <c r="DF40" s="1078"/>
      <c r="DG40" s="1078"/>
      <c r="DH40" s="1078"/>
      <c r="DI40" s="1078"/>
      <c r="DJ40" s="1078"/>
      <c r="DK40" s="1078"/>
      <c r="DL40" s="1078"/>
      <c r="DM40" s="1078"/>
      <c r="DN40" s="1078"/>
      <c r="DO40" s="1078"/>
      <c r="DP40" s="1078"/>
      <c r="DQ40" s="1078"/>
      <c r="DR40" s="1078"/>
      <c r="DS40" s="1078"/>
      <c r="DT40" s="1078"/>
      <c r="DU40" s="1078"/>
      <c r="DV40" s="1078"/>
      <c r="DW40" s="1078"/>
      <c r="DX40" s="1078"/>
      <c r="DY40" s="1078"/>
      <c r="DZ40" s="1078"/>
      <c r="EA40" s="1078"/>
      <c r="EB40" s="1078"/>
      <c r="EC40" s="1078"/>
      <c r="ED40" s="1078"/>
      <c r="EE40" s="1078"/>
      <c r="EF40" s="1078"/>
      <c r="EG40" s="1078"/>
      <c r="EH40" s="1078"/>
      <c r="EI40" s="1078"/>
      <c r="EJ40" s="1078"/>
      <c r="EK40" s="1078"/>
      <c r="EL40" s="1078"/>
      <c r="EM40" s="1078"/>
      <c r="EN40" s="1078"/>
      <c r="EO40" s="1078"/>
      <c r="EP40" s="1078"/>
      <c r="EQ40" s="1078"/>
      <c r="ER40" s="1078"/>
      <c r="ES40" s="1078"/>
      <c r="ET40" s="1078"/>
      <c r="EU40" s="1078"/>
      <c r="EV40" s="1078"/>
      <c r="EW40" s="1078"/>
      <c r="EX40" s="1078"/>
      <c r="EY40" s="1078"/>
      <c r="EZ40" s="1078"/>
      <c r="FA40" s="1078"/>
      <c r="FB40" s="1078"/>
      <c r="FC40" s="1078"/>
      <c r="FD40" s="1078"/>
      <c r="FE40" s="1078"/>
      <c r="FF40" s="1078"/>
      <c r="FG40" s="1078"/>
      <c r="FH40" s="1078"/>
      <c r="FI40" s="1078"/>
      <c r="FJ40" s="1078"/>
      <c r="FK40" s="1078"/>
      <c r="FL40" s="1078"/>
      <c r="FM40" s="1078"/>
      <c r="FN40" s="1078"/>
      <c r="FO40" s="1078"/>
      <c r="FP40" s="1078"/>
      <c r="FQ40" s="1078"/>
      <c r="FR40" s="1078"/>
      <c r="FS40" s="1078"/>
      <c r="FT40" s="1078"/>
      <c r="FU40" s="1078"/>
      <c r="FV40" s="1078"/>
      <c r="FW40" s="1078"/>
      <c r="FX40" s="1078"/>
      <c r="FY40" s="1078"/>
      <c r="FZ40" s="1078"/>
      <c r="GA40" s="1078"/>
      <c r="GB40" s="1078"/>
      <c r="GC40" s="1078"/>
      <c r="GD40" s="1078"/>
      <c r="GE40" s="1078"/>
      <c r="GF40" s="1078"/>
      <c r="GG40" s="1078"/>
      <c r="GH40" s="1078"/>
      <c r="GI40" s="1078"/>
      <c r="GJ40" s="1078"/>
      <c r="GK40" s="1078"/>
      <c r="GL40" s="1078"/>
      <c r="GM40" s="1078"/>
      <c r="GN40" s="1078"/>
      <c r="GO40" s="1078"/>
      <c r="GP40" s="1078"/>
      <c r="GQ40" s="1078"/>
      <c r="GR40" s="1078"/>
      <c r="GS40" s="1078"/>
      <c r="GT40" s="1078"/>
      <c r="GU40" s="1078"/>
      <c r="GV40" s="1078"/>
      <c r="GW40" s="1078"/>
      <c r="GX40" s="1078"/>
      <c r="GY40" s="1078"/>
      <c r="GZ40" s="1078"/>
      <c r="HA40" s="1078"/>
      <c r="HB40" s="1078"/>
      <c r="HC40" s="1078"/>
      <c r="HD40" s="1078"/>
      <c r="HE40" s="1078"/>
      <c r="HF40" s="1078"/>
      <c r="HG40" s="1078"/>
    </row>
    <row r="41" spans="1:215" s="1080" customFormat="1" x14ac:dyDescent="0.15">
      <c r="A41" s="1078"/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068"/>
      <c r="N41" s="1068"/>
      <c r="O41" s="1068"/>
      <c r="P41" s="1068"/>
      <c r="Q41" s="1068"/>
      <c r="R41" s="1068"/>
      <c r="S41" s="1068"/>
      <c r="T41" s="1068"/>
      <c r="U41" s="1068"/>
      <c r="V41" s="1068"/>
      <c r="W41" s="1068"/>
      <c r="X41" s="1068"/>
      <c r="Y41" s="1068"/>
      <c r="Z41" s="1068"/>
      <c r="AA41" s="1068"/>
      <c r="AB41" s="1068"/>
      <c r="AC41" s="1068"/>
      <c r="AD41" s="1068"/>
      <c r="AE41" s="1068"/>
      <c r="AF41" s="1068"/>
      <c r="AG41" s="1068"/>
      <c r="AH41" s="1068"/>
      <c r="AI41" s="1068"/>
      <c r="AJ41" s="1068"/>
      <c r="AK41" s="1068"/>
      <c r="AL41" s="1068"/>
      <c r="AM41" s="1068"/>
      <c r="AN41" s="1068"/>
      <c r="AO41" s="1068"/>
      <c r="AP41" s="1078"/>
      <c r="AQ41" s="1078"/>
      <c r="AR41" s="1078"/>
      <c r="AS41" s="1078"/>
      <c r="AT41" s="1078"/>
      <c r="AU41" s="1078"/>
      <c r="AV41" s="1078"/>
      <c r="AW41" s="1078"/>
      <c r="AX41" s="1078"/>
      <c r="AY41" s="1078"/>
      <c r="AZ41" s="1078"/>
      <c r="BA41" s="1078"/>
      <c r="BB41" s="1078"/>
      <c r="BC41" s="1078"/>
      <c r="BD41" s="1078"/>
      <c r="BE41" s="1078"/>
      <c r="BF41" s="1078"/>
      <c r="BG41" s="1078"/>
      <c r="BH41" s="1078"/>
      <c r="BI41" s="1078"/>
      <c r="BJ41" s="1078"/>
      <c r="BK41" s="1078"/>
      <c r="BL41" s="1078"/>
      <c r="BM41" s="1078"/>
      <c r="BN41" s="1078"/>
      <c r="BO41" s="1078"/>
      <c r="BP41" s="1078"/>
      <c r="BQ41" s="1078"/>
      <c r="BR41" s="1078"/>
      <c r="BS41" s="1078"/>
      <c r="BT41" s="1078"/>
      <c r="BU41" s="1078"/>
      <c r="BV41" s="1078"/>
      <c r="BW41" s="1078"/>
      <c r="BX41" s="1078"/>
      <c r="BY41" s="1078"/>
      <c r="BZ41" s="1078"/>
      <c r="CA41" s="1078"/>
      <c r="CB41" s="1078"/>
      <c r="CC41" s="1078"/>
      <c r="CD41" s="1078"/>
      <c r="CE41" s="1078"/>
      <c r="CF41" s="1078"/>
      <c r="CG41" s="1078"/>
      <c r="CH41" s="1078"/>
      <c r="CI41" s="1078"/>
      <c r="CJ41" s="1078"/>
      <c r="CK41" s="1078"/>
      <c r="CL41" s="1078"/>
      <c r="CM41" s="1078"/>
      <c r="CN41" s="1078"/>
      <c r="CO41" s="1078"/>
      <c r="CP41" s="1078"/>
      <c r="CQ41" s="1078"/>
      <c r="CR41" s="1078"/>
      <c r="CS41" s="1078"/>
      <c r="CT41" s="1078"/>
      <c r="CU41" s="1078"/>
      <c r="CV41" s="1078"/>
      <c r="CW41" s="1078"/>
      <c r="CX41" s="1078"/>
      <c r="CY41" s="1078"/>
      <c r="CZ41" s="1078"/>
      <c r="DA41" s="1078"/>
      <c r="DB41" s="1078"/>
      <c r="DC41" s="1078"/>
      <c r="DD41" s="1078"/>
      <c r="DE41" s="1078"/>
      <c r="DF41" s="1078"/>
      <c r="DG41" s="1078"/>
      <c r="DH41" s="1078"/>
      <c r="DI41" s="1078"/>
      <c r="DJ41" s="1078"/>
      <c r="DK41" s="1078"/>
      <c r="DL41" s="1078"/>
      <c r="DM41" s="1078"/>
      <c r="DN41" s="1078"/>
      <c r="DO41" s="1078"/>
      <c r="DP41" s="1078"/>
      <c r="DQ41" s="1078"/>
      <c r="DR41" s="1078"/>
      <c r="DS41" s="1078"/>
      <c r="DT41" s="1078"/>
      <c r="DU41" s="1078"/>
      <c r="DV41" s="1078"/>
      <c r="DW41" s="1078"/>
      <c r="DX41" s="1078"/>
      <c r="DY41" s="1078"/>
      <c r="DZ41" s="1078"/>
      <c r="EA41" s="1078"/>
      <c r="EB41" s="1078"/>
      <c r="EC41" s="1078"/>
      <c r="ED41" s="1078"/>
      <c r="EE41" s="1078"/>
      <c r="EF41" s="1078"/>
      <c r="EG41" s="1078"/>
      <c r="EH41" s="1078"/>
      <c r="EI41" s="1078"/>
      <c r="EJ41" s="1078"/>
      <c r="EK41" s="1078"/>
      <c r="EL41" s="1078"/>
      <c r="EM41" s="1078"/>
      <c r="EN41" s="1078"/>
      <c r="EO41" s="1078"/>
      <c r="EP41" s="1078"/>
      <c r="EQ41" s="1078"/>
      <c r="ER41" s="1078"/>
      <c r="ES41" s="1078"/>
      <c r="ET41" s="1078"/>
      <c r="EU41" s="1078"/>
      <c r="EV41" s="1078"/>
      <c r="EW41" s="1078"/>
      <c r="EX41" s="1078"/>
      <c r="EY41" s="1078"/>
      <c r="EZ41" s="1078"/>
      <c r="FA41" s="1078"/>
      <c r="FB41" s="1078"/>
      <c r="FC41" s="1078"/>
      <c r="FD41" s="1078"/>
      <c r="FE41" s="1078"/>
      <c r="FF41" s="1078"/>
      <c r="FG41" s="1078"/>
      <c r="FH41" s="1078"/>
      <c r="FI41" s="1078"/>
      <c r="FJ41" s="1078"/>
      <c r="FK41" s="1078"/>
      <c r="FL41" s="1078"/>
      <c r="FM41" s="1078"/>
      <c r="FN41" s="1078"/>
      <c r="FO41" s="1078"/>
      <c r="FP41" s="1078"/>
      <c r="FQ41" s="1078"/>
      <c r="FR41" s="1078"/>
      <c r="FS41" s="1078"/>
      <c r="FT41" s="1078"/>
      <c r="FU41" s="1078"/>
      <c r="FV41" s="1078"/>
      <c r="FW41" s="1078"/>
      <c r="FX41" s="1078"/>
      <c r="FY41" s="1078"/>
      <c r="FZ41" s="1078"/>
      <c r="GA41" s="1078"/>
      <c r="GB41" s="1078"/>
      <c r="GC41" s="1078"/>
      <c r="GD41" s="1078"/>
      <c r="GE41" s="1078"/>
      <c r="GF41" s="1078"/>
      <c r="GG41" s="1078"/>
      <c r="GH41" s="1078"/>
      <c r="GI41" s="1078"/>
      <c r="GJ41" s="1078"/>
      <c r="GK41" s="1078"/>
      <c r="GL41" s="1078"/>
      <c r="GM41" s="1078"/>
      <c r="GN41" s="1078"/>
      <c r="GO41" s="1078"/>
      <c r="GP41" s="1078"/>
      <c r="GQ41" s="1078"/>
      <c r="GR41" s="1078"/>
      <c r="GS41" s="1078"/>
      <c r="GT41" s="1078"/>
      <c r="GU41" s="1078"/>
      <c r="GV41" s="1078"/>
      <c r="GW41" s="1078"/>
      <c r="GX41" s="1078"/>
      <c r="GY41" s="1078"/>
      <c r="GZ41" s="1078"/>
      <c r="HA41" s="1078"/>
      <c r="HB41" s="1078"/>
      <c r="HC41" s="1078"/>
      <c r="HD41" s="1078"/>
      <c r="HE41" s="1078"/>
      <c r="HF41" s="1078"/>
      <c r="HG41" s="1078"/>
    </row>
    <row r="42" spans="1:215" s="1080" customFormat="1" hidden="1" x14ac:dyDescent="0.15">
      <c r="A42" s="1078"/>
      <c r="B42" s="1068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8"/>
      <c r="R42" s="1068"/>
      <c r="S42" s="1068"/>
      <c r="T42" s="1068"/>
      <c r="U42" s="1068"/>
      <c r="V42" s="1068"/>
      <c r="W42" s="1068"/>
      <c r="X42" s="1068"/>
      <c r="Y42" s="1068"/>
      <c r="Z42" s="1068"/>
      <c r="AA42" s="1068"/>
      <c r="AB42" s="1068"/>
      <c r="AC42" s="1068"/>
      <c r="AD42" s="1068"/>
      <c r="AE42" s="1068"/>
      <c r="AF42" s="1068"/>
      <c r="AG42" s="1068"/>
      <c r="AH42" s="1068"/>
      <c r="AI42" s="1068"/>
      <c r="AJ42" s="1068"/>
      <c r="AK42" s="1068"/>
      <c r="AL42" s="1068"/>
      <c r="AM42" s="1068"/>
      <c r="AN42" s="1068"/>
      <c r="AO42" s="1068"/>
      <c r="AP42" s="1078"/>
      <c r="AQ42" s="1078"/>
      <c r="AR42" s="1078"/>
      <c r="AS42" s="1078"/>
      <c r="AT42" s="1078"/>
      <c r="AU42" s="1078"/>
      <c r="AV42" s="1078"/>
      <c r="AW42" s="1078"/>
      <c r="AX42" s="1078"/>
      <c r="AY42" s="1078"/>
      <c r="AZ42" s="1078"/>
      <c r="BA42" s="1078"/>
      <c r="BB42" s="1078"/>
      <c r="BC42" s="1078"/>
      <c r="BD42" s="1078"/>
      <c r="BE42" s="1078"/>
      <c r="BF42" s="1078"/>
      <c r="BG42" s="1078"/>
      <c r="BH42" s="1078"/>
      <c r="BI42" s="1078"/>
      <c r="BJ42" s="1078"/>
      <c r="BK42" s="1078"/>
      <c r="BL42" s="1078"/>
      <c r="BM42" s="1078"/>
      <c r="BN42" s="1078"/>
      <c r="BO42" s="1078"/>
      <c r="BP42" s="1078"/>
      <c r="BQ42" s="1078"/>
      <c r="BR42" s="1078"/>
      <c r="BS42" s="1078"/>
      <c r="BT42" s="1078"/>
      <c r="BU42" s="1078"/>
      <c r="BV42" s="1078"/>
      <c r="BW42" s="1078"/>
      <c r="BX42" s="1078"/>
      <c r="BY42" s="1078"/>
      <c r="BZ42" s="1078"/>
      <c r="CA42" s="1078"/>
      <c r="CB42" s="1078"/>
      <c r="CC42" s="1078"/>
      <c r="CD42" s="1078"/>
      <c r="CE42" s="1078"/>
      <c r="CF42" s="1078"/>
      <c r="CG42" s="1078"/>
      <c r="CH42" s="1078"/>
      <c r="CI42" s="1078"/>
      <c r="CJ42" s="1078"/>
      <c r="CK42" s="1078"/>
      <c r="CL42" s="1078"/>
      <c r="CM42" s="1078"/>
      <c r="CN42" s="1078"/>
      <c r="CO42" s="1078"/>
      <c r="CP42" s="1078"/>
      <c r="CQ42" s="1078"/>
      <c r="CR42" s="1078"/>
      <c r="CS42" s="1078"/>
      <c r="CT42" s="1078"/>
      <c r="CU42" s="1078"/>
      <c r="CV42" s="1078"/>
      <c r="CW42" s="1078"/>
      <c r="CX42" s="1078"/>
      <c r="CY42" s="1078"/>
      <c r="CZ42" s="1078"/>
      <c r="DA42" s="1078"/>
      <c r="DB42" s="1078"/>
      <c r="DC42" s="1078"/>
      <c r="DD42" s="1078"/>
      <c r="DE42" s="1078"/>
      <c r="DF42" s="1078"/>
      <c r="DG42" s="1078"/>
      <c r="DH42" s="1078"/>
      <c r="DI42" s="1078"/>
      <c r="DJ42" s="1078"/>
      <c r="DK42" s="1078"/>
      <c r="DL42" s="1078"/>
      <c r="DM42" s="1078"/>
      <c r="DN42" s="1078"/>
      <c r="DO42" s="1078"/>
      <c r="DP42" s="1078"/>
      <c r="DQ42" s="1078"/>
      <c r="DR42" s="1078"/>
      <c r="DS42" s="1078"/>
      <c r="DT42" s="1078"/>
      <c r="DU42" s="1078"/>
      <c r="DV42" s="1078"/>
      <c r="DW42" s="1078"/>
      <c r="DX42" s="1078"/>
      <c r="DY42" s="1078"/>
      <c r="DZ42" s="1078"/>
      <c r="EA42" s="1078"/>
      <c r="EB42" s="1078"/>
      <c r="EC42" s="1078"/>
      <c r="ED42" s="1078"/>
      <c r="EE42" s="1078"/>
      <c r="EF42" s="1078"/>
      <c r="EG42" s="1078"/>
      <c r="EH42" s="1078"/>
      <c r="EI42" s="1078"/>
      <c r="EJ42" s="1078"/>
      <c r="EK42" s="1078"/>
      <c r="EL42" s="1078"/>
      <c r="EM42" s="1078"/>
      <c r="EN42" s="1078"/>
      <c r="EO42" s="1078"/>
      <c r="EP42" s="1078"/>
      <c r="EQ42" s="1078"/>
      <c r="ER42" s="1078"/>
      <c r="ES42" s="1078"/>
      <c r="ET42" s="1078"/>
      <c r="EU42" s="1078"/>
      <c r="EV42" s="1078"/>
      <c r="EW42" s="1078"/>
      <c r="EX42" s="1078"/>
      <c r="EY42" s="1078"/>
      <c r="EZ42" s="1078"/>
      <c r="FA42" s="1078"/>
      <c r="FB42" s="1078"/>
      <c r="FC42" s="1078"/>
      <c r="FD42" s="1078"/>
      <c r="FE42" s="1078"/>
      <c r="FF42" s="1078"/>
      <c r="FG42" s="1078"/>
      <c r="FH42" s="1078"/>
      <c r="FI42" s="1078"/>
      <c r="FJ42" s="1078"/>
      <c r="FK42" s="1078"/>
      <c r="FL42" s="1078"/>
      <c r="FM42" s="1078"/>
      <c r="FN42" s="1078"/>
      <c r="FO42" s="1078"/>
      <c r="FP42" s="1078"/>
      <c r="FQ42" s="1078"/>
      <c r="FR42" s="1078"/>
      <c r="FS42" s="1078"/>
      <c r="FT42" s="1078"/>
      <c r="FU42" s="1078"/>
      <c r="FV42" s="1078"/>
      <c r="FW42" s="1078"/>
      <c r="FX42" s="1078"/>
      <c r="FY42" s="1078"/>
      <c r="FZ42" s="1078"/>
      <c r="GA42" s="1078"/>
      <c r="GB42" s="1078"/>
      <c r="GC42" s="1078"/>
      <c r="GD42" s="1078"/>
      <c r="GE42" s="1078"/>
      <c r="GF42" s="1078"/>
      <c r="GG42" s="1078"/>
      <c r="GH42" s="1078"/>
      <c r="GI42" s="1078"/>
      <c r="GJ42" s="1078"/>
      <c r="GK42" s="1078"/>
      <c r="GL42" s="1078"/>
      <c r="GM42" s="1078"/>
      <c r="GN42" s="1078"/>
      <c r="GO42" s="1078"/>
      <c r="GP42" s="1078"/>
      <c r="GQ42" s="1078"/>
      <c r="GR42" s="1078"/>
      <c r="GS42" s="1078"/>
      <c r="GT42" s="1078"/>
      <c r="GU42" s="1078"/>
      <c r="GV42" s="1078"/>
      <c r="GW42" s="1078"/>
      <c r="GX42" s="1078"/>
      <c r="GY42" s="1078"/>
      <c r="GZ42" s="1078"/>
      <c r="HA42" s="1078"/>
      <c r="HB42" s="1078"/>
      <c r="HC42" s="1078"/>
      <c r="HD42" s="1078"/>
      <c r="HE42" s="1078"/>
      <c r="HF42" s="1078"/>
      <c r="HG42" s="1078"/>
    </row>
    <row r="43" spans="1:215" s="1080" customFormat="1" hidden="1" x14ac:dyDescent="0.15">
      <c r="A43" s="1078"/>
      <c r="B43" s="1068"/>
      <c r="C43" s="1068"/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  <c r="Q43" s="1068"/>
      <c r="R43" s="1068"/>
      <c r="S43" s="1068"/>
      <c r="T43" s="1068"/>
      <c r="U43" s="1068"/>
      <c r="V43" s="1068"/>
      <c r="W43" s="1068"/>
      <c r="X43" s="1068"/>
      <c r="Y43" s="1068"/>
      <c r="Z43" s="1068"/>
      <c r="AA43" s="1068"/>
      <c r="AB43" s="1068"/>
      <c r="AC43" s="1068"/>
      <c r="AD43" s="1068"/>
      <c r="AE43" s="1068"/>
      <c r="AF43" s="1068"/>
      <c r="AG43" s="1068"/>
      <c r="AH43" s="1068"/>
      <c r="AI43" s="1068"/>
      <c r="AJ43" s="1068"/>
      <c r="AK43" s="1068"/>
      <c r="AL43" s="1068"/>
      <c r="AM43" s="1068"/>
      <c r="AN43" s="1068"/>
      <c r="AO43" s="1068"/>
      <c r="AP43" s="1078"/>
      <c r="AQ43" s="1078"/>
      <c r="AR43" s="1078"/>
      <c r="AS43" s="1078"/>
      <c r="AT43" s="1078"/>
      <c r="AU43" s="1078"/>
      <c r="AV43" s="1078"/>
      <c r="AW43" s="1078"/>
      <c r="AX43" s="1078"/>
      <c r="AY43" s="1078"/>
      <c r="AZ43" s="1078"/>
      <c r="BA43" s="1078"/>
      <c r="BB43" s="1078"/>
      <c r="BC43" s="1078"/>
      <c r="BD43" s="1078"/>
      <c r="BE43" s="1078"/>
      <c r="BF43" s="1078"/>
      <c r="BG43" s="1078"/>
      <c r="BH43" s="1078"/>
      <c r="BI43" s="1078"/>
      <c r="BJ43" s="1078"/>
      <c r="BK43" s="1078"/>
      <c r="BL43" s="1078"/>
      <c r="BM43" s="1078"/>
      <c r="BN43" s="1078"/>
      <c r="BO43" s="1078"/>
      <c r="BP43" s="1078"/>
      <c r="BQ43" s="1078"/>
      <c r="BR43" s="1078"/>
      <c r="BS43" s="1078"/>
      <c r="BT43" s="1078"/>
      <c r="BU43" s="1078"/>
      <c r="BV43" s="1078"/>
      <c r="BW43" s="1078"/>
      <c r="BX43" s="1078"/>
      <c r="BY43" s="1078"/>
      <c r="BZ43" s="1078"/>
      <c r="CA43" s="1078"/>
      <c r="CB43" s="1078"/>
      <c r="CC43" s="1078"/>
      <c r="CD43" s="1078"/>
      <c r="CE43" s="1078"/>
      <c r="CF43" s="1078"/>
      <c r="CG43" s="1078"/>
      <c r="CH43" s="1078"/>
      <c r="CI43" s="1078"/>
      <c r="CJ43" s="1078"/>
      <c r="CK43" s="1078"/>
      <c r="CL43" s="1078"/>
      <c r="CM43" s="1078"/>
      <c r="CN43" s="1078"/>
      <c r="CO43" s="1078"/>
      <c r="CP43" s="1078"/>
      <c r="CQ43" s="1078"/>
      <c r="CR43" s="1078"/>
      <c r="CS43" s="1078"/>
      <c r="CT43" s="1078"/>
      <c r="CU43" s="1078"/>
      <c r="CV43" s="1078"/>
      <c r="CW43" s="1078"/>
      <c r="CX43" s="1078"/>
      <c r="CY43" s="1078"/>
      <c r="CZ43" s="1078"/>
      <c r="DA43" s="1078"/>
      <c r="DB43" s="1078"/>
      <c r="DC43" s="1078"/>
      <c r="DD43" s="1078"/>
      <c r="DE43" s="1078"/>
      <c r="DF43" s="1078"/>
      <c r="DG43" s="1078"/>
      <c r="DH43" s="1078"/>
      <c r="DI43" s="1078"/>
      <c r="DJ43" s="1078"/>
      <c r="DK43" s="1078"/>
      <c r="DL43" s="1078"/>
      <c r="DM43" s="1078"/>
      <c r="DN43" s="1078"/>
      <c r="DO43" s="1078"/>
      <c r="DP43" s="1078"/>
      <c r="DQ43" s="1078"/>
      <c r="DR43" s="1078"/>
      <c r="DS43" s="1078"/>
      <c r="DT43" s="1078"/>
      <c r="DU43" s="1078"/>
      <c r="DV43" s="1078"/>
      <c r="DW43" s="1078"/>
      <c r="DX43" s="1078"/>
      <c r="DY43" s="1078"/>
      <c r="DZ43" s="1078"/>
      <c r="EA43" s="1078"/>
      <c r="EB43" s="1078"/>
      <c r="EC43" s="1078"/>
      <c r="ED43" s="1078"/>
      <c r="EE43" s="1078"/>
      <c r="EF43" s="1078"/>
      <c r="EG43" s="1078"/>
      <c r="EH43" s="1078"/>
      <c r="EI43" s="1078"/>
      <c r="EJ43" s="1078"/>
      <c r="EK43" s="1078"/>
      <c r="EL43" s="1078"/>
      <c r="EM43" s="1078"/>
      <c r="EN43" s="1078"/>
      <c r="EO43" s="1078"/>
      <c r="EP43" s="1078"/>
      <c r="EQ43" s="1078"/>
      <c r="ER43" s="1078"/>
      <c r="ES43" s="1078"/>
      <c r="ET43" s="1078"/>
      <c r="EU43" s="1078"/>
      <c r="EV43" s="1078"/>
      <c r="EW43" s="1078"/>
      <c r="EX43" s="1078"/>
      <c r="EY43" s="1078"/>
      <c r="EZ43" s="1078"/>
      <c r="FA43" s="1078"/>
      <c r="FB43" s="1078"/>
      <c r="FC43" s="1078"/>
      <c r="FD43" s="1078"/>
      <c r="FE43" s="1078"/>
      <c r="FF43" s="1078"/>
      <c r="FG43" s="1078"/>
      <c r="FH43" s="1078"/>
      <c r="FI43" s="1078"/>
      <c r="FJ43" s="1078"/>
      <c r="FK43" s="1078"/>
      <c r="FL43" s="1078"/>
      <c r="FM43" s="1078"/>
      <c r="FN43" s="1078"/>
      <c r="FO43" s="1078"/>
      <c r="FP43" s="1078"/>
      <c r="FQ43" s="1078"/>
      <c r="FR43" s="1078"/>
      <c r="FS43" s="1078"/>
      <c r="FT43" s="1078"/>
      <c r="FU43" s="1078"/>
      <c r="FV43" s="1078"/>
      <c r="FW43" s="1078"/>
      <c r="FX43" s="1078"/>
      <c r="FY43" s="1078"/>
      <c r="FZ43" s="1078"/>
      <c r="GA43" s="1078"/>
      <c r="GB43" s="1078"/>
      <c r="GC43" s="1078"/>
      <c r="GD43" s="1078"/>
      <c r="GE43" s="1078"/>
      <c r="GF43" s="1078"/>
      <c r="GG43" s="1078"/>
      <c r="GH43" s="1078"/>
      <c r="GI43" s="1078"/>
      <c r="GJ43" s="1078"/>
      <c r="GK43" s="1078"/>
      <c r="GL43" s="1078"/>
      <c r="GM43" s="1078"/>
      <c r="GN43" s="1078"/>
      <c r="GO43" s="1078"/>
      <c r="GP43" s="1078"/>
      <c r="GQ43" s="1078"/>
      <c r="GR43" s="1078"/>
      <c r="GS43" s="1078"/>
      <c r="GT43" s="1078"/>
      <c r="GU43" s="1078"/>
      <c r="GV43" s="1078"/>
      <c r="GW43" s="1078"/>
      <c r="GX43" s="1078"/>
      <c r="GY43" s="1078"/>
      <c r="GZ43" s="1078"/>
      <c r="HA43" s="1078"/>
      <c r="HB43" s="1078"/>
      <c r="HC43" s="1078"/>
      <c r="HD43" s="1078"/>
      <c r="HE43" s="1078"/>
      <c r="HF43" s="1078"/>
      <c r="HG43" s="1078"/>
    </row>
    <row r="44" spans="1:215" s="1080" customFormat="1" hidden="1" x14ac:dyDescent="0.15">
      <c r="A44" s="1078"/>
      <c r="B44" s="1068"/>
      <c r="C44" s="1068"/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  <c r="U44" s="1068"/>
      <c r="V44" s="1068"/>
      <c r="W44" s="1068"/>
      <c r="X44" s="1068"/>
      <c r="Y44" s="1068"/>
      <c r="Z44" s="1068"/>
      <c r="AA44" s="1068"/>
      <c r="AB44" s="1068"/>
      <c r="AC44" s="1068"/>
      <c r="AD44" s="1068"/>
      <c r="AE44" s="1068"/>
      <c r="AF44" s="1068"/>
      <c r="AG44" s="1068"/>
      <c r="AH44" s="1068"/>
      <c r="AI44" s="1068"/>
      <c r="AJ44" s="1068"/>
      <c r="AK44" s="1068"/>
      <c r="AL44" s="1068"/>
      <c r="AM44" s="1068"/>
      <c r="AN44" s="1068"/>
      <c r="AO44" s="1068"/>
      <c r="AP44" s="1078"/>
      <c r="AQ44" s="1078"/>
      <c r="AR44" s="1078"/>
      <c r="AS44" s="1078"/>
      <c r="AT44" s="1078"/>
      <c r="AU44" s="1078"/>
      <c r="AV44" s="1078"/>
      <c r="AW44" s="1078"/>
      <c r="AX44" s="1078"/>
      <c r="AY44" s="1078"/>
      <c r="AZ44" s="1078"/>
      <c r="BA44" s="1078"/>
      <c r="BB44" s="1078"/>
      <c r="BC44" s="1078"/>
      <c r="BD44" s="1078"/>
      <c r="BE44" s="1078"/>
      <c r="BF44" s="1078"/>
      <c r="BG44" s="1078"/>
      <c r="BH44" s="1078"/>
      <c r="BI44" s="1078"/>
      <c r="BJ44" s="1078"/>
      <c r="BK44" s="1078"/>
      <c r="BL44" s="1078"/>
      <c r="BM44" s="1078"/>
      <c r="BN44" s="1078"/>
      <c r="BO44" s="1078"/>
      <c r="BP44" s="1078"/>
      <c r="BQ44" s="1078"/>
      <c r="BR44" s="1078"/>
      <c r="BS44" s="1078"/>
      <c r="BT44" s="1078"/>
      <c r="BU44" s="1078"/>
      <c r="BV44" s="1078"/>
      <c r="BW44" s="1078"/>
      <c r="BX44" s="1078"/>
      <c r="BY44" s="1078"/>
      <c r="BZ44" s="1078"/>
      <c r="CA44" s="1078"/>
      <c r="CB44" s="1078"/>
      <c r="CC44" s="1078"/>
      <c r="CD44" s="1078"/>
      <c r="CE44" s="1078"/>
      <c r="CF44" s="1078"/>
      <c r="CG44" s="1078"/>
      <c r="CH44" s="1078"/>
      <c r="CI44" s="1078"/>
      <c r="CJ44" s="1078"/>
      <c r="CK44" s="1078"/>
      <c r="CL44" s="1078"/>
      <c r="CM44" s="1078"/>
      <c r="CN44" s="1078"/>
      <c r="CO44" s="1078"/>
      <c r="CP44" s="1078"/>
      <c r="CQ44" s="1078"/>
      <c r="CR44" s="1078"/>
      <c r="CS44" s="1078"/>
      <c r="CT44" s="1078"/>
      <c r="CU44" s="1078"/>
      <c r="CV44" s="1078"/>
      <c r="CW44" s="1078"/>
      <c r="CX44" s="1078"/>
      <c r="CY44" s="1078"/>
      <c r="CZ44" s="1078"/>
      <c r="DA44" s="1078"/>
      <c r="DB44" s="1078"/>
      <c r="DC44" s="1078"/>
      <c r="DD44" s="1078"/>
      <c r="DE44" s="1078"/>
      <c r="DF44" s="1078"/>
      <c r="DG44" s="1078"/>
      <c r="DH44" s="1078"/>
      <c r="DI44" s="1078"/>
      <c r="DJ44" s="1078"/>
      <c r="DK44" s="1078"/>
      <c r="DL44" s="1078"/>
      <c r="DM44" s="1078"/>
      <c r="DN44" s="1078"/>
      <c r="DO44" s="1078"/>
      <c r="DP44" s="1078"/>
      <c r="DQ44" s="1078"/>
      <c r="DR44" s="1078"/>
      <c r="DS44" s="1078"/>
      <c r="DT44" s="1078"/>
      <c r="DU44" s="1078"/>
      <c r="DV44" s="1078"/>
      <c r="DW44" s="1078"/>
      <c r="DX44" s="1078"/>
      <c r="DY44" s="1078"/>
      <c r="DZ44" s="1078"/>
      <c r="EA44" s="1078"/>
      <c r="EB44" s="1078"/>
      <c r="EC44" s="1078"/>
      <c r="ED44" s="1078"/>
      <c r="EE44" s="1078"/>
      <c r="EF44" s="1078"/>
      <c r="EG44" s="1078"/>
      <c r="EH44" s="1078"/>
      <c r="EI44" s="1078"/>
      <c r="EJ44" s="1078"/>
      <c r="EK44" s="1078"/>
      <c r="EL44" s="1078"/>
      <c r="EM44" s="1078"/>
      <c r="EN44" s="1078"/>
      <c r="EO44" s="1078"/>
      <c r="EP44" s="1078"/>
      <c r="EQ44" s="1078"/>
      <c r="ER44" s="1078"/>
      <c r="ES44" s="1078"/>
      <c r="ET44" s="1078"/>
      <c r="EU44" s="1078"/>
      <c r="EV44" s="1078"/>
      <c r="EW44" s="1078"/>
      <c r="EX44" s="1078"/>
      <c r="EY44" s="1078"/>
      <c r="EZ44" s="1078"/>
      <c r="FA44" s="1078"/>
      <c r="FB44" s="1078"/>
      <c r="FC44" s="1078"/>
      <c r="FD44" s="1078"/>
      <c r="FE44" s="1078"/>
      <c r="FF44" s="1078"/>
      <c r="FG44" s="1078"/>
      <c r="FH44" s="1078"/>
      <c r="FI44" s="1078"/>
      <c r="FJ44" s="1078"/>
      <c r="FK44" s="1078"/>
      <c r="FL44" s="1078"/>
      <c r="FM44" s="1078"/>
      <c r="FN44" s="1078"/>
      <c r="FO44" s="1078"/>
      <c r="FP44" s="1078"/>
      <c r="FQ44" s="1078"/>
      <c r="FR44" s="1078"/>
      <c r="FS44" s="1078"/>
      <c r="FT44" s="1078"/>
      <c r="FU44" s="1078"/>
      <c r="FV44" s="1078"/>
      <c r="FW44" s="1078"/>
      <c r="FX44" s="1078"/>
      <c r="FY44" s="1078"/>
      <c r="FZ44" s="1078"/>
      <c r="GA44" s="1078"/>
      <c r="GB44" s="1078"/>
      <c r="GC44" s="1078"/>
      <c r="GD44" s="1078"/>
      <c r="GE44" s="1078"/>
      <c r="GF44" s="1078"/>
      <c r="GG44" s="1078"/>
      <c r="GH44" s="1078"/>
      <c r="GI44" s="1078"/>
      <c r="GJ44" s="1078"/>
      <c r="GK44" s="1078"/>
      <c r="GL44" s="1078"/>
      <c r="GM44" s="1078"/>
      <c r="GN44" s="1078"/>
      <c r="GO44" s="1078"/>
      <c r="GP44" s="1078"/>
      <c r="GQ44" s="1078"/>
      <c r="GR44" s="1078"/>
      <c r="GS44" s="1078"/>
      <c r="GT44" s="1078"/>
      <c r="GU44" s="1078"/>
      <c r="GV44" s="1078"/>
      <c r="GW44" s="1078"/>
      <c r="GX44" s="1078"/>
      <c r="GY44" s="1078"/>
      <c r="GZ44" s="1078"/>
      <c r="HA44" s="1078"/>
      <c r="HB44" s="1078"/>
      <c r="HC44" s="1078"/>
      <c r="HD44" s="1078"/>
      <c r="HE44" s="1078"/>
      <c r="HF44" s="1078"/>
      <c r="HG44" s="1078"/>
    </row>
    <row r="45" spans="1:215" s="1080" customFormat="1" hidden="1" x14ac:dyDescent="0.15">
      <c r="A45" s="1078"/>
      <c r="B45" s="1068"/>
      <c r="C45" s="1068"/>
      <c r="D45" s="1068"/>
      <c r="E45" s="1068"/>
      <c r="F45" s="1068"/>
      <c r="G45" s="1068"/>
      <c r="H45" s="1068"/>
      <c r="I45" s="1068"/>
      <c r="J45" s="1068"/>
      <c r="K45" s="1068"/>
      <c r="L45" s="1068"/>
      <c r="M45" s="1068"/>
      <c r="N45" s="1068"/>
      <c r="O45" s="1068"/>
      <c r="P45" s="1068"/>
      <c r="Q45" s="1068"/>
      <c r="R45" s="1068"/>
      <c r="S45" s="1068"/>
      <c r="T45" s="1068"/>
      <c r="U45" s="1068"/>
      <c r="V45" s="1068"/>
      <c r="W45" s="1068"/>
      <c r="X45" s="1068"/>
      <c r="Y45" s="1068"/>
      <c r="Z45" s="1068"/>
      <c r="AA45" s="1068"/>
      <c r="AB45" s="1068"/>
      <c r="AC45" s="1068"/>
      <c r="AD45" s="1068"/>
      <c r="AE45" s="1068"/>
      <c r="AF45" s="1068"/>
      <c r="AG45" s="1068"/>
      <c r="AH45" s="1068"/>
      <c r="AI45" s="1068"/>
      <c r="AJ45" s="1068"/>
      <c r="AK45" s="1068"/>
      <c r="AL45" s="1068"/>
      <c r="AM45" s="1068"/>
      <c r="AN45" s="1068"/>
      <c r="AO45" s="1068"/>
      <c r="AP45" s="1078"/>
      <c r="AQ45" s="1078"/>
      <c r="AR45" s="1078"/>
      <c r="AS45" s="1078"/>
      <c r="AT45" s="1078"/>
      <c r="AU45" s="1078"/>
      <c r="AV45" s="1078"/>
      <c r="AW45" s="1078"/>
      <c r="AX45" s="1078"/>
      <c r="AY45" s="1078"/>
      <c r="AZ45" s="1078"/>
      <c r="BA45" s="1078"/>
      <c r="BB45" s="1078"/>
      <c r="BC45" s="1078"/>
      <c r="BD45" s="1078"/>
      <c r="BE45" s="1078"/>
      <c r="BF45" s="1078"/>
      <c r="BG45" s="1078"/>
      <c r="BH45" s="1078"/>
      <c r="BI45" s="1078"/>
      <c r="BJ45" s="1078"/>
      <c r="BK45" s="1078"/>
      <c r="BL45" s="1078"/>
      <c r="BM45" s="1078"/>
      <c r="BN45" s="1078"/>
      <c r="BO45" s="1078"/>
      <c r="BP45" s="1078"/>
      <c r="BQ45" s="1078"/>
      <c r="BR45" s="1078"/>
      <c r="BS45" s="1078"/>
      <c r="BT45" s="1078"/>
      <c r="BU45" s="1078"/>
      <c r="BV45" s="1078"/>
      <c r="BW45" s="1078"/>
      <c r="BX45" s="1078"/>
      <c r="BY45" s="1078"/>
      <c r="BZ45" s="1078"/>
      <c r="CA45" s="1078"/>
      <c r="CB45" s="1078"/>
      <c r="CC45" s="1078"/>
      <c r="CD45" s="1078"/>
      <c r="CE45" s="1078"/>
      <c r="CF45" s="1078"/>
      <c r="CG45" s="1078"/>
      <c r="CH45" s="1078"/>
      <c r="CI45" s="1078"/>
      <c r="CJ45" s="1078"/>
      <c r="CK45" s="1078"/>
      <c r="CL45" s="1078"/>
      <c r="CM45" s="1078"/>
      <c r="CN45" s="1078"/>
      <c r="CO45" s="1078"/>
      <c r="CP45" s="1078"/>
      <c r="CQ45" s="1078"/>
      <c r="CR45" s="1078"/>
      <c r="CS45" s="1078"/>
      <c r="CT45" s="1078"/>
      <c r="CU45" s="1078"/>
      <c r="CV45" s="1078"/>
      <c r="CW45" s="1078"/>
      <c r="CX45" s="1078"/>
      <c r="CY45" s="1078"/>
      <c r="CZ45" s="1078"/>
      <c r="DA45" s="1078"/>
      <c r="DB45" s="1078"/>
      <c r="DC45" s="1078"/>
      <c r="DD45" s="1078"/>
      <c r="DE45" s="1078"/>
      <c r="DF45" s="1078"/>
      <c r="DG45" s="1078"/>
      <c r="DH45" s="1078"/>
      <c r="DI45" s="1078"/>
      <c r="DJ45" s="1078"/>
      <c r="DK45" s="1078"/>
      <c r="DL45" s="1078"/>
      <c r="DM45" s="1078"/>
      <c r="DN45" s="1078"/>
      <c r="DO45" s="1078"/>
      <c r="DP45" s="1078"/>
      <c r="DQ45" s="1078"/>
      <c r="DR45" s="1078"/>
      <c r="DS45" s="1078"/>
      <c r="DT45" s="1078"/>
      <c r="DU45" s="1078"/>
      <c r="DV45" s="1078"/>
      <c r="DW45" s="1078"/>
      <c r="DX45" s="1078"/>
      <c r="DY45" s="1078"/>
      <c r="DZ45" s="1078"/>
      <c r="EA45" s="1078"/>
      <c r="EB45" s="1078"/>
      <c r="EC45" s="1078"/>
      <c r="ED45" s="1078"/>
      <c r="EE45" s="1078"/>
      <c r="EF45" s="1078"/>
      <c r="EG45" s="1078"/>
      <c r="EH45" s="1078"/>
      <c r="EI45" s="1078"/>
      <c r="EJ45" s="1078"/>
      <c r="EK45" s="1078"/>
      <c r="EL45" s="1078"/>
      <c r="EM45" s="1078"/>
      <c r="EN45" s="1078"/>
      <c r="EO45" s="1078"/>
      <c r="EP45" s="1078"/>
      <c r="EQ45" s="1078"/>
      <c r="ER45" s="1078"/>
      <c r="ES45" s="1078"/>
      <c r="ET45" s="1078"/>
      <c r="EU45" s="1078"/>
      <c r="EV45" s="1078"/>
      <c r="EW45" s="1078"/>
      <c r="EX45" s="1078"/>
      <c r="EY45" s="1078"/>
      <c r="EZ45" s="1078"/>
      <c r="FA45" s="1078"/>
      <c r="FB45" s="1078"/>
      <c r="FC45" s="1078"/>
      <c r="FD45" s="1078"/>
      <c r="FE45" s="1078"/>
      <c r="FF45" s="1078"/>
      <c r="FG45" s="1078"/>
      <c r="FH45" s="1078"/>
      <c r="FI45" s="1078"/>
      <c r="FJ45" s="1078"/>
      <c r="FK45" s="1078"/>
      <c r="FL45" s="1078"/>
      <c r="FM45" s="1078"/>
      <c r="FN45" s="1078"/>
      <c r="FO45" s="1078"/>
      <c r="FP45" s="1078"/>
      <c r="FQ45" s="1078"/>
      <c r="FR45" s="1078"/>
      <c r="FS45" s="1078"/>
      <c r="FT45" s="1078"/>
      <c r="FU45" s="1078"/>
      <c r="FV45" s="1078"/>
      <c r="FW45" s="1078"/>
      <c r="FX45" s="1078"/>
      <c r="FY45" s="1078"/>
      <c r="FZ45" s="1078"/>
      <c r="GA45" s="1078"/>
      <c r="GB45" s="1078"/>
      <c r="GC45" s="1078"/>
      <c r="GD45" s="1078"/>
      <c r="GE45" s="1078"/>
      <c r="GF45" s="1078"/>
      <c r="GG45" s="1078"/>
      <c r="GH45" s="1078"/>
      <c r="GI45" s="1078"/>
      <c r="GJ45" s="1078"/>
      <c r="GK45" s="1078"/>
      <c r="GL45" s="1078"/>
      <c r="GM45" s="1078"/>
      <c r="GN45" s="1078"/>
      <c r="GO45" s="1078"/>
      <c r="GP45" s="1078"/>
      <c r="GQ45" s="1078"/>
      <c r="GR45" s="1078"/>
      <c r="GS45" s="1078"/>
      <c r="GT45" s="1078"/>
      <c r="GU45" s="1078"/>
      <c r="GV45" s="1078"/>
      <c r="GW45" s="1078"/>
      <c r="GX45" s="1078"/>
      <c r="GY45" s="1078"/>
      <c r="GZ45" s="1078"/>
      <c r="HA45" s="1078"/>
      <c r="HB45" s="1078"/>
      <c r="HC45" s="1078"/>
      <c r="HD45" s="1078"/>
      <c r="HE45" s="1078"/>
      <c r="HF45" s="1078"/>
      <c r="HG45" s="1078"/>
    </row>
    <row r="46" spans="1:215" s="1080" customFormat="1" hidden="1" x14ac:dyDescent="0.15">
      <c r="A46" s="1078"/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8"/>
      <c r="X46" s="1068"/>
      <c r="Y46" s="1068"/>
      <c r="Z46" s="1068"/>
      <c r="AA46" s="1068"/>
      <c r="AB46" s="1068"/>
      <c r="AC46" s="1068"/>
      <c r="AD46" s="1068"/>
      <c r="AE46" s="1068"/>
      <c r="AF46" s="1068"/>
      <c r="AG46" s="1068"/>
      <c r="AH46" s="1068"/>
      <c r="AI46" s="1068"/>
      <c r="AJ46" s="1068"/>
      <c r="AK46" s="1068"/>
      <c r="AL46" s="1068"/>
      <c r="AM46" s="1068"/>
      <c r="AN46" s="1068"/>
      <c r="AO46" s="1068"/>
      <c r="AP46" s="1078"/>
      <c r="AQ46" s="1078"/>
      <c r="AR46" s="1078"/>
      <c r="AS46" s="1078"/>
      <c r="AT46" s="1078"/>
      <c r="AU46" s="1078"/>
      <c r="AV46" s="1078"/>
      <c r="AW46" s="1078"/>
      <c r="AX46" s="1078"/>
      <c r="AY46" s="1078"/>
      <c r="AZ46" s="1078"/>
      <c r="BA46" s="1078"/>
      <c r="BB46" s="1078"/>
      <c r="BC46" s="1078"/>
      <c r="BD46" s="1078"/>
      <c r="BE46" s="1078"/>
      <c r="BF46" s="1078"/>
      <c r="BG46" s="1078"/>
      <c r="BH46" s="1078"/>
      <c r="BI46" s="1078"/>
      <c r="BJ46" s="1078"/>
      <c r="BK46" s="1078"/>
      <c r="BL46" s="1078"/>
      <c r="BM46" s="1078"/>
      <c r="BN46" s="1078"/>
      <c r="BO46" s="1078"/>
      <c r="BP46" s="1078"/>
      <c r="BQ46" s="1078"/>
      <c r="BR46" s="1078"/>
      <c r="BS46" s="1078"/>
      <c r="BT46" s="1078"/>
      <c r="BU46" s="1078"/>
      <c r="BV46" s="1078"/>
      <c r="BW46" s="1078"/>
      <c r="BX46" s="1078"/>
      <c r="BY46" s="1078"/>
      <c r="BZ46" s="1078"/>
      <c r="CA46" s="1078"/>
      <c r="CB46" s="1078"/>
      <c r="CC46" s="1078"/>
      <c r="CD46" s="1078"/>
      <c r="CE46" s="1078"/>
      <c r="CF46" s="1078"/>
      <c r="CG46" s="1078"/>
      <c r="CH46" s="1078"/>
      <c r="CI46" s="1078"/>
      <c r="CJ46" s="1078"/>
      <c r="CK46" s="1078"/>
      <c r="CL46" s="1078"/>
      <c r="CM46" s="1078"/>
      <c r="CN46" s="1078"/>
      <c r="CO46" s="1078"/>
      <c r="CP46" s="1078"/>
      <c r="CQ46" s="1078"/>
      <c r="CR46" s="1078"/>
      <c r="CS46" s="1078"/>
      <c r="CT46" s="1078"/>
      <c r="CU46" s="1078"/>
      <c r="CV46" s="1078"/>
      <c r="CW46" s="1078"/>
      <c r="CX46" s="1078"/>
      <c r="CY46" s="1078"/>
      <c r="CZ46" s="1078"/>
      <c r="DA46" s="1078"/>
      <c r="DB46" s="1078"/>
      <c r="DC46" s="1078"/>
      <c r="DD46" s="1078"/>
      <c r="DE46" s="1078"/>
      <c r="DF46" s="1078"/>
      <c r="DG46" s="1078"/>
      <c r="DH46" s="1078"/>
      <c r="DI46" s="1078"/>
      <c r="DJ46" s="1078"/>
      <c r="DK46" s="1078"/>
      <c r="DL46" s="1078"/>
      <c r="DM46" s="1078"/>
      <c r="DN46" s="1078"/>
      <c r="DO46" s="1078"/>
      <c r="DP46" s="1078"/>
      <c r="DQ46" s="1078"/>
      <c r="DR46" s="1078"/>
      <c r="DS46" s="1078"/>
      <c r="DT46" s="1078"/>
      <c r="DU46" s="1078"/>
      <c r="DV46" s="1078"/>
      <c r="DW46" s="1078"/>
      <c r="DX46" s="1078"/>
      <c r="DY46" s="1078"/>
      <c r="DZ46" s="1078"/>
      <c r="EA46" s="1078"/>
      <c r="EB46" s="1078"/>
      <c r="EC46" s="1078"/>
      <c r="ED46" s="1078"/>
      <c r="EE46" s="1078"/>
      <c r="EF46" s="1078"/>
      <c r="EG46" s="1078"/>
      <c r="EH46" s="1078"/>
      <c r="EI46" s="1078"/>
      <c r="EJ46" s="1078"/>
      <c r="EK46" s="1078"/>
      <c r="EL46" s="1078"/>
      <c r="EM46" s="1078"/>
      <c r="EN46" s="1078"/>
      <c r="EO46" s="1078"/>
      <c r="EP46" s="1078"/>
      <c r="EQ46" s="1078"/>
      <c r="ER46" s="1078"/>
      <c r="ES46" s="1078"/>
      <c r="ET46" s="1078"/>
      <c r="EU46" s="1078"/>
      <c r="EV46" s="1078"/>
      <c r="EW46" s="1078"/>
      <c r="EX46" s="1078"/>
      <c r="EY46" s="1078"/>
      <c r="EZ46" s="1078"/>
      <c r="FA46" s="1078"/>
      <c r="FB46" s="1078"/>
      <c r="FC46" s="1078"/>
      <c r="FD46" s="1078"/>
      <c r="FE46" s="1078"/>
      <c r="FF46" s="1078"/>
      <c r="FG46" s="1078"/>
      <c r="FH46" s="1078"/>
      <c r="FI46" s="1078"/>
      <c r="FJ46" s="1078"/>
      <c r="FK46" s="1078"/>
      <c r="FL46" s="1078"/>
      <c r="FM46" s="1078"/>
      <c r="FN46" s="1078"/>
      <c r="FO46" s="1078"/>
      <c r="FP46" s="1078"/>
      <c r="FQ46" s="1078"/>
      <c r="FR46" s="1078"/>
      <c r="FS46" s="1078"/>
      <c r="FT46" s="1078"/>
      <c r="FU46" s="1078"/>
      <c r="FV46" s="1078"/>
      <c r="FW46" s="1078"/>
      <c r="FX46" s="1078"/>
      <c r="FY46" s="1078"/>
      <c r="FZ46" s="1078"/>
      <c r="GA46" s="1078"/>
      <c r="GB46" s="1078"/>
      <c r="GC46" s="1078"/>
      <c r="GD46" s="1078"/>
      <c r="GE46" s="1078"/>
      <c r="GF46" s="1078"/>
      <c r="GG46" s="1078"/>
      <c r="GH46" s="1078"/>
      <c r="GI46" s="1078"/>
      <c r="GJ46" s="1078"/>
      <c r="GK46" s="1078"/>
      <c r="GL46" s="1078"/>
      <c r="GM46" s="1078"/>
      <c r="GN46" s="1078"/>
      <c r="GO46" s="1078"/>
      <c r="GP46" s="1078"/>
      <c r="GQ46" s="1078"/>
      <c r="GR46" s="1078"/>
      <c r="GS46" s="1078"/>
      <c r="GT46" s="1078"/>
      <c r="GU46" s="1078"/>
      <c r="GV46" s="1078"/>
      <c r="GW46" s="1078"/>
      <c r="GX46" s="1078"/>
      <c r="GY46" s="1078"/>
      <c r="GZ46" s="1078"/>
      <c r="HA46" s="1078"/>
      <c r="HB46" s="1078"/>
      <c r="HC46" s="1078"/>
      <c r="HD46" s="1078"/>
      <c r="HE46" s="1078"/>
      <c r="HF46" s="1078"/>
      <c r="HG46" s="1078"/>
    </row>
    <row r="47" spans="1:215" s="1080" customFormat="1" hidden="1" x14ac:dyDescent="0.15">
      <c r="A47" s="1078"/>
      <c r="B47" s="1068"/>
      <c r="C47" s="1068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8"/>
      <c r="O47" s="1068"/>
      <c r="P47" s="1068"/>
      <c r="Q47" s="1068"/>
      <c r="R47" s="1068"/>
      <c r="S47" s="1068"/>
      <c r="T47" s="1068"/>
      <c r="U47" s="1068"/>
      <c r="V47" s="1068"/>
      <c r="W47" s="1068"/>
      <c r="X47" s="1068"/>
      <c r="Y47" s="1068"/>
      <c r="Z47" s="1068"/>
      <c r="AA47" s="1068"/>
      <c r="AB47" s="1068"/>
      <c r="AC47" s="1068"/>
      <c r="AD47" s="1068"/>
      <c r="AE47" s="1068"/>
      <c r="AF47" s="1068"/>
      <c r="AG47" s="1068"/>
      <c r="AH47" s="1068"/>
      <c r="AI47" s="1068"/>
      <c r="AJ47" s="1068"/>
      <c r="AK47" s="1068"/>
      <c r="AL47" s="1068"/>
      <c r="AM47" s="1068"/>
      <c r="AN47" s="1068"/>
      <c r="AO47" s="1068"/>
      <c r="AP47" s="1078"/>
      <c r="AQ47" s="1078"/>
      <c r="AR47" s="1078"/>
      <c r="AS47" s="1078"/>
      <c r="AT47" s="1078"/>
      <c r="AU47" s="1078"/>
      <c r="AV47" s="1078"/>
      <c r="AW47" s="1078"/>
      <c r="AX47" s="1078"/>
      <c r="AY47" s="1078"/>
      <c r="AZ47" s="1078"/>
      <c r="BA47" s="1078"/>
      <c r="BB47" s="1078"/>
      <c r="BC47" s="1078"/>
      <c r="BD47" s="1078"/>
      <c r="BE47" s="1078"/>
      <c r="BF47" s="1078"/>
      <c r="BG47" s="1078"/>
      <c r="BH47" s="1078"/>
      <c r="BI47" s="1078"/>
      <c r="BJ47" s="1078"/>
      <c r="BK47" s="1078"/>
      <c r="BL47" s="1078"/>
      <c r="BM47" s="1078"/>
      <c r="BN47" s="1078"/>
      <c r="BO47" s="1078"/>
      <c r="BP47" s="1078"/>
      <c r="BQ47" s="1078"/>
      <c r="BR47" s="1078"/>
      <c r="BS47" s="1078"/>
      <c r="BT47" s="1078"/>
      <c r="BU47" s="1078"/>
      <c r="BV47" s="1078"/>
      <c r="BW47" s="1078"/>
      <c r="BX47" s="1078"/>
      <c r="BY47" s="1078"/>
      <c r="BZ47" s="1078"/>
      <c r="CA47" s="1078"/>
      <c r="CB47" s="1078"/>
      <c r="CC47" s="1078"/>
      <c r="CD47" s="1078"/>
      <c r="CE47" s="1078"/>
      <c r="CF47" s="1078"/>
      <c r="CG47" s="1078"/>
      <c r="CH47" s="1078"/>
      <c r="CI47" s="1078"/>
      <c r="CJ47" s="1078"/>
      <c r="CK47" s="1078"/>
      <c r="CL47" s="1078"/>
      <c r="CM47" s="1078"/>
      <c r="CN47" s="1078"/>
      <c r="CO47" s="1078"/>
      <c r="CP47" s="1078"/>
      <c r="CQ47" s="1078"/>
      <c r="CR47" s="1078"/>
      <c r="CS47" s="1078"/>
      <c r="CT47" s="1078"/>
      <c r="CU47" s="1078"/>
      <c r="CV47" s="1078"/>
      <c r="CW47" s="1078"/>
      <c r="CX47" s="1078"/>
      <c r="CY47" s="1078"/>
      <c r="CZ47" s="1078"/>
      <c r="DA47" s="1078"/>
      <c r="DB47" s="1078"/>
      <c r="DC47" s="1078"/>
      <c r="DD47" s="1078"/>
      <c r="DE47" s="1078"/>
      <c r="DF47" s="1078"/>
      <c r="DG47" s="1078"/>
      <c r="DH47" s="1078"/>
      <c r="DI47" s="1078"/>
      <c r="DJ47" s="1078"/>
      <c r="DK47" s="1078"/>
      <c r="DL47" s="1078"/>
      <c r="DM47" s="1078"/>
      <c r="DN47" s="1078"/>
      <c r="DO47" s="1078"/>
      <c r="DP47" s="1078"/>
      <c r="DQ47" s="1078"/>
      <c r="DR47" s="1078"/>
      <c r="DS47" s="1078"/>
      <c r="DT47" s="1078"/>
      <c r="DU47" s="1078"/>
      <c r="DV47" s="1078"/>
      <c r="DW47" s="1078"/>
      <c r="DX47" s="1078"/>
      <c r="DY47" s="1078"/>
      <c r="DZ47" s="1078"/>
      <c r="EA47" s="1078"/>
      <c r="EB47" s="1078"/>
      <c r="EC47" s="1078"/>
      <c r="ED47" s="1078"/>
      <c r="EE47" s="1078"/>
      <c r="EF47" s="1078"/>
      <c r="EG47" s="1078"/>
      <c r="EH47" s="1078"/>
      <c r="EI47" s="1078"/>
      <c r="EJ47" s="1078"/>
      <c r="EK47" s="1078"/>
      <c r="EL47" s="1078"/>
      <c r="EM47" s="1078"/>
      <c r="EN47" s="1078"/>
      <c r="EO47" s="1078"/>
      <c r="EP47" s="1078"/>
      <c r="EQ47" s="1078"/>
      <c r="ER47" s="1078"/>
      <c r="ES47" s="1078"/>
      <c r="ET47" s="1078"/>
      <c r="EU47" s="1078"/>
      <c r="EV47" s="1078"/>
      <c r="EW47" s="1078"/>
      <c r="EX47" s="1078"/>
      <c r="EY47" s="1078"/>
      <c r="EZ47" s="1078"/>
      <c r="FA47" s="1078"/>
      <c r="FB47" s="1078"/>
      <c r="FC47" s="1078"/>
      <c r="FD47" s="1078"/>
      <c r="FE47" s="1078"/>
      <c r="FF47" s="1078"/>
      <c r="FG47" s="1078"/>
      <c r="FH47" s="1078"/>
      <c r="FI47" s="1078"/>
      <c r="FJ47" s="1078"/>
      <c r="FK47" s="1078"/>
      <c r="FL47" s="1078"/>
      <c r="FM47" s="1078"/>
      <c r="FN47" s="1078"/>
      <c r="FO47" s="1078"/>
      <c r="FP47" s="1078"/>
      <c r="FQ47" s="1078"/>
      <c r="FR47" s="1078"/>
      <c r="FS47" s="1078"/>
      <c r="FT47" s="1078"/>
      <c r="FU47" s="1078"/>
      <c r="FV47" s="1078"/>
      <c r="FW47" s="1078"/>
      <c r="FX47" s="1078"/>
      <c r="FY47" s="1078"/>
      <c r="FZ47" s="1078"/>
      <c r="GA47" s="1078"/>
      <c r="GB47" s="1078"/>
      <c r="GC47" s="1078"/>
      <c r="GD47" s="1078"/>
      <c r="GE47" s="1078"/>
      <c r="GF47" s="1078"/>
      <c r="GG47" s="1078"/>
      <c r="GH47" s="1078"/>
      <c r="GI47" s="1078"/>
      <c r="GJ47" s="1078"/>
      <c r="GK47" s="1078"/>
      <c r="GL47" s="1078"/>
      <c r="GM47" s="1078"/>
      <c r="GN47" s="1078"/>
      <c r="GO47" s="1078"/>
      <c r="GP47" s="1078"/>
      <c r="GQ47" s="1078"/>
      <c r="GR47" s="1078"/>
      <c r="GS47" s="1078"/>
      <c r="GT47" s="1078"/>
      <c r="GU47" s="1078"/>
      <c r="GV47" s="1078"/>
      <c r="GW47" s="1078"/>
      <c r="GX47" s="1078"/>
      <c r="GY47" s="1078"/>
      <c r="GZ47" s="1078"/>
      <c r="HA47" s="1078"/>
      <c r="HB47" s="1078"/>
      <c r="HC47" s="1078"/>
      <c r="HD47" s="1078"/>
      <c r="HE47" s="1078"/>
      <c r="HF47" s="1078"/>
      <c r="HG47" s="1078"/>
    </row>
    <row r="48" spans="1:215" s="1080" customFormat="1" hidden="1" x14ac:dyDescent="0.15">
      <c r="A48" s="1078"/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068"/>
      <c r="M48" s="1068"/>
      <c r="N48" s="1068"/>
      <c r="O48" s="1068"/>
      <c r="P48" s="1068"/>
      <c r="Q48" s="1068"/>
      <c r="R48" s="1068"/>
      <c r="S48" s="1068"/>
      <c r="T48" s="1068"/>
      <c r="U48" s="1068"/>
      <c r="V48" s="1068"/>
      <c r="W48" s="1068"/>
      <c r="X48" s="1068"/>
      <c r="Y48" s="1068"/>
      <c r="Z48" s="1068"/>
      <c r="AA48" s="1068"/>
      <c r="AB48" s="1068"/>
      <c r="AC48" s="1068"/>
      <c r="AD48" s="1068"/>
      <c r="AE48" s="1068"/>
      <c r="AF48" s="1068"/>
      <c r="AG48" s="1068"/>
      <c r="AH48" s="1068"/>
      <c r="AI48" s="1068"/>
      <c r="AJ48" s="1068"/>
      <c r="AK48" s="1068"/>
      <c r="AL48" s="1068"/>
      <c r="AM48" s="1068"/>
      <c r="AN48" s="1068"/>
      <c r="AO48" s="1068"/>
      <c r="AP48" s="1078"/>
      <c r="AQ48" s="1078"/>
      <c r="AR48" s="1078"/>
      <c r="AS48" s="1078"/>
      <c r="AT48" s="1078"/>
      <c r="AU48" s="1078"/>
      <c r="AV48" s="1078"/>
      <c r="AW48" s="1078"/>
      <c r="AX48" s="1078"/>
      <c r="AY48" s="1078"/>
      <c r="AZ48" s="1078"/>
      <c r="BA48" s="1078"/>
      <c r="BB48" s="1078"/>
      <c r="BC48" s="1078"/>
      <c r="BD48" s="1078"/>
      <c r="BE48" s="1078"/>
      <c r="BF48" s="1078"/>
      <c r="BG48" s="1078"/>
      <c r="BH48" s="1078"/>
      <c r="BI48" s="1078"/>
      <c r="BJ48" s="1078"/>
      <c r="BK48" s="1078"/>
      <c r="BL48" s="1078"/>
      <c r="BM48" s="1078"/>
      <c r="BN48" s="1078"/>
      <c r="BO48" s="1078"/>
      <c r="BP48" s="1078"/>
      <c r="BQ48" s="1078"/>
      <c r="BR48" s="1078"/>
      <c r="BS48" s="1078"/>
      <c r="BT48" s="1078"/>
      <c r="BU48" s="1078"/>
      <c r="BV48" s="1078"/>
      <c r="BW48" s="1078"/>
      <c r="BX48" s="1078"/>
      <c r="BY48" s="1078"/>
      <c r="BZ48" s="1078"/>
      <c r="CA48" s="1078"/>
      <c r="CB48" s="1078"/>
      <c r="CC48" s="1078"/>
      <c r="CD48" s="1078"/>
      <c r="CE48" s="1078"/>
      <c r="CF48" s="1078"/>
      <c r="CG48" s="1078"/>
      <c r="CH48" s="1078"/>
      <c r="CI48" s="1078"/>
      <c r="CJ48" s="1078"/>
      <c r="CK48" s="1078"/>
      <c r="CL48" s="1078"/>
      <c r="CM48" s="1078"/>
      <c r="CN48" s="1078"/>
      <c r="CO48" s="1078"/>
      <c r="CP48" s="1078"/>
      <c r="CQ48" s="1078"/>
      <c r="CR48" s="1078"/>
      <c r="CS48" s="1078"/>
      <c r="CT48" s="1078"/>
      <c r="CU48" s="1078"/>
      <c r="CV48" s="1078"/>
      <c r="CW48" s="1078"/>
      <c r="CX48" s="1078"/>
      <c r="CY48" s="1078"/>
      <c r="CZ48" s="1078"/>
      <c r="DA48" s="1078"/>
      <c r="DB48" s="1078"/>
      <c r="DC48" s="1078"/>
      <c r="DD48" s="1078"/>
      <c r="DE48" s="1078"/>
      <c r="DF48" s="1078"/>
      <c r="DG48" s="1078"/>
      <c r="DH48" s="1078"/>
      <c r="DI48" s="1078"/>
      <c r="DJ48" s="1078"/>
      <c r="DK48" s="1078"/>
      <c r="DL48" s="1078"/>
      <c r="DM48" s="1078"/>
      <c r="DN48" s="1078"/>
      <c r="DO48" s="1078"/>
      <c r="DP48" s="1078"/>
      <c r="DQ48" s="1078"/>
      <c r="DR48" s="1078"/>
      <c r="DS48" s="1078"/>
      <c r="DT48" s="1078"/>
      <c r="DU48" s="1078"/>
      <c r="DV48" s="1078"/>
      <c r="DW48" s="1078"/>
      <c r="DX48" s="1078"/>
      <c r="DY48" s="1078"/>
      <c r="DZ48" s="1078"/>
      <c r="EA48" s="1078"/>
      <c r="EB48" s="1078"/>
      <c r="EC48" s="1078"/>
      <c r="ED48" s="1078"/>
      <c r="EE48" s="1078"/>
      <c r="EF48" s="1078"/>
      <c r="EG48" s="1078"/>
      <c r="EH48" s="1078"/>
      <c r="EI48" s="1078"/>
      <c r="EJ48" s="1078"/>
      <c r="EK48" s="1078"/>
      <c r="EL48" s="1078"/>
      <c r="EM48" s="1078"/>
      <c r="EN48" s="1078"/>
      <c r="EO48" s="1078"/>
      <c r="EP48" s="1078"/>
      <c r="EQ48" s="1078"/>
      <c r="ER48" s="1078"/>
      <c r="ES48" s="1078"/>
      <c r="ET48" s="1078"/>
      <c r="EU48" s="1078"/>
      <c r="EV48" s="1078"/>
      <c r="EW48" s="1078"/>
      <c r="EX48" s="1078"/>
      <c r="EY48" s="1078"/>
      <c r="EZ48" s="1078"/>
      <c r="FA48" s="1078"/>
      <c r="FB48" s="1078"/>
      <c r="FC48" s="1078"/>
      <c r="FD48" s="1078"/>
      <c r="FE48" s="1078"/>
      <c r="FF48" s="1078"/>
      <c r="FG48" s="1078"/>
      <c r="FH48" s="1078"/>
      <c r="FI48" s="1078"/>
      <c r="FJ48" s="1078"/>
      <c r="FK48" s="1078"/>
      <c r="FL48" s="1078"/>
      <c r="FM48" s="1078"/>
      <c r="FN48" s="1078"/>
      <c r="FO48" s="1078"/>
      <c r="FP48" s="1078"/>
      <c r="FQ48" s="1078"/>
      <c r="FR48" s="1078"/>
      <c r="FS48" s="1078"/>
      <c r="FT48" s="1078"/>
      <c r="FU48" s="1078"/>
      <c r="FV48" s="1078"/>
      <c r="FW48" s="1078"/>
      <c r="FX48" s="1078"/>
      <c r="FY48" s="1078"/>
      <c r="FZ48" s="1078"/>
      <c r="GA48" s="1078"/>
      <c r="GB48" s="1078"/>
      <c r="GC48" s="1078"/>
      <c r="GD48" s="1078"/>
      <c r="GE48" s="1078"/>
      <c r="GF48" s="1078"/>
      <c r="GG48" s="1078"/>
      <c r="GH48" s="1078"/>
      <c r="GI48" s="1078"/>
      <c r="GJ48" s="1078"/>
      <c r="GK48" s="1078"/>
      <c r="GL48" s="1078"/>
      <c r="GM48" s="1078"/>
      <c r="GN48" s="1078"/>
      <c r="GO48" s="1078"/>
      <c r="GP48" s="1078"/>
      <c r="GQ48" s="1078"/>
      <c r="GR48" s="1078"/>
      <c r="GS48" s="1078"/>
      <c r="GT48" s="1078"/>
      <c r="GU48" s="1078"/>
      <c r="GV48" s="1078"/>
      <c r="GW48" s="1078"/>
      <c r="GX48" s="1078"/>
      <c r="GY48" s="1078"/>
      <c r="GZ48" s="1078"/>
      <c r="HA48" s="1078"/>
      <c r="HB48" s="1078"/>
      <c r="HC48" s="1078"/>
      <c r="HD48" s="1078"/>
      <c r="HE48" s="1078"/>
      <c r="HF48" s="1078"/>
      <c r="HG48" s="1078"/>
    </row>
    <row r="49" spans="1:215" hidden="1" x14ac:dyDescent="0.15">
      <c r="A49" s="1068"/>
      <c r="B49" s="1068"/>
      <c r="C49" s="1068"/>
      <c r="D49" s="1068"/>
      <c r="E49" s="1068"/>
      <c r="F49" s="1068"/>
      <c r="G49" s="1068"/>
      <c r="H49" s="1068"/>
      <c r="I49" s="1068"/>
      <c r="J49" s="1068"/>
      <c r="K49" s="1068"/>
      <c r="L49" s="1068"/>
      <c r="M49" s="1068"/>
      <c r="N49" s="1068"/>
      <c r="O49" s="1068"/>
      <c r="P49" s="1068"/>
      <c r="Q49" s="1068"/>
      <c r="R49" s="1068"/>
      <c r="S49" s="1068"/>
      <c r="T49" s="1068"/>
      <c r="U49" s="1068"/>
      <c r="V49" s="1068"/>
      <c r="W49" s="1068"/>
      <c r="X49" s="1068"/>
      <c r="Y49" s="1068"/>
      <c r="Z49" s="1068"/>
      <c r="AA49" s="1068"/>
      <c r="AB49" s="1068"/>
      <c r="AC49" s="1068"/>
      <c r="AD49" s="1068"/>
      <c r="AE49" s="1068"/>
      <c r="AF49" s="1068"/>
      <c r="AG49" s="1068"/>
      <c r="AH49" s="1068"/>
      <c r="AI49" s="1068"/>
      <c r="AJ49" s="1068"/>
      <c r="AK49" s="1068"/>
      <c r="AL49" s="1068"/>
      <c r="AM49" s="1068"/>
      <c r="AN49" s="1068"/>
      <c r="AO49" s="1068"/>
      <c r="AP49" s="1078"/>
      <c r="AQ49" s="1078"/>
      <c r="AR49" s="1078"/>
      <c r="AS49" s="1078"/>
      <c r="AT49" s="1078"/>
      <c r="AU49" s="1078"/>
      <c r="AV49" s="1078"/>
      <c r="AW49" s="1078"/>
      <c r="AX49" s="1078"/>
      <c r="AY49" s="1078"/>
      <c r="AZ49" s="1078"/>
      <c r="BA49" s="1078"/>
      <c r="BB49" s="1078"/>
      <c r="BC49" s="1078"/>
      <c r="BD49" s="1078"/>
      <c r="BE49" s="1078"/>
      <c r="BF49" s="1078"/>
      <c r="BG49" s="1078"/>
      <c r="BH49" s="1078"/>
      <c r="BI49" s="1078"/>
      <c r="BJ49" s="1078"/>
      <c r="BK49" s="1078"/>
      <c r="BL49" s="1078"/>
      <c r="BM49" s="1078"/>
      <c r="BN49" s="1078"/>
      <c r="BO49" s="1078"/>
      <c r="BP49" s="1078"/>
      <c r="BQ49" s="1078"/>
      <c r="BR49" s="1078"/>
      <c r="BS49" s="1068"/>
      <c r="BT49" s="1068"/>
      <c r="BU49" s="1068"/>
      <c r="BV49" s="1068"/>
      <c r="BW49" s="1068"/>
      <c r="BX49" s="1068"/>
      <c r="BY49" s="1068"/>
      <c r="BZ49" s="1068"/>
      <c r="CA49" s="1068"/>
      <c r="CB49" s="1068"/>
      <c r="CC49" s="1068"/>
      <c r="CD49" s="1068"/>
      <c r="CE49" s="1068"/>
      <c r="CF49" s="1068"/>
      <c r="CG49" s="1068"/>
      <c r="CH49" s="1068"/>
      <c r="CI49" s="1068"/>
      <c r="CJ49" s="1068"/>
      <c r="CK49" s="1068"/>
      <c r="CL49" s="1068"/>
      <c r="CM49" s="1068"/>
      <c r="CN49" s="1068"/>
      <c r="CO49" s="1068"/>
      <c r="CP49" s="1068"/>
      <c r="CQ49" s="1068"/>
      <c r="CR49" s="1068"/>
      <c r="CS49" s="1068"/>
      <c r="CT49" s="1068"/>
      <c r="CU49" s="1068"/>
      <c r="CV49" s="1068"/>
      <c r="CW49" s="1068"/>
      <c r="CX49" s="1068"/>
      <c r="CY49" s="1068"/>
      <c r="CZ49" s="1068"/>
      <c r="DA49" s="1068"/>
      <c r="DB49" s="1068"/>
      <c r="DC49" s="1068"/>
      <c r="DD49" s="1068"/>
      <c r="DE49" s="1068"/>
      <c r="DF49" s="1068"/>
      <c r="DG49" s="1068"/>
      <c r="DH49" s="1068"/>
      <c r="DI49" s="1068"/>
      <c r="DJ49" s="1068"/>
      <c r="DK49" s="1068"/>
      <c r="DL49" s="1068"/>
      <c r="DM49" s="1068"/>
      <c r="DN49" s="1068"/>
      <c r="DO49" s="1068"/>
      <c r="DP49" s="1068"/>
      <c r="DQ49" s="1068"/>
      <c r="DR49" s="1068"/>
      <c r="DS49" s="1068"/>
      <c r="DT49" s="1068"/>
      <c r="DU49" s="1068"/>
      <c r="DV49" s="1068"/>
      <c r="DW49" s="1068"/>
      <c r="DX49" s="1068"/>
      <c r="DY49" s="1068"/>
      <c r="DZ49" s="1068"/>
      <c r="EA49" s="1068"/>
      <c r="EB49" s="1068"/>
      <c r="EC49" s="1068"/>
      <c r="ED49" s="1068"/>
      <c r="EE49" s="1068"/>
      <c r="EF49" s="1068"/>
      <c r="EG49" s="1068"/>
      <c r="EH49" s="1068"/>
      <c r="EI49" s="1068"/>
      <c r="EJ49" s="1068"/>
      <c r="EK49" s="1068"/>
      <c r="EL49" s="1068"/>
      <c r="EM49" s="1068"/>
      <c r="EN49" s="1068"/>
      <c r="EO49" s="1068"/>
      <c r="EP49" s="1068"/>
      <c r="EQ49" s="1068"/>
      <c r="ER49" s="1068"/>
      <c r="ES49" s="1068"/>
      <c r="ET49" s="1068"/>
      <c r="EU49" s="1068"/>
      <c r="EV49" s="1068"/>
      <c r="EW49" s="1068"/>
      <c r="EX49" s="1068"/>
      <c r="EY49" s="1068"/>
      <c r="EZ49" s="1068"/>
      <c r="FA49" s="1068"/>
      <c r="FB49" s="1068"/>
      <c r="FC49" s="1068"/>
      <c r="FD49" s="1068"/>
      <c r="FE49" s="1068"/>
      <c r="FF49" s="1068"/>
      <c r="FG49" s="1068"/>
      <c r="FH49" s="1068"/>
      <c r="FI49" s="1068"/>
      <c r="FJ49" s="1068"/>
      <c r="FK49" s="1068"/>
      <c r="FL49" s="1068"/>
      <c r="FM49" s="1068"/>
      <c r="FN49" s="1068"/>
      <c r="FO49" s="1068"/>
      <c r="FP49" s="1068"/>
      <c r="FQ49" s="1068"/>
      <c r="FR49" s="1068"/>
      <c r="FS49" s="1068"/>
      <c r="FT49" s="1068"/>
      <c r="FU49" s="1068"/>
      <c r="FV49" s="1068"/>
      <c r="FW49" s="1068"/>
      <c r="FX49" s="1068"/>
      <c r="FY49" s="1068"/>
      <c r="FZ49" s="1068"/>
      <c r="GA49" s="1068"/>
      <c r="GB49" s="1068"/>
      <c r="GC49" s="1068"/>
      <c r="GD49" s="1068"/>
      <c r="GE49" s="1068"/>
      <c r="GF49" s="1068"/>
      <c r="GG49" s="1068"/>
      <c r="GH49" s="1068"/>
      <c r="GI49" s="1068"/>
      <c r="GJ49" s="1068"/>
      <c r="GK49" s="1068"/>
      <c r="GL49" s="1068"/>
      <c r="GM49" s="1068"/>
      <c r="GN49" s="1068"/>
      <c r="GO49" s="1068"/>
      <c r="GP49" s="1068"/>
      <c r="GQ49" s="1068"/>
      <c r="GR49" s="1068"/>
      <c r="GS49" s="1068"/>
      <c r="GT49" s="1068"/>
      <c r="GU49" s="1068"/>
      <c r="GV49" s="1068"/>
      <c r="GW49" s="1068"/>
      <c r="GX49" s="1068"/>
      <c r="GY49" s="1068"/>
      <c r="GZ49" s="1068"/>
      <c r="HA49" s="1068"/>
      <c r="HB49" s="1068"/>
      <c r="HC49" s="1068"/>
      <c r="HD49" s="1068"/>
      <c r="HE49" s="1068"/>
      <c r="HF49" s="1068"/>
      <c r="HG49" s="1068"/>
    </row>
    <row r="50" spans="1:215" hidden="1" x14ac:dyDescent="0.15">
      <c r="A50" s="1068"/>
      <c r="B50" s="1068"/>
      <c r="C50" s="1068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068"/>
      <c r="AC50" s="1068"/>
      <c r="AD50" s="1068"/>
      <c r="AE50" s="1068"/>
      <c r="AF50" s="1068"/>
      <c r="AG50" s="1068"/>
      <c r="AH50" s="1068"/>
      <c r="AI50" s="1068"/>
      <c r="AJ50" s="1068"/>
      <c r="AK50" s="1068"/>
      <c r="AL50" s="1068"/>
      <c r="AM50" s="1068"/>
      <c r="AN50" s="1068"/>
      <c r="AO50" s="1068"/>
      <c r="AP50" s="1078"/>
      <c r="AQ50" s="1078"/>
      <c r="AR50" s="1078"/>
      <c r="AS50" s="1078"/>
      <c r="AT50" s="1078"/>
      <c r="AU50" s="1078"/>
      <c r="AV50" s="1078"/>
      <c r="AW50" s="1078"/>
      <c r="AX50" s="1078"/>
      <c r="AY50" s="1078"/>
      <c r="AZ50" s="1078"/>
      <c r="BA50" s="1078"/>
      <c r="BB50" s="1078"/>
      <c r="BC50" s="1078"/>
      <c r="BD50" s="1078"/>
      <c r="BE50" s="1078"/>
      <c r="BF50" s="1078"/>
      <c r="BG50" s="1078"/>
      <c r="BH50" s="1078"/>
      <c r="BI50" s="1078"/>
      <c r="BJ50" s="1078"/>
      <c r="BK50" s="1078"/>
      <c r="BL50" s="1078"/>
      <c r="BM50" s="1078"/>
      <c r="BN50" s="1078"/>
      <c r="BO50" s="1078"/>
      <c r="BP50" s="1078"/>
      <c r="BQ50" s="1078"/>
      <c r="BR50" s="1078"/>
      <c r="BS50" s="1068"/>
      <c r="BT50" s="1068"/>
      <c r="BU50" s="1068"/>
      <c r="BV50" s="1068"/>
      <c r="BW50" s="1068"/>
      <c r="BX50" s="1068"/>
      <c r="BY50" s="1068"/>
      <c r="BZ50" s="1068"/>
      <c r="CA50" s="1068"/>
      <c r="CB50" s="1068"/>
      <c r="CC50" s="1068"/>
      <c r="CD50" s="1068"/>
      <c r="CE50" s="1068"/>
      <c r="CF50" s="1068"/>
      <c r="CG50" s="1068"/>
      <c r="CH50" s="1068"/>
      <c r="CI50" s="1068"/>
      <c r="CJ50" s="1068"/>
      <c r="CK50" s="1068"/>
      <c r="CL50" s="1068"/>
      <c r="CM50" s="1068"/>
      <c r="CN50" s="1068"/>
      <c r="CO50" s="1068"/>
      <c r="CP50" s="1068"/>
      <c r="CQ50" s="1068"/>
      <c r="CR50" s="1068"/>
      <c r="CS50" s="1068"/>
      <c r="CT50" s="1068"/>
      <c r="CU50" s="1068"/>
      <c r="CV50" s="1068"/>
      <c r="CW50" s="1068"/>
      <c r="CX50" s="1068"/>
      <c r="CY50" s="1068"/>
      <c r="CZ50" s="1068"/>
      <c r="DA50" s="1068"/>
      <c r="DB50" s="1068"/>
      <c r="DC50" s="1068"/>
      <c r="DD50" s="1068"/>
      <c r="DE50" s="1068"/>
      <c r="DF50" s="1068"/>
      <c r="DG50" s="1068"/>
      <c r="DH50" s="1068"/>
      <c r="DI50" s="1068"/>
      <c r="DJ50" s="1068"/>
      <c r="DK50" s="1068"/>
      <c r="DL50" s="1068"/>
      <c r="DM50" s="1068"/>
      <c r="DN50" s="1068"/>
      <c r="DO50" s="1068"/>
      <c r="DP50" s="1068"/>
      <c r="DQ50" s="1068"/>
      <c r="DR50" s="1068"/>
      <c r="DS50" s="1068"/>
      <c r="DT50" s="1068"/>
      <c r="DU50" s="1068"/>
      <c r="DV50" s="1068"/>
      <c r="DW50" s="1068"/>
      <c r="DX50" s="1068"/>
      <c r="DY50" s="1068"/>
      <c r="DZ50" s="1068"/>
      <c r="EA50" s="1068"/>
      <c r="EB50" s="1068"/>
      <c r="EC50" s="1068"/>
      <c r="ED50" s="1068"/>
      <c r="EE50" s="1068"/>
      <c r="EF50" s="1068"/>
      <c r="EG50" s="1068"/>
      <c r="EH50" s="1068"/>
      <c r="EI50" s="1068"/>
      <c r="EJ50" s="1068"/>
      <c r="EK50" s="1068"/>
      <c r="EL50" s="1068"/>
      <c r="EM50" s="1068"/>
      <c r="EN50" s="1068"/>
      <c r="EO50" s="1068"/>
      <c r="EP50" s="1068"/>
      <c r="EQ50" s="1068"/>
      <c r="ER50" s="1068"/>
      <c r="ES50" s="1068"/>
      <c r="ET50" s="1068"/>
      <c r="EU50" s="1068"/>
      <c r="EV50" s="1068"/>
      <c r="EW50" s="1068"/>
      <c r="EX50" s="1068"/>
      <c r="EY50" s="1068"/>
      <c r="EZ50" s="1068"/>
      <c r="FA50" s="1068"/>
      <c r="FB50" s="1068"/>
      <c r="FC50" s="1068"/>
      <c r="FD50" s="1068"/>
      <c r="FE50" s="1068"/>
      <c r="FF50" s="1068"/>
      <c r="FG50" s="1068"/>
      <c r="FH50" s="1068"/>
      <c r="FI50" s="1068"/>
      <c r="FJ50" s="1068"/>
      <c r="FK50" s="1068"/>
      <c r="FL50" s="1068"/>
      <c r="FM50" s="1068"/>
      <c r="FN50" s="1068"/>
      <c r="FO50" s="1068"/>
      <c r="FP50" s="1068"/>
      <c r="FQ50" s="1068"/>
      <c r="FR50" s="1068"/>
      <c r="FS50" s="1068"/>
      <c r="FT50" s="1068"/>
      <c r="FU50" s="1068"/>
      <c r="FV50" s="1068"/>
      <c r="FW50" s="1068"/>
      <c r="FX50" s="1068"/>
      <c r="FY50" s="1068"/>
      <c r="FZ50" s="1068"/>
      <c r="GA50" s="1068"/>
      <c r="GB50" s="1068"/>
      <c r="GC50" s="1068"/>
      <c r="GD50" s="1068"/>
      <c r="GE50" s="1068"/>
      <c r="GF50" s="1068"/>
      <c r="GG50" s="1068"/>
      <c r="GH50" s="1068"/>
      <c r="GI50" s="1068"/>
      <c r="GJ50" s="1068"/>
      <c r="GK50" s="1068"/>
      <c r="GL50" s="1068"/>
      <c r="GM50" s="1068"/>
      <c r="GN50" s="1068"/>
      <c r="GO50" s="1068"/>
      <c r="GP50" s="1068"/>
      <c r="GQ50" s="1068"/>
      <c r="GR50" s="1068"/>
      <c r="GS50" s="1068"/>
      <c r="GT50" s="1068"/>
      <c r="GU50" s="1068"/>
      <c r="GV50" s="1068"/>
      <c r="GW50" s="1068"/>
      <c r="GX50" s="1068"/>
      <c r="GY50" s="1068"/>
      <c r="GZ50" s="1068"/>
      <c r="HA50" s="1068"/>
      <c r="HB50" s="1068"/>
      <c r="HC50" s="1068"/>
      <c r="HD50" s="1068"/>
      <c r="HE50" s="1068"/>
      <c r="HF50" s="1068"/>
      <c r="HG50" s="1068"/>
    </row>
    <row r="51" spans="1:215" hidden="1" x14ac:dyDescent="0.15"/>
    <row r="52" spans="1:215" hidden="1" x14ac:dyDescent="0.15"/>
    <row r="53" spans="1:215" hidden="1" x14ac:dyDescent="0.15"/>
    <row r="54" spans="1:215" hidden="1" x14ac:dyDescent="0.15"/>
    <row r="55" spans="1:215" hidden="1" x14ac:dyDescent="0.15"/>
    <row r="56" spans="1:215" hidden="1" x14ac:dyDescent="0.15"/>
    <row r="57" spans="1:215" hidden="1" x14ac:dyDescent="0.15"/>
  </sheetData>
  <sheetProtection sheet="1" objects="1" scenarios="1"/>
  <mergeCells count="143">
    <mergeCell ref="B40:T40"/>
    <mergeCell ref="Y40:AQ40"/>
    <mergeCell ref="BS40:CK40"/>
    <mergeCell ref="B38:T38"/>
    <mergeCell ref="Y38:AQ38"/>
    <mergeCell ref="AV38:BN38"/>
    <mergeCell ref="BS38:CK38"/>
    <mergeCell ref="B39:T39"/>
    <mergeCell ref="Y39:AQ39"/>
    <mergeCell ref="AV39:BN39"/>
    <mergeCell ref="BS39:CK39"/>
    <mergeCell ref="B33:T33"/>
    <mergeCell ref="Y33:AQ33"/>
    <mergeCell ref="AV33:BN33"/>
    <mergeCell ref="BS33:CK33"/>
    <mergeCell ref="B36:T36"/>
    <mergeCell ref="Y36:AQ36"/>
    <mergeCell ref="AV36:BN36"/>
    <mergeCell ref="BS36:CK36"/>
    <mergeCell ref="B37:T37"/>
    <mergeCell ref="Y37:AQ37"/>
    <mergeCell ref="AV37:BN37"/>
    <mergeCell ref="BS37:CK37"/>
    <mergeCell ref="B34:T34"/>
    <mergeCell ref="Y34:AQ34"/>
    <mergeCell ref="AV34:BN34"/>
    <mergeCell ref="BS34:CK34"/>
    <mergeCell ref="B35:T35"/>
    <mergeCell ref="Y35:AQ35"/>
    <mergeCell ref="AV35:BN35"/>
    <mergeCell ref="BS35:CK35"/>
    <mergeCell ref="CZ30:DH30"/>
    <mergeCell ref="B31:T31"/>
    <mergeCell ref="Y31:AQ31"/>
    <mergeCell ref="AV31:BN31"/>
    <mergeCell ref="BS31:CK31"/>
    <mergeCell ref="CZ31:DH31"/>
    <mergeCell ref="B29:T29"/>
    <mergeCell ref="Y29:AQ29"/>
    <mergeCell ref="AV29:BN29"/>
    <mergeCell ref="BS29:CK29"/>
    <mergeCell ref="CP29:CT32"/>
    <mergeCell ref="CZ29:DH29"/>
    <mergeCell ref="B30:T30"/>
    <mergeCell ref="Y30:AQ30"/>
    <mergeCell ref="AV30:BN30"/>
    <mergeCell ref="BS30:CK30"/>
    <mergeCell ref="B32:T32"/>
    <mergeCell ref="Y32:AQ32"/>
    <mergeCell ref="AV32:BN32"/>
    <mergeCell ref="BS32:CK32"/>
    <mergeCell ref="CZ32:DH32"/>
    <mergeCell ref="B27:T27"/>
    <mergeCell ref="Y27:AQ27"/>
    <mergeCell ref="AV27:BN27"/>
    <mergeCell ref="BS27:CK27"/>
    <mergeCell ref="CZ27:DH27"/>
    <mergeCell ref="B28:T28"/>
    <mergeCell ref="Y28:AQ28"/>
    <mergeCell ref="AV28:BN28"/>
    <mergeCell ref="BS28:CK28"/>
    <mergeCell ref="CZ28:DH28"/>
    <mergeCell ref="BS24:CK24"/>
    <mergeCell ref="CZ24:DH24"/>
    <mergeCell ref="B25:T25"/>
    <mergeCell ref="Y25:AQ25"/>
    <mergeCell ref="AV25:BN25"/>
    <mergeCell ref="BS25:CK25"/>
    <mergeCell ref="CZ25:DH25"/>
    <mergeCell ref="B26:T26"/>
    <mergeCell ref="Y26:AQ26"/>
    <mergeCell ref="AV26:BN26"/>
    <mergeCell ref="BS26:CK26"/>
    <mergeCell ref="CZ26:DH26"/>
    <mergeCell ref="CZ21:DH21"/>
    <mergeCell ref="B22:T22"/>
    <mergeCell ref="Y22:AQ22"/>
    <mergeCell ref="AV22:BN22"/>
    <mergeCell ref="BS22:CK22"/>
    <mergeCell ref="CZ22:DH22"/>
    <mergeCell ref="B20:T20"/>
    <mergeCell ref="Y20:AQ20"/>
    <mergeCell ref="AV20:BN20"/>
    <mergeCell ref="BS20:CK20"/>
    <mergeCell ref="CP20:CT28"/>
    <mergeCell ref="CZ20:DH20"/>
    <mergeCell ref="B21:T21"/>
    <mergeCell ref="Y21:AQ21"/>
    <mergeCell ref="AV21:BN21"/>
    <mergeCell ref="BS21:CK21"/>
    <mergeCell ref="B23:T23"/>
    <mergeCell ref="Y23:AQ23"/>
    <mergeCell ref="AV23:BN23"/>
    <mergeCell ref="BS23:CK23"/>
    <mergeCell ref="CZ23:DH23"/>
    <mergeCell ref="B24:T24"/>
    <mergeCell ref="Y24:AQ24"/>
    <mergeCell ref="AV24:BN24"/>
    <mergeCell ref="B18:T18"/>
    <mergeCell ref="Y18:AQ18"/>
    <mergeCell ref="AV18:BN18"/>
    <mergeCell ref="BS18:CK18"/>
    <mergeCell ref="CP18:DH18"/>
    <mergeCell ref="B19:T19"/>
    <mergeCell ref="Y19:AQ19"/>
    <mergeCell ref="AV19:BN19"/>
    <mergeCell ref="BS19:CK19"/>
    <mergeCell ref="CP19:DH19"/>
    <mergeCell ref="B16:T16"/>
    <mergeCell ref="Y16:AQ16"/>
    <mergeCell ref="AV16:BN16"/>
    <mergeCell ref="BS16:CK16"/>
    <mergeCell ref="CP16:DH16"/>
    <mergeCell ref="B17:T17"/>
    <mergeCell ref="Y17:AQ17"/>
    <mergeCell ref="AV17:BN17"/>
    <mergeCell ref="BS17:CK17"/>
    <mergeCell ref="CP17:DH17"/>
    <mergeCell ref="B14:T14"/>
    <mergeCell ref="Y14:AQ14"/>
    <mergeCell ref="AV14:BN14"/>
    <mergeCell ref="BS14:CK14"/>
    <mergeCell ref="CP14:DH14"/>
    <mergeCell ref="B15:T15"/>
    <mergeCell ref="Y15:AQ15"/>
    <mergeCell ref="AV15:BN15"/>
    <mergeCell ref="BS15:CK15"/>
    <mergeCell ref="CP15:DH15"/>
    <mergeCell ref="BS10:CK10"/>
    <mergeCell ref="CL10:CM10"/>
    <mergeCell ref="CP10:DH10"/>
    <mergeCell ref="DI10:DJ10"/>
    <mergeCell ref="B13:T13"/>
    <mergeCell ref="Y13:AQ13"/>
    <mergeCell ref="AV13:BN13"/>
    <mergeCell ref="BS13:CK13"/>
    <mergeCell ref="CP13:DH13"/>
    <mergeCell ref="B10:T10"/>
    <mergeCell ref="U10:V10"/>
    <mergeCell ref="Y10:AQ10"/>
    <mergeCell ref="AR10:AS10"/>
    <mergeCell ref="AV10:BN10"/>
    <mergeCell ref="BO10:BP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3 W15:W19 W21:W23 W26:W28 W30:W40 AT13:AT19 AT22:AT24 AT26:AT40 BQ13:BQ15 BQ18:BQ20 BQ22:BQ39 CN15:CN16 CN18:CN30 CN33:CN38 DK14:DK17 DK19:DK25 DK29" xr:uid="{CCB07EE8-A3E0-411E-A81A-B48D058D154F}">
      <formula1>-9999999999</formula1>
      <formula2>99999999999</formula2>
    </dataValidation>
  </dataValidations>
  <pageMargins left="0.59055118110236227" right="0" top="0" bottom="0" header="0" footer="0"/>
  <pageSetup paperSize="9" scale="43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1E40B-ED88-4263-9169-8DD0FEB44CBF}">
  <sheetPr codeName="Sheet19">
    <pageSetUpPr autoPageBreaks="0" fitToPage="1"/>
  </sheetPr>
  <dimension ref="A1:WWR27"/>
  <sheetViews>
    <sheetView showGridLines="0" zoomScale="90" zoomScaleNormal="90" workbookViewId="0">
      <pane xSplit="23" ySplit="11" topLeftCell="X12" activePane="bottomRight" state="frozen"/>
      <selection pane="topRight" activeCell="X1" sqref="X1"/>
      <selection pane="bottomLeft" activeCell="A12" sqref="A12"/>
      <selection pane="bottomRight" activeCell="X12" sqref="X12"/>
    </sheetView>
  </sheetViews>
  <sheetFormatPr defaultColWidth="0" defaultRowHeight="14.25" customHeight="1" zeroHeight="1" x14ac:dyDescent="0.15"/>
  <cols>
    <col min="1" max="1" width="1.5" style="392" customWidth="1"/>
    <col min="2" max="21" width="1.375" style="392" customWidth="1"/>
    <col min="22" max="23" width="2.375" style="392" customWidth="1"/>
    <col min="24" max="35" width="14.625" style="392" customWidth="1"/>
    <col min="36" max="36" width="2.625" style="392" customWidth="1"/>
    <col min="37" max="161" width="1.625" style="392" hidden="1" customWidth="1"/>
    <col min="162" max="256" width="0" style="392" hidden="1"/>
    <col min="257" max="257" width="1.5" style="392" hidden="1" customWidth="1"/>
    <col min="258" max="277" width="1.375" style="392" hidden="1" customWidth="1"/>
    <col min="278" max="279" width="2.375" style="392" hidden="1" customWidth="1"/>
    <col min="280" max="291" width="14.625" style="392" hidden="1" customWidth="1"/>
    <col min="292" max="292" width="7.75" style="392" hidden="1" customWidth="1"/>
    <col min="293" max="417" width="0" style="392" hidden="1" customWidth="1"/>
    <col min="418" max="512" width="0" style="392" hidden="1"/>
    <col min="513" max="513" width="1.5" style="392" hidden="1" customWidth="1"/>
    <col min="514" max="533" width="1.375" style="392" hidden="1" customWidth="1"/>
    <col min="534" max="535" width="2.375" style="392" hidden="1" customWidth="1"/>
    <col min="536" max="547" width="14.625" style="392" hidden="1" customWidth="1"/>
    <col min="548" max="548" width="7.75" style="392" hidden="1" customWidth="1"/>
    <col min="549" max="673" width="0" style="392" hidden="1" customWidth="1"/>
    <col min="674" max="768" width="0" style="392" hidden="1"/>
    <col min="769" max="769" width="1.5" style="392" hidden="1" customWidth="1"/>
    <col min="770" max="789" width="1.375" style="392" hidden="1" customWidth="1"/>
    <col min="790" max="791" width="2.375" style="392" hidden="1" customWidth="1"/>
    <col min="792" max="803" width="14.625" style="392" hidden="1" customWidth="1"/>
    <col min="804" max="804" width="7.75" style="392" hidden="1" customWidth="1"/>
    <col min="805" max="929" width="0" style="392" hidden="1" customWidth="1"/>
    <col min="930" max="1024" width="0" style="392" hidden="1"/>
    <col min="1025" max="1025" width="1.5" style="392" hidden="1" customWidth="1"/>
    <col min="1026" max="1045" width="1.375" style="392" hidden="1" customWidth="1"/>
    <col min="1046" max="1047" width="2.375" style="392" hidden="1" customWidth="1"/>
    <col min="1048" max="1059" width="14.625" style="392" hidden="1" customWidth="1"/>
    <col min="1060" max="1060" width="7.75" style="392" hidden="1" customWidth="1"/>
    <col min="1061" max="1185" width="0" style="392" hidden="1" customWidth="1"/>
    <col min="1186" max="1280" width="0" style="392" hidden="1"/>
    <col min="1281" max="1281" width="1.5" style="392" hidden="1" customWidth="1"/>
    <col min="1282" max="1301" width="1.375" style="392" hidden="1" customWidth="1"/>
    <col min="1302" max="1303" width="2.375" style="392" hidden="1" customWidth="1"/>
    <col min="1304" max="1315" width="14.625" style="392" hidden="1" customWidth="1"/>
    <col min="1316" max="1316" width="7.75" style="392" hidden="1" customWidth="1"/>
    <col min="1317" max="1441" width="0" style="392" hidden="1" customWidth="1"/>
    <col min="1442" max="1536" width="0" style="392" hidden="1"/>
    <col min="1537" max="1537" width="1.5" style="392" hidden="1" customWidth="1"/>
    <col min="1538" max="1557" width="1.375" style="392" hidden="1" customWidth="1"/>
    <col min="1558" max="1559" width="2.375" style="392" hidden="1" customWidth="1"/>
    <col min="1560" max="1571" width="14.625" style="392" hidden="1" customWidth="1"/>
    <col min="1572" max="1572" width="7.75" style="392" hidden="1" customWidth="1"/>
    <col min="1573" max="1697" width="0" style="392" hidden="1" customWidth="1"/>
    <col min="1698" max="1792" width="0" style="392" hidden="1"/>
    <col min="1793" max="1793" width="1.5" style="392" hidden="1" customWidth="1"/>
    <col min="1794" max="1813" width="1.375" style="392" hidden="1" customWidth="1"/>
    <col min="1814" max="1815" width="2.375" style="392" hidden="1" customWidth="1"/>
    <col min="1816" max="1827" width="14.625" style="392" hidden="1" customWidth="1"/>
    <col min="1828" max="1828" width="7.75" style="392" hidden="1" customWidth="1"/>
    <col min="1829" max="1953" width="0" style="392" hidden="1" customWidth="1"/>
    <col min="1954" max="2048" width="0" style="392" hidden="1"/>
    <col min="2049" max="2049" width="1.5" style="392" hidden="1" customWidth="1"/>
    <col min="2050" max="2069" width="1.375" style="392" hidden="1" customWidth="1"/>
    <col min="2070" max="2071" width="2.375" style="392" hidden="1" customWidth="1"/>
    <col min="2072" max="2083" width="14.625" style="392" hidden="1" customWidth="1"/>
    <col min="2084" max="2084" width="7.75" style="392" hidden="1" customWidth="1"/>
    <col min="2085" max="2209" width="0" style="392" hidden="1" customWidth="1"/>
    <col min="2210" max="2304" width="0" style="392" hidden="1"/>
    <col min="2305" max="2305" width="1.5" style="392" hidden="1" customWidth="1"/>
    <col min="2306" max="2325" width="1.375" style="392" hidden="1" customWidth="1"/>
    <col min="2326" max="2327" width="2.375" style="392" hidden="1" customWidth="1"/>
    <col min="2328" max="2339" width="14.625" style="392" hidden="1" customWidth="1"/>
    <col min="2340" max="2340" width="7.75" style="392" hidden="1" customWidth="1"/>
    <col min="2341" max="2465" width="0" style="392" hidden="1" customWidth="1"/>
    <col min="2466" max="2560" width="0" style="392" hidden="1"/>
    <col min="2561" max="2561" width="1.5" style="392" hidden="1" customWidth="1"/>
    <col min="2562" max="2581" width="1.375" style="392" hidden="1" customWidth="1"/>
    <col min="2582" max="2583" width="2.375" style="392" hidden="1" customWidth="1"/>
    <col min="2584" max="2595" width="14.625" style="392" hidden="1" customWidth="1"/>
    <col min="2596" max="2596" width="7.75" style="392" hidden="1" customWidth="1"/>
    <col min="2597" max="2721" width="0" style="392" hidden="1" customWidth="1"/>
    <col min="2722" max="2816" width="0" style="392" hidden="1"/>
    <col min="2817" max="2817" width="1.5" style="392" hidden="1" customWidth="1"/>
    <col min="2818" max="2837" width="1.375" style="392" hidden="1" customWidth="1"/>
    <col min="2838" max="2839" width="2.375" style="392" hidden="1" customWidth="1"/>
    <col min="2840" max="2851" width="14.625" style="392" hidden="1" customWidth="1"/>
    <col min="2852" max="2852" width="7.75" style="392" hidden="1" customWidth="1"/>
    <col min="2853" max="2977" width="0" style="392" hidden="1" customWidth="1"/>
    <col min="2978" max="3072" width="0" style="392" hidden="1"/>
    <col min="3073" max="3073" width="1.5" style="392" hidden="1" customWidth="1"/>
    <col min="3074" max="3093" width="1.375" style="392" hidden="1" customWidth="1"/>
    <col min="3094" max="3095" width="2.375" style="392" hidden="1" customWidth="1"/>
    <col min="3096" max="3107" width="14.625" style="392" hidden="1" customWidth="1"/>
    <col min="3108" max="3108" width="7.75" style="392" hidden="1" customWidth="1"/>
    <col min="3109" max="3233" width="0" style="392" hidden="1" customWidth="1"/>
    <col min="3234" max="3328" width="0" style="392" hidden="1"/>
    <col min="3329" max="3329" width="1.5" style="392" hidden="1" customWidth="1"/>
    <col min="3330" max="3349" width="1.375" style="392" hidden="1" customWidth="1"/>
    <col min="3350" max="3351" width="2.375" style="392" hidden="1" customWidth="1"/>
    <col min="3352" max="3363" width="14.625" style="392" hidden="1" customWidth="1"/>
    <col min="3364" max="3364" width="7.75" style="392" hidden="1" customWidth="1"/>
    <col min="3365" max="3489" width="0" style="392" hidden="1" customWidth="1"/>
    <col min="3490" max="3584" width="0" style="392" hidden="1"/>
    <col min="3585" max="3585" width="1.5" style="392" hidden="1" customWidth="1"/>
    <col min="3586" max="3605" width="1.375" style="392" hidden="1" customWidth="1"/>
    <col min="3606" max="3607" width="2.375" style="392" hidden="1" customWidth="1"/>
    <col min="3608" max="3619" width="14.625" style="392" hidden="1" customWidth="1"/>
    <col min="3620" max="3620" width="7.75" style="392" hidden="1" customWidth="1"/>
    <col min="3621" max="3745" width="0" style="392" hidden="1" customWidth="1"/>
    <col min="3746" max="3840" width="0" style="392" hidden="1"/>
    <col min="3841" max="3841" width="1.5" style="392" hidden="1" customWidth="1"/>
    <col min="3842" max="3861" width="1.375" style="392" hidden="1" customWidth="1"/>
    <col min="3862" max="3863" width="2.375" style="392" hidden="1" customWidth="1"/>
    <col min="3864" max="3875" width="14.625" style="392" hidden="1" customWidth="1"/>
    <col min="3876" max="3876" width="7.75" style="392" hidden="1" customWidth="1"/>
    <col min="3877" max="4001" width="0" style="392" hidden="1" customWidth="1"/>
    <col min="4002" max="4096" width="0" style="392" hidden="1"/>
    <col min="4097" max="4097" width="1.5" style="392" hidden="1" customWidth="1"/>
    <col min="4098" max="4117" width="1.375" style="392" hidden="1" customWidth="1"/>
    <col min="4118" max="4119" width="2.375" style="392" hidden="1" customWidth="1"/>
    <col min="4120" max="4131" width="14.625" style="392" hidden="1" customWidth="1"/>
    <col min="4132" max="4132" width="7.75" style="392" hidden="1" customWidth="1"/>
    <col min="4133" max="4257" width="0" style="392" hidden="1" customWidth="1"/>
    <col min="4258" max="4352" width="0" style="392" hidden="1"/>
    <col min="4353" max="4353" width="1.5" style="392" hidden="1" customWidth="1"/>
    <col min="4354" max="4373" width="1.375" style="392" hidden="1" customWidth="1"/>
    <col min="4374" max="4375" width="2.375" style="392" hidden="1" customWidth="1"/>
    <col min="4376" max="4387" width="14.625" style="392" hidden="1" customWidth="1"/>
    <col min="4388" max="4388" width="7.75" style="392" hidden="1" customWidth="1"/>
    <col min="4389" max="4513" width="0" style="392" hidden="1" customWidth="1"/>
    <col min="4514" max="4608" width="0" style="392" hidden="1"/>
    <col min="4609" max="4609" width="1.5" style="392" hidden="1" customWidth="1"/>
    <col min="4610" max="4629" width="1.375" style="392" hidden="1" customWidth="1"/>
    <col min="4630" max="4631" width="2.375" style="392" hidden="1" customWidth="1"/>
    <col min="4632" max="4643" width="14.625" style="392" hidden="1" customWidth="1"/>
    <col min="4644" max="4644" width="7.75" style="392" hidden="1" customWidth="1"/>
    <col min="4645" max="4769" width="0" style="392" hidden="1" customWidth="1"/>
    <col min="4770" max="4864" width="0" style="392" hidden="1"/>
    <col min="4865" max="4865" width="1.5" style="392" hidden="1" customWidth="1"/>
    <col min="4866" max="4885" width="1.375" style="392" hidden="1" customWidth="1"/>
    <col min="4886" max="4887" width="2.375" style="392" hidden="1" customWidth="1"/>
    <col min="4888" max="4899" width="14.625" style="392" hidden="1" customWidth="1"/>
    <col min="4900" max="4900" width="7.75" style="392" hidden="1" customWidth="1"/>
    <col min="4901" max="5025" width="0" style="392" hidden="1" customWidth="1"/>
    <col min="5026" max="5120" width="0" style="392" hidden="1"/>
    <col min="5121" max="5121" width="1.5" style="392" hidden="1" customWidth="1"/>
    <col min="5122" max="5141" width="1.375" style="392" hidden="1" customWidth="1"/>
    <col min="5142" max="5143" width="2.375" style="392" hidden="1" customWidth="1"/>
    <col min="5144" max="5155" width="14.625" style="392" hidden="1" customWidth="1"/>
    <col min="5156" max="5156" width="7.75" style="392" hidden="1" customWidth="1"/>
    <col min="5157" max="5281" width="0" style="392" hidden="1" customWidth="1"/>
    <col min="5282" max="5376" width="0" style="392" hidden="1"/>
    <col min="5377" max="5377" width="1.5" style="392" hidden="1" customWidth="1"/>
    <col min="5378" max="5397" width="1.375" style="392" hidden="1" customWidth="1"/>
    <col min="5398" max="5399" width="2.375" style="392" hidden="1" customWidth="1"/>
    <col min="5400" max="5411" width="14.625" style="392" hidden="1" customWidth="1"/>
    <col min="5412" max="5412" width="7.75" style="392" hidden="1" customWidth="1"/>
    <col min="5413" max="5537" width="0" style="392" hidden="1" customWidth="1"/>
    <col min="5538" max="5632" width="0" style="392" hidden="1"/>
    <col min="5633" max="5633" width="1.5" style="392" hidden="1" customWidth="1"/>
    <col min="5634" max="5653" width="1.375" style="392" hidden="1" customWidth="1"/>
    <col min="5654" max="5655" width="2.375" style="392" hidden="1" customWidth="1"/>
    <col min="5656" max="5667" width="14.625" style="392" hidden="1" customWidth="1"/>
    <col min="5668" max="5668" width="7.75" style="392" hidden="1" customWidth="1"/>
    <col min="5669" max="5793" width="0" style="392" hidden="1" customWidth="1"/>
    <col min="5794" max="5888" width="0" style="392" hidden="1"/>
    <col min="5889" max="5889" width="1.5" style="392" hidden="1" customWidth="1"/>
    <col min="5890" max="5909" width="1.375" style="392" hidden="1" customWidth="1"/>
    <col min="5910" max="5911" width="2.375" style="392" hidden="1" customWidth="1"/>
    <col min="5912" max="5923" width="14.625" style="392" hidden="1" customWidth="1"/>
    <col min="5924" max="5924" width="7.75" style="392" hidden="1" customWidth="1"/>
    <col min="5925" max="6049" width="0" style="392" hidden="1" customWidth="1"/>
    <col min="6050" max="6144" width="0" style="392" hidden="1"/>
    <col min="6145" max="6145" width="1.5" style="392" hidden="1" customWidth="1"/>
    <col min="6146" max="6165" width="1.375" style="392" hidden="1" customWidth="1"/>
    <col min="6166" max="6167" width="2.375" style="392" hidden="1" customWidth="1"/>
    <col min="6168" max="6179" width="14.625" style="392" hidden="1" customWidth="1"/>
    <col min="6180" max="6180" width="7.75" style="392" hidden="1" customWidth="1"/>
    <col min="6181" max="6305" width="0" style="392" hidden="1" customWidth="1"/>
    <col min="6306" max="6400" width="0" style="392" hidden="1"/>
    <col min="6401" max="6401" width="1.5" style="392" hidden="1" customWidth="1"/>
    <col min="6402" max="6421" width="1.375" style="392" hidden="1" customWidth="1"/>
    <col min="6422" max="6423" width="2.375" style="392" hidden="1" customWidth="1"/>
    <col min="6424" max="6435" width="14.625" style="392" hidden="1" customWidth="1"/>
    <col min="6436" max="6436" width="7.75" style="392" hidden="1" customWidth="1"/>
    <col min="6437" max="6561" width="0" style="392" hidden="1" customWidth="1"/>
    <col min="6562" max="6656" width="0" style="392" hidden="1"/>
    <col min="6657" max="6657" width="1.5" style="392" hidden="1" customWidth="1"/>
    <col min="6658" max="6677" width="1.375" style="392" hidden="1" customWidth="1"/>
    <col min="6678" max="6679" width="2.375" style="392" hidden="1" customWidth="1"/>
    <col min="6680" max="6691" width="14.625" style="392" hidden="1" customWidth="1"/>
    <col min="6692" max="6692" width="7.75" style="392" hidden="1" customWidth="1"/>
    <col min="6693" max="6817" width="0" style="392" hidden="1" customWidth="1"/>
    <col min="6818" max="6912" width="0" style="392" hidden="1"/>
    <col min="6913" max="6913" width="1.5" style="392" hidden="1" customWidth="1"/>
    <col min="6914" max="6933" width="1.375" style="392" hidden="1" customWidth="1"/>
    <col min="6934" max="6935" width="2.375" style="392" hidden="1" customWidth="1"/>
    <col min="6936" max="6947" width="14.625" style="392" hidden="1" customWidth="1"/>
    <col min="6948" max="6948" width="7.75" style="392" hidden="1" customWidth="1"/>
    <col min="6949" max="7073" width="0" style="392" hidden="1" customWidth="1"/>
    <col min="7074" max="7168" width="0" style="392" hidden="1"/>
    <col min="7169" max="7169" width="1.5" style="392" hidden="1" customWidth="1"/>
    <col min="7170" max="7189" width="1.375" style="392" hidden="1" customWidth="1"/>
    <col min="7190" max="7191" width="2.375" style="392" hidden="1" customWidth="1"/>
    <col min="7192" max="7203" width="14.625" style="392" hidden="1" customWidth="1"/>
    <col min="7204" max="7204" width="7.75" style="392" hidden="1" customWidth="1"/>
    <col min="7205" max="7329" width="0" style="392" hidden="1" customWidth="1"/>
    <col min="7330" max="7424" width="0" style="392" hidden="1"/>
    <col min="7425" max="7425" width="1.5" style="392" hidden="1" customWidth="1"/>
    <col min="7426" max="7445" width="1.375" style="392" hidden="1" customWidth="1"/>
    <col min="7446" max="7447" width="2.375" style="392" hidden="1" customWidth="1"/>
    <col min="7448" max="7459" width="14.625" style="392" hidden="1" customWidth="1"/>
    <col min="7460" max="7460" width="7.75" style="392" hidden="1" customWidth="1"/>
    <col min="7461" max="7585" width="0" style="392" hidden="1" customWidth="1"/>
    <col min="7586" max="7680" width="0" style="392" hidden="1"/>
    <col min="7681" max="7681" width="1.5" style="392" hidden="1" customWidth="1"/>
    <col min="7682" max="7701" width="1.375" style="392" hidden="1" customWidth="1"/>
    <col min="7702" max="7703" width="2.375" style="392" hidden="1" customWidth="1"/>
    <col min="7704" max="7715" width="14.625" style="392" hidden="1" customWidth="1"/>
    <col min="7716" max="7716" width="7.75" style="392" hidden="1" customWidth="1"/>
    <col min="7717" max="7841" width="0" style="392" hidden="1" customWidth="1"/>
    <col min="7842" max="7936" width="0" style="392" hidden="1"/>
    <col min="7937" max="7937" width="1.5" style="392" hidden="1" customWidth="1"/>
    <col min="7938" max="7957" width="1.375" style="392" hidden="1" customWidth="1"/>
    <col min="7958" max="7959" width="2.375" style="392" hidden="1" customWidth="1"/>
    <col min="7960" max="7971" width="14.625" style="392" hidden="1" customWidth="1"/>
    <col min="7972" max="7972" width="7.75" style="392" hidden="1" customWidth="1"/>
    <col min="7973" max="8097" width="0" style="392" hidden="1" customWidth="1"/>
    <col min="8098" max="8192" width="0" style="392" hidden="1"/>
    <col min="8193" max="8193" width="1.5" style="392" hidden="1" customWidth="1"/>
    <col min="8194" max="8213" width="1.375" style="392" hidden="1" customWidth="1"/>
    <col min="8214" max="8215" width="2.375" style="392" hidden="1" customWidth="1"/>
    <col min="8216" max="8227" width="14.625" style="392" hidden="1" customWidth="1"/>
    <col min="8228" max="8228" width="7.75" style="392" hidden="1" customWidth="1"/>
    <col min="8229" max="8353" width="0" style="392" hidden="1" customWidth="1"/>
    <col min="8354" max="8448" width="0" style="392" hidden="1"/>
    <col min="8449" max="8449" width="1.5" style="392" hidden="1" customWidth="1"/>
    <col min="8450" max="8469" width="1.375" style="392" hidden="1" customWidth="1"/>
    <col min="8470" max="8471" width="2.375" style="392" hidden="1" customWidth="1"/>
    <col min="8472" max="8483" width="14.625" style="392" hidden="1" customWidth="1"/>
    <col min="8484" max="8484" width="7.75" style="392" hidden="1" customWidth="1"/>
    <col min="8485" max="8609" width="0" style="392" hidden="1" customWidth="1"/>
    <col min="8610" max="8704" width="0" style="392" hidden="1"/>
    <col min="8705" max="8705" width="1.5" style="392" hidden="1" customWidth="1"/>
    <col min="8706" max="8725" width="1.375" style="392" hidden="1" customWidth="1"/>
    <col min="8726" max="8727" width="2.375" style="392" hidden="1" customWidth="1"/>
    <col min="8728" max="8739" width="14.625" style="392" hidden="1" customWidth="1"/>
    <col min="8740" max="8740" width="7.75" style="392" hidden="1" customWidth="1"/>
    <col min="8741" max="8865" width="0" style="392" hidden="1" customWidth="1"/>
    <col min="8866" max="8960" width="0" style="392" hidden="1"/>
    <col min="8961" max="8961" width="1.5" style="392" hidden="1" customWidth="1"/>
    <col min="8962" max="8981" width="1.375" style="392" hidden="1" customWidth="1"/>
    <col min="8982" max="8983" width="2.375" style="392" hidden="1" customWidth="1"/>
    <col min="8984" max="8995" width="14.625" style="392" hidden="1" customWidth="1"/>
    <col min="8996" max="8996" width="7.75" style="392" hidden="1" customWidth="1"/>
    <col min="8997" max="9121" width="0" style="392" hidden="1" customWidth="1"/>
    <col min="9122" max="9216" width="0" style="392" hidden="1"/>
    <col min="9217" max="9217" width="1.5" style="392" hidden="1" customWidth="1"/>
    <col min="9218" max="9237" width="1.375" style="392" hidden="1" customWidth="1"/>
    <col min="9238" max="9239" width="2.375" style="392" hidden="1" customWidth="1"/>
    <col min="9240" max="9251" width="14.625" style="392" hidden="1" customWidth="1"/>
    <col min="9252" max="9252" width="7.75" style="392" hidden="1" customWidth="1"/>
    <col min="9253" max="9377" width="0" style="392" hidden="1" customWidth="1"/>
    <col min="9378" max="9472" width="0" style="392" hidden="1"/>
    <col min="9473" max="9473" width="1.5" style="392" hidden="1" customWidth="1"/>
    <col min="9474" max="9493" width="1.375" style="392" hidden="1" customWidth="1"/>
    <col min="9494" max="9495" width="2.375" style="392" hidden="1" customWidth="1"/>
    <col min="9496" max="9507" width="14.625" style="392" hidden="1" customWidth="1"/>
    <col min="9508" max="9508" width="7.75" style="392" hidden="1" customWidth="1"/>
    <col min="9509" max="9633" width="0" style="392" hidden="1" customWidth="1"/>
    <col min="9634" max="9728" width="0" style="392" hidden="1"/>
    <col min="9729" max="9729" width="1.5" style="392" hidden="1" customWidth="1"/>
    <col min="9730" max="9749" width="1.375" style="392" hidden="1" customWidth="1"/>
    <col min="9750" max="9751" width="2.375" style="392" hidden="1" customWidth="1"/>
    <col min="9752" max="9763" width="14.625" style="392" hidden="1" customWidth="1"/>
    <col min="9764" max="9764" width="7.75" style="392" hidden="1" customWidth="1"/>
    <col min="9765" max="9889" width="0" style="392" hidden="1" customWidth="1"/>
    <col min="9890" max="9984" width="0" style="392" hidden="1"/>
    <col min="9985" max="9985" width="1.5" style="392" hidden="1" customWidth="1"/>
    <col min="9986" max="10005" width="1.375" style="392" hidden="1" customWidth="1"/>
    <col min="10006" max="10007" width="2.375" style="392" hidden="1" customWidth="1"/>
    <col min="10008" max="10019" width="14.625" style="392" hidden="1" customWidth="1"/>
    <col min="10020" max="10020" width="7.75" style="392" hidden="1" customWidth="1"/>
    <col min="10021" max="10145" width="0" style="392" hidden="1" customWidth="1"/>
    <col min="10146" max="10240" width="0" style="392" hidden="1"/>
    <col min="10241" max="10241" width="1.5" style="392" hidden="1" customWidth="1"/>
    <col min="10242" max="10261" width="1.375" style="392" hidden="1" customWidth="1"/>
    <col min="10262" max="10263" width="2.375" style="392" hidden="1" customWidth="1"/>
    <col min="10264" max="10275" width="14.625" style="392" hidden="1" customWidth="1"/>
    <col min="10276" max="10276" width="7.75" style="392" hidden="1" customWidth="1"/>
    <col min="10277" max="10401" width="0" style="392" hidden="1" customWidth="1"/>
    <col min="10402" max="10496" width="0" style="392" hidden="1"/>
    <col min="10497" max="10497" width="1.5" style="392" hidden="1" customWidth="1"/>
    <col min="10498" max="10517" width="1.375" style="392" hidden="1" customWidth="1"/>
    <col min="10518" max="10519" width="2.375" style="392" hidden="1" customWidth="1"/>
    <col min="10520" max="10531" width="14.625" style="392" hidden="1" customWidth="1"/>
    <col min="10532" max="10532" width="7.75" style="392" hidden="1" customWidth="1"/>
    <col min="10533" max="10657" width="0" style="392" hidden="1" customWidth="1"/>
    <col min="10658" max="10752" width="0" style="392" hidden="1"/>
    <col min="10753" max="10753" width="1.5" style="392" hidden="1" customWidth="1"/>
    <col min="10754" max="10773" width="1.375" style="392" hidden="1" customWidth="1"/>
    <col min="10774" max="10775" width="2.375" style="392" hidden="1" customWidth="1"/>
    <col min="10776" max="10787" width="14.625" style="392" hidden="1" customWidth="1"/>
    <col min="10788" max="10788" width="7.75" style="392" hidden="1" customWidth="1"/>
    <col min="10789" max="10913" width="0" style="392" hidden="1" customWidth="1"/>
    <col min="10914" max="11008" width="0" style="392" hidden="1"/>
    <col min="11009" max="11009" width="1.5" style="392" hidden="1" customWidth="1"/>
    <col min="11010" max="11029" width="1.375" style="392" hidden="1" customWidth="1"/>
    <col min="11030" max="11031" width="2.375" style="392" hidden="1" customWidth="1"/>
    <col min="11032" max="11043" width="14.625" style="392" hidden="1" customWidth="1"/>
    <col min="11044" max="11044" width="7.75" style="392" hidden="1" customWidth="1"/>
    <col min="11045" max="11169" width="0" style="392" hidden="1" customWidth="1"/>
    <col min="11170" max="11264" width="0" style="392" hidden="1"/>
    <col min="11265" max="11265" width="1.5" style="392" hidden="1" customWidth="1"/>
    <col min="11266" max="11285" width="1.375" style="392" hidden="1" customWidth="1"/>
    <col min="11286" max="11287" width="2.375" style="392" hidden="1" customWidth="1"/>
    <col min="11288" max="11299" width="14.625" style="392" hidden="1" customWidth="1"/>
    <col min="11300" max="11300" width="7.75" style="392" hidden="1" customWidth="1"/>
    <col min="11301" max="11425" width="0" style="392" hidden="1" customWidth="1"/>
    <col min="11426" max="11520" width="0" style="392" hidden="1"/>
    <col min="11521" max="11521" width="1.5" style="392" hidden="1" customWidth="1"/>
    <col min="11522" max="11541" width="1.375" style="392" hidden="1" customWidth="1"/>
    <col min="11542" max="11543" width="2.375" style="392" hidden="1" customWidth="1"/>
    <col min="11544" max="11555" width="14.625" style="392" hidden="1" customWidth="1"/>
    <col min="11556" max="11556" width="7.75" style="392" hidden="1" customWidth="1"/>
    <col min="11557" max="11681" width="0" style="392" hidden="1" customWidth="1"/>
    <col min="11682" max="11776" width="0" style="392" hidden="1"/>
    <col min="11777" max="11777" width="1.5" style="392" hidden="1" customWidth="1"/>
    <col min="11778" max="11797" width="1.375" style="392" hidden="1" customWidth="1"/>
    <col min="11798" max="11799" width="2.375" style="392" hidden="1" customWidth="1"/>
    <col min="11800" max="11811" width="14.625" style="392" hidden="1" customWidth="1"/>
    <col min="11812" max="11812" width="7.75" style="392" hidden="1" customWidth="1"/>
    <col min="11813" max="11937" width="0" style="392" hidden="1" customWidth="1"/>
    <col min="11938" max="12032" width="0" style="392" hidden="1"/>
    <col min="12033" max="12033" width="1.5" style="392" hidden="1" customWidth="1"/>
    <col min="12034" max="12053" width="1.375" style="392" hidden="1" customWidth="1"/>
    <col min="12054" max="12055" width="2.375" style="392" hidden="1" customWidth="1"/>
    <col min="12056" max="12067" width="14.625" style="392" hidden="1" customWidth="1"/>
    <col min="12068" max="12068" width="7.75" style="392" hidden="1" customWidth="1"/>
    <col min="12069" max="12193" width="0" style="392" hidden="1" customWidth="1"/>
    <col min="12194" max="12288" width="0" style="392" hidden="1"/>
    <col min="12289" max="12289" width="1.5" style="392" hidden="1" customWidth="1"/>
    <col min="12290" max="12309" width="1.375" style="392" hidden="1" customWidth="1"/>
    <col min="12310" max="12311" width="2.375" style="392" hidden="1" customWidth="1"/>
    <col min="12312" max="12323" width="14.625" style="392" hidden="1" customWidth="1"/>
    <col min="12324" max="12324" width="7.75" style="392" hidden="1" customWidth="1"/>
    <col min="12325" max="12449" width="0" style="392" hidden="1" customWidth="1"/>
    <col min="12450" max="12544" width="0" style="392" hidden="1"/>
    <col min="12545" max="12545" width="1.5" style="392" hidden="1" customWidth="1"/>
    <col min="12546" max="12565" width="1.375" style="392" hidden="1" customWidth="1"/>
    <col min="12566" max="12567" width="2.375" style="392" hidden="1" customWidth="1"/>
    <col min="12568" max="12579" width="14.625" style="392" hidden="1" customWidth="1"/>
    <col min="12580" max="12580" width="7.75" style="392" hidden="1" customWidth="1"/>
    <col min="12581" max="12705" width="0" style="392" hidden="1" customWidth="1"/>
    <col min="12706" max="12800" width="0" style="392" hidden="1"/>
    <col min="12801" max="12801" width="1.5" style="392" hidden="1" customWidth="1"/>
    <col min="12802" max="12821" width="1.375" style="392" hidden="1" customWidth="1"/>
    <col min="12822" max="12823" width="2.375" style="392" hidden="1" customWidth="1"/>
    <col min="12824" max="12835" width="14.625" style="392" hidden="1" customWidth="1"/>
    <col min="12836" max="12836" width="7.75" style="392" hidden="1" customWidth="1"/>
    <col min="12837" max="12961" width="0" style="392" hidden="1" customWidth="1"/>
    <col min="12962" max="13056" width="0" style="392" hidden="1"/>
    <col min="13057" max="13057" width="1.5" style="392" hidden="1" customWidth="1"/>
    <col min="13058" max="13077" width="1.375" style="392" hidden="1" customWidth="1"/>
    <col min="13078" max="13079" width="2.375" style="392" hidden="1" customWidth="1"/>
    <col min="13080" max="13091" width="14.625" style="392" hidden="1" customWidth="1"/>
    <col min="13092" max="13092" width="7.75" style="392" hidden="1" customWidth="1"/>
    <col min="13093" max="13217" width="0" style="392" hidden="1" customWidth="1"/>
    <col min="13218" max="13312" width="0" style="392" hidden="1"/>
    <col min="13313" max="13313" width="1.5" style="392" hidden="1" customWidth="1"/>
    <col min="13314" max="13333" width="1.375" style="392" hidden="1" customWidth="1"/>
    <col min="13334" max="13335" width="2.375" style="392" hidden="1" customWidth="1"/>
    <col min="13336" max="13347" width="14.625" style="392" hidden="1" customWidth="1"/>
    <col min="13348" max="13348" width="7.75" style="392" hidden="1" customWidth="1"/>
    <col min="13349" max="13473" width="0" style="392" hidden="1" customWidth="1"/>
    <col min="13474" max="13568" width="0" style="392" hidden="1"/>
    <col min="13569" max="13569" width="1.5" style="392" hidden="1" customWidth="1"/>
    <col min="13570" max="13589" width="1.375" style="392" hidden="1" customWidth="1"/>
    <col min="13590" max="13591" width="2.375" style="392" hidden="1" customWidth="1"/>
    <col min="13592" max="13603" width="14.625" style="392" hidden="1" customWidth="1"/>
    <col min="13604" max="13604" width="7.75" style="392" hidden="1" customWidth="1"/>
    <col min="13605" max="13729" width="0" style="392" hidden="1" customWidth="1"/>
    <col min="13730" max="13824" width="0" style="392" hidden="1"/>
    <col min="13825" max="13825" width="1.5" style="392" hidden="1" customWidth="1"/>
    <col min="13826" max="13845" width="1.375" style="392" hidden="1" customWidth="1"/>
    <col min="13846" max="13847" width="2.375" style="392" hidden="1" customWidth="1"/>
    <col min="13848" max="13859" width="14.625" style="392" hidden="1" customWidth="1"/>
    <col min="13860" max="13860" width="7.75" style="392" hidden="1" customWidth="1"/>
    <col min="13861" max="13985" width="0" style="392" hidden="1" customWidth="1"/>
    <col min="13986" max="14080" width="0" style="392" hidden="1"/>
    <col min="14081" max="14081" width="1.5" style="392" hidden="1" customWidth="1"/>
    <col min="14082" max="14101" width="1.375" style="392" hidden="1" customWidth="1"/>
    <col min="14102" max="14103" width="2.375" style="392" hidden="1" customWidth="1"/>
    <col min="14104" max="14115" width="14.625" style="392" hidden="1" customWidth="1"/>
    <col min="14116" max="14116" width="7.75" style="392" hidden="1" customWidth="1"/>
    <col min="14117" max="14241" width="0" style="392" hidden="1" customWidth="1"/>
    <col min="14242" max="14336" width="0" style="392" hidden="1"/>
    <col min="14337" max="14337" width="1.5" style="392" hidden="1" customWidth="1"/>
    <col min="14338" max="14357" width="1.375" style="392" hidden="1" customWidth="1"/>
    <col min="14358" max="14359" width="2.375" style="392" hidden="1" customWidth="1"/>
    <col min="14360" max="14371" width="14.625" style="392" hidden="1" customWidth="1"/>
    <col min="14372" max="14372" width="7.75" style="392" hidden="1" customWidth="1"/>
    <col min="14373" max="14497" width="0" style="392" hidden="1" customWidth="1"/>
    <col min="14498" max="14592" width="0" style="392" hidden="1"/>
    <col min="14593" max="14593" width="1.5" style="392" hidden="1" customWidth="1"/>
    <col min="14594" max="14613" width="1.375" style="392" hidden="1" customWidth="1"/>
    <col min="14614" max="14615" width="2.375" style="392" hidden="1" customWidth="1"/>
    <col min="14616" max="14627" width="14.625" style="392" hidden="1" customWidth="1"/>
    <col min="14628" max="14628" width="7.75" style="392" hidden="1" customWidth="1"/>
    <col min="14629" max="14753" width="0" style="392" hidden="1" customWidth="1"/>
    <col min="14754" max="14848" width="0" style="392" hidden="1"/>
    <col min="14849" max="14849" width="1.5" style="392" hidden="1" customWidth="1"/>
    <col min="14850" max="14869" width="1.375" style="392" hidden="1" customWidth="1"/>
    <col min="14870" max="14871" width="2.375" style="392" hidden="1" customWidth="1"/>
    <col min="14872" max="14883" width="14.625" style="392" hidden="1" customWidth="1"/>
    <col min="14884" max="14884" width="7.75" style="392" hidden="1" customWidth="1"/>
    <col min="14885" max="15009" width="0" style="392" hidden="1" customWidth="1"/>
    <col min="15010" max="15104" width="0" style="392" hidden="1"/>
    <col min="15105" max="15105" width="1.5" style="392" hidden="1" customWidth="1"/>
    <col min="15106" max="15125" width="1.375" style="392" hidden="1" customWidth="1"/>
    <col min="15126" max="15127" width="2.375" style="392" hidden="1" customWidth="1"/>
    <col min="15128" max="15139" width="14.625" style="392" hidden="1" customWidth="1"/>
    <col min="15140" max="15140" width="7.75" style="392" hidden="1" customWidth="1"/>
    <col min="15141" max="15265" width="0" style="392" hidden="1" customWidth="1"/>
    <col min="15266" max="15360" width="0" style="392" hidden="1"/>
    <col min="15361" max="15361" width="1.5" style="392" hidden="1" customWidth="1"/>
    <col min="15362" max="15381" width="1.375" style="392" hidden="1" customWidth="1"/>
    <col min="15382" max="15383" width="2.375" style="392" hidden="1" customWidth="1"/>
    <col min="15384" max="15395" width="14.625" style="392" hidden="1" customWidth="1"/>
    <col min="15396" max="15396" width="7.75" style="392" hidden="1" customWidth="1"/>
    <col min="15397" max="15521" width="0" style="392" hidden="1" customWidth="1"/>
    <col min="15522" max="15616" width="0" style="392" hidden="1"/>
    <col min="15617" max="15617" width="1.5" style="392" hidden="1" customWidth="1"/>
    <col min="15618" max="15637" width="1.375" style="392" hidden="1" customWidth="1"/>
    <col min="15638" max="15639" width="2.375" style="392" hidden="1" customWidth="1"/>
    <col min="15640" max="15651" width="14.625" style="392" hidden="1" customWidth="1"/>
    <col min="15652" max="15652" width="7.75" style="392" hidden="1" customWidth="1"/>
    <col min="15653" max="15777" width="0" style="392" hidden="1" customWidth="1"/>
    <col min="15778" max="15872" width="0" style="392" hidden="1"/>
    <col min="15873" max="15873" width="1.5" style="392" hidden="1" customWidth="1"/>
    <col min="15874" max="15893" width="1.375" style="392" hidden="1" customWidth="1"/>
    <col min="15894" max="15895" width="2.375" style="392" hidden="1" customWidth="1"/>
    <col min="15896" max="15907" width="14.625" style="392" hidden="1" customWidth="1"/>
    <col min="15908" max="15908" width="7.75" style="392" hidden="1" customWidth="1"/>
    <col min="15909" max="16033" width="0" style="392" hidden="1" customWidth="1"/>
    <col min="16034" max="16128" width="0" style="392" hidden="1"/>
    <col min="16129" max="16129" width="1.5" style="392" hidden="1" customWidth="1"/>
    <col min="16130" max="16149" width="1.375" style="392" hidden="1" customWidth="1"/>
    <col min="16150" max="16151" width="2.375" style="392" hidden="1" customWidth="1"/>
    <col min="16152" max="16163" width="14.625" style="392" hidden="1" customWidth="1"/>
    <col min="16164" max="16164" width="7.75" style="392" hidden="1" customWidth="1"/>
    <col min="16165" max="16289" width="0" style="392" hidden="1" customWidth="1"/>
    <col min="16290" max="16384" width="0" style="392" hidden="1"/>
  </cols>
  <sheetData>
    <row r="1" spans="1:135" s="119" customFormat="1" ht="9.9499999999999993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088"/>
      <c r="AA1" s="1088"/>
      <c r="AB1" s="131"/>
      <c r="AC1" s="118"/>
      <c r="AD1" s="118"/>
      <c r="AE1" s="120"/>
      <c r="AF1" s="120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</row>
    <row r="2" spans="1:135" s="119" customFormat="1" ht="15.6" customHeight="1" x14ac:dyDescent="0.15">
      <c r="A2" s="118" t="s">
        <v>1004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</row>
    <row r="3" spans="1:135" s="119" customFormat="1" ht="16.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22" t="s">
        <v>109</v>
      </c>
      <c r="AI3" s="262" t="s">
        <v>1005</v>
      </c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</row>
    <row r="4" spans="1:135" s="119" customFormat="1" ht="24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088" t="s">
        <v>1006</v>
      </c>
      <c r="AA4" s="1088"/>
      <c r="AB4" s="131"/>
      <c r="AC4" s="118"/>
      <c r="AD4" s="118"/>
      <c r="AE4" s="120"/>
      <c r="AF4" s="120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</row>
    <row r="5" spans="1:135" s="119" customFormat="1" ht="18.7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33" t="s">
        <v>870</v>
      </c>
      <c r="AF5" s="133" t="s">
        <v>5</v>
      </c>
      <c r="AG5" s="962"/>
      <c r="AH5" s="120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</row>
    <row r="6" spans="1:135" s="119" customFormat="1" ht="19.5" customHeight="1" x14ac:dyDescent="0.25">
      <c r="A6" s="124"/>
      <c r="B6" s="1089" t="s">
        <v>816</v>
      </c>
      <c r="C6" s="1089"/>
      <c r="D6" s="1089"/>
      <c r="E6" s="1089"/>
      <c r="F6" s="1089"/>
      <c r="G6" s="1089"/>
      <c r="H6" s="1089"/>
      <c r="I6" s="1089"/>
      <c r="J6" s="1089"/>
      <c r="K6" s="1089"/>
      <c r="L6" s="23" t="s">
        <v>7</v>
      </c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227"/>
      <c r="Z6" s="1088"/>
      <c r="AA6" s="1088"/>
      <c r="AB6" s="131"/>
      <c r="AC6" s="131"/>
      <c r="AD6" s="131"/>
      <c r="AE6" s="133" t="s">
        <v>871</v>
      </c>
      <c r="AF6" s="133" t="s">
        <v>9</v>
      </c>
      <c r="AG6" s="962"/>
      <c r="AH6" s="118"/>
      <c r="AI6" s="135"/>
      <c r="AJ6" s="120"/>
      <c r="AK6" s="136"/>
      <c r="AL6" s="118"/>
      <c r="AM6" s="118"/>
      <c r="AN6" s="118"/>
      <c r="AO6" s="118"/>
      <c r="AP6" s="118"/>
      <c r="AQ6" s="137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</row>
    <row r="7" spans="1:135" s="119" customFormat="1" ht="19.5" customHeight="1" x14ac:dyDescent="0.15">
      <c r="A7" s="689"/>
      <c r="B7" s="120" t="s">
        <v>818</v>
      </c>
      <c r="C7" s="1090"/>
      <c r="D7" s="1090"/>
      <c r="E7" s="1090"/>
      <c r="F7" s="1090"/>
      <c r="G7" s="1090"/>
      <c r="H7" s="1090"/>
      <c r="I7" s="1090"/>
      <c r="J7" s="1090"/>
      <c r="K7" s="1090"/>
      <c r="L7" s="120" t="s">
        <v>1007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4"/>
      <c r="Z7" s="124"/>
      <c r="AA7" s="124"/>
      <c r="AB7" s="124"/>
      <c r="AC7" s="124"/>
      <c r="AD7" s="124"/>
      <c r="AE7" s="689"/>
      <c r="AF7" s="689"/>
      <c r="AG7" s="689"/>
      <c r="AH7" s="689"/>
      <c r="AI7" s="231" t="s">
        <v>145</v>
      </c>
      <c r="AJ7" s="120"/>
      <c r="AK7" s="124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</row>
    <row r="8" spans="1:135" s="150" customFormat="1" ht="14.1" customHeight="1" x14ac:dyDescent="0.15">
      <c r="A8" s="146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6"/>
      <c r="T8" s="146"/>
      <c r="U8" s="146"/>
      <c r="V8" s="146"/>
      <c r="W8" s="146"/>
      <c r="X8" s="147" t="s">
        <v>42</v>
      </c>
      <c r="Y8" s="147" t="s">
        <v>13</v>
      </c>
      <c r="Z8" s="147" t="s">
        <v>15</v>
      </c>
      <c r="AA8" s="147" t="s">
        <v>16</v>
      </c>
      <c r="AB8" s="147" t="s">
        <v>117</v>
      </c>
      <c r="AC8" s="147" t="s">
        <v>26</v>
      </c>
      <c r="AD8" s="147" t="s">
        <v>28</v>
      </c>
      <c r="AE8" s="147" t="s">
        <v>30</v>
      </c>
      <c r="AF8" s="147" t="s">
        <v>32</v>
      </c>
      <c r="AG8" s="147" t="s">
        <v>34</v>
      </c>
      <c r="AH8" s="147" t="s">
        <v>146</v>
      </c>
      <c r="AI8" s="147" t="s">
        <v>245</v>
      </c>
      <c r="AJ8" s="148"/>
      <c r="AK8" s="146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</row>
    <row r="9" spans="1:135" s="150" customFormat="1" ht="6.75" customHeight="1" x14ac:dyDescent="0.15">
      <c r="A9" s="146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091"/>
      <c r="W9" s="1092"/>
      <c r="X9" s="151"/>
      <c r="Y9" s="155"/>
      <c r="Z9" s="155"/>
      <c r="AA9" s="155"/>
      <c r="AB9" s="155"/>
      <c r="AC9" s="155"/>
      <c r="AD9" s="155"/>
      <c r="AE9" s="154"/>
      <c r="AF9" s="155"/>
      <c r="AG9" s="155"/>
      <c r="AH9" s="155"/>
      <c r="AI9" s="1093"/>
      <c r="AJ9" s="156"/>
      <c r="AK9" s="146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</row>
    <row r="10" spans="1:135" s="150" customFormat="1" ht="30" customHeight="1" x14ac:dyDescent="0.15">
      <c r="A10" s="146"/>
      <c r="B10" s="1094"/>
      <c r="C10" s="921"/>
      <c r="D10" s="921"/>
      <c r="E10" s="921" t="s">
        <v>1008</v>
      </c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 t="s">
        <v>1009</v>
      </c>
      <c r="R10" s="272"/>
      <c r="S10" s="921"/>
      <c r="T10" s="921"/>
      <c r="U10" s="1095"/>
      <c r="V10" s="1252" t="s">
        <v>1010</v>
      </c>
      <c r="W10" s="1253"/>
      <c r="X10" s="1096" t="s">
        <v>1011</v>
      </c>
      <c r="Y10" s="237" t="s">
        <v>1012</v>
      </c>
      <c r="Z10" s="237" t="s">
        <v>1013</v>
      </c>
      <c r="AA10" s="1097" t="s">
        <v>1014</v>
      </c>
      <c r="AB10" s="1097" t="s">
        <v>1015</v>
      </c>
      <c r="AC10" s="1097" t="s">
        <v>1016</v>
      </c>
      <c r="AD10" s="237" t="s">
        <v>1017</v>
      </c>
      <c r="AE10" s="237" t="s">
        <v>1018</v>
      </c>
      <c r="AF10" s="237" t="s">
        <v>1019</v>
      </c>
      <c r="AG10" s="1097" t="s">
        <v>1020</v>
      </c>
      <c r="AH10" s="1097" t="s">
        <v>1021</v>
      </c>
      <c r="AI10" s="1098" t="s">
        <v>1022</v>
      </c>
      <c r="AJ10" s="148"/>
      <c r="AK10" s="146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</row>
    <row r="11" spans="1:135" s="181" customFormat="1" ht="8.1" customHeight="1" thickBot="1" x14ac:dyDescent="0.2">
      <c r="A11" s="16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2"/>
      <c r="V11" s="1099"/>
      <c r="W11" s="1100"/>
      <c r="X11" s="1101"/>
      <c r="Y11" s="176"/>
      <c r="Z11" s="177"/>
      <c r="AA11" s="177"/>
      <c r="AB11" s="178"/>
      <c r="AC11" s="178"/>
      <c r="AD11" s="179"/>
      <c r="AE11" s="175"/>
      <c r="AF11" s="177"/>
      <c r="AG11" s="177"/>
      <c r="AH11" s="177"/>
      <c r="AI11" s="1102"/>
      <c r="AJ11" s="180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</row>
    <row r="12" spans="1:135" s="150" customFormat="1" ht="26.1" customHeight="1" x14ac:dyDescent="0.15">
      <c r="A12" s="146"/>
      <c r="B12" s="1475" t="s">
        <v>1023</v>
      </c>
      <c r="C12" s="1475"/>
      <c r="D12" s="1475"/>
      <c r="E12" s="1475"/>
      <c r="F12" s="1475"/>
      <c r="G12" s="1475"/>
      <c r="H12" s="1475"/>
      <c r="I12" s="1475"/>
      <c r="J12" s="1475"/>
      <c r="K12" s="1475"/>
      <c r="L12" s="1475"/>
      <c r="M12" s="1475"/>
      <c r="N12" s="1475"/>
      <c r="O12" s="1475"/>
      <c r="P12" s="1475"/>
      <c r="Q12" s="1475"/>
      <c r="R12" s="1475"/>
      <c r="S12" s="1475"/>
      <c r="T12" s="1475"/>
      <c r="U12" s="1353"/>
      <c r="V12" s="1103" t="s">
        <v>1024</v>
      </c>
      <c r="W12" s="932">
        <v>1</v>
      </c>
      <c r="X12" s="185">
        <f>SUM(X13:X15)</f>
        <v>219024</v>
      </c>
      <c r="Y12" s="185">
        <f t="shared" ref="Y12:AH12" si="0">SUM(Y13:Y15)</f>
        <v>5865450</v>
      </c>
      <c r="Z12" s="185">
        <f t="shared" si="0"/>
        <v>1904869</v>
      </c>
      <c r="AA12" s="185">
        <f t="shared" si="0"/>
        <v>10249452</v>
      </c>
      <c r="AB12" s="185">
        <f t="shared" si="0"/>
        <v>4005578</v>
      </c>
      <c r="AC12" s="185">
        <f t="shared" si="0"/>
        <v>52237</v>
      </c>
      <c r="AD12" s="185">
        <f t="shared" si="0"/>
        <v>470063</v>
      </c>
      <c r="AE12" s="185">
        <f t="shared" si="0"/>
        <v>508951</v>
      </c>
      <c r="AF12" s="185">
        <f t="shared" si="0"/>
        <v>3957129</v>
      </c>
      <c r="AG12" s="185">
        <f t="shared" si="0"/>
        <v>6667523</v>
      </c>
      <c r="AH12" s="185">
        <f t="shared" si="0"/>
        <v>36200469</v>
      </c>
      <c r="AI12" s="1104">
        <f>SUM(X12:AH12)</f>
        <v>70100745</v>
      </c>
      <c r="AJ12" s="146"/>
      <c r="AK12" s="146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</row>
    <row r="13" spans="1:135" s="150" customFormat="1" ht="26.1" customHeight="1" x14ac:dyDescent="0.15">
      <c r="A13" s="146"/>
      <c r="B13" s="1416" t="s">
        <v>1025</v>
      </c>
      <c r="C13" s="1476"/>
      <c r="D13" s="1476"/>
      <c r="E13" s="1475" t="s">
        <v>1026</v>
      </c>
      <c r="F13" s="1475"/>
      <c r="G13" s="1475"/>
      <c r="H13" s="1475"/>
      <c r="I13" s="1475"/>
      <c r="J13" s="1475"/>
      <c r="K13" s="1475"/>
      <c r="L13" s="1475"/>
      <c r="M13" s="1475"/>
      <c r="N13" s="1475"/>
      <c r="O13" s="1475"/>
      <c r="P13" s="1475"/>
      <c r="Q13" s="1475"/>
      <c r="R13" s="1475"/>
      <c r="S13" s="1475"/>
      <c r="T13" s="1475"/>
      <c r="U13" s="1353"/>
      <c r="V13" s="1105" t="s">
        <v>1024</v>
      </c>
      <c r="W13" s="933">
        <v>2</v>
      </c>
      <c r="X13" s="250">
        <v>219024</v>
      </c>
      <c r="Y13" s="250">
        <v>3666613</v>
      </c>
      <c r="Z13" s="250">
        <v>379770</v>
      </c>
      <c r="AA13" s="250">
        <v>2233908</v>
      </c>
      <c r="AB13" s="250">
        <v>1692314</v>
      </c>
      <c r="AC13" s="250">
        <v>52237</v>
      </c>
      <c r="AD13" s="250">
        <v>287902</v>
      </c>
      <c r="AE13" s="250">
        <v>426645</v>
      </c>
      <c r="AF13" s="250">
        <v>2749411</v>
      </c>
      <c r="AG13" s="250">
        <v>943862</v>
      </c>
      <c r="AH13" s="250">
        <v>1822615</v>
      </c>
      <c r="AI13" s="668">
        <f t="shared" ref="AI13:AI17" si="1">SUM(X13:AH13)</f>
        <v>14474301</v>
      </c>
      <c r="AJ13" s="146"/>
      <c r="AK13" s="146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</row>
    <row r="14" spans="1:135" s="150" customFormat="1" ht="26.1" customHeight="1" x14ac:dyDescent="0.15">
      <c r="A14" s="146"/>
      <c r="B14" s="1424"/>
      <c r="C14" s="1477"/>
      <c r="D14" s="1477"/>
      <c r="E14" s="1475" t="s">
        <v>1027</v>
      </c>
      <c r="F14" s="1475"/>
      <c r="G14" s="1475"/>
      <c r="H14" s="1475"/>
      <c r="I14" s="1475"/>
      <c r="J14" s="1475"/>
      <c r="K14" s="1475"/>
      <c r="L14" s="1475"/>
      <c r="M14" s="1475"/>
      <c r="N14" s="1475"/>
      <c r="O14" s="1475"/>
      <c r="P14" s="1475"/>
      <c r="Q14" s="1475"/>
      <c r="R14" s="1475"/>
      <c r="S14" s="1475"/>
      <c r="T14" s="1475"/>
      <c r="U14" s="1353"/>
      <c r="V14" s="1105" t="s">
        <v>1024</v>
      </c>
      <c r="W14" s="933">
        <v>3</v>
      </c>
      <c r="X14" s="251">
        <v>0</v>
      </c>
      <c r="Y14" s="250">
        <v>2198837</v>
      </c>
      <c r="Z14" s="250">
        <v>1525099</v>
      </c>
      <c r="AA14" s="250">
        <v>3194101</v>
      </c>
      <c r="AB14" s="250">
        <v>718414</v>
      </c>
      <c r="AC14" s="250">
        <v>0</v>
      </c>
      <c r="AD14" s="250">
        <v>0</v>
      </c>
      <c r="AE14" s="250">
        <v>82306</v>
      </c>
      <c r="AF14" s="250">
        <v>894830</v>
      </c>
      <c r="AG14" s="250">
        <v>5723661</v>
      </c>
      <c r="AH14" s="250">
        <v>0</v>
      </c>
      <c r="AI14" s="668">
        <f t="shared" si="1"/>
        <v>14337248</v>
      </c>
      <c r="AJ14" s="146"/>
      <c r="AK14" s="14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</row>
    <row r="15" spans="1:135" s="150" customFormat="1" ht="26.1" customHeight="1" x14ac:dyDescent="0.15">
      <c r="A15" s="146"/>
      <c r="B15" s="1418"/>
      <c r="C15" s="1478"/>
      <c r="D15" s="1478"/>
      <c r="E15" s="1475" t="s">
        <v>1028</v>
      </c>
      <c r="F15" s="1475"/>
      <c r="G15" s="1475"/>
      <c r="H15" s="1475"/>
      <c r="I15" s="1475"/>
      <c r="J15" s="1475"/>
      <c r="K15" s="1475"/>
      <c r="L15" s="1475"/>
      <c r="M15" s="1475"/>
      <c r="N15" s="1475"/>
      <c r="O15" s="1475"/>
      <c r="P15" s="1475"/>
      <c r="Q15" s="1475"/>
      <c r="R15" s="1475"/>
      <c r="S15" s="1475"/>
      <c r="T15" s="1475"/>
      <c r="U15" s="1353"/>
      <c r="V15" s="1105" t="s">
        <v>1024</v>
      </c>
      <c r="W15" s="933">
        <v>4</v>
      </c>
      <c r="X15" s="251">
        <v>0</v>
      </c>
      <c r="Y15" s="250">
        <v>0</v>
      </c>
      <c r="Z15" s="251">
        <v>0</v>
      </c>
      <c r="AA15" s="250">
        <v>4821443</v>
      </c>
      <c r="AB15" s="250">
        <v>1594850</v>
      </c>
      <c r="AC15" s="250">
        <v>0</v>
      </c>
      <c r="AD15" s="250">
        <v>182161</v>
      </c>
      <c r="AE15" s="250">
        <v>0</v>
      </c>
      <c r="AF15" s="250">
        <v>312888</v>
      </c>
      <c r="AG15" s="251">
        <v>0</v>
      </c>
      <c r="AH15" s="250">
        <v>34377854</v>
      </c>
      <c r="AI15" s="668">
        <f t="shared" si="1"/>
        <v>41289196</v>
      </c>
      <c r="AJ15" s="146"/>
      <c r="AK15" s="146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</row>
    <row r="16" spans="1:135" s="150" customFormat="1" ht="26.1" customHeight="1" x14ac:dyDescent="0.15">
      <c r="A16" s="146"/>
      <c r="B16" s="1473" t="s">
        <v>1029</v>
      </c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4"/>
      <c r="V16" s="1105" t="s">
        <v>1024</v>
      </c>
      <c r="W16" s="933">
        <v>5</v>
      </c>
      <c r="X16" s="251">
        <v>0</v>
      </c>
      <c r="Y16" s="250">
        <v>106471</v>
      </c>
      <c r="Z16" s="251">
        <v>0</v>
      </c>
      <c r="AA16" s="250">
        <v>11742</v>
      </c>
      <c r="AB16" s="250">
        <v>9808</v>
      </c>
      <c r="AC16" s="250">
        <v>0</v>
      </c>
      <c r="AD16" s="250">
        <v>19996</v>
      </c>
      <c r="AE16" s="250">
        <v>0</v>
      </c>
      <c r="AF16" s="250">
        <v>502283</v>
      </c>
      <c r="AG16" s="250">
        <v>31840</v>
      </c>
      <c r="AH16" s="250">
        <v>250159</v>
      </c>
      <c r="AI16" s="668">
        <f t="shared" si="1"/>
        <v>932299</v>
      </c>
      <c r="AJ16" s="146"/>
      <c r="AK16" s="146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</row>
    <row r="17" spans="1:135" s="150" customFormat="1" ht="26.1" customHeight="1" thickBot="1" x14ac:dyDescent="0.2">
      <c r="A17" s="146"/>
      <c r="B17" s="1475" t="s">
        <v>1022</v>
      </c>
      <c r="C17" s="1475"/>
      <c r="D17" s="1475"/>
      <c r="E17" s="1475"/>
      <c r="F17" s="1475"/>
      <c r="G17" s="1475"/>
      <c r="H17" s="1475"/>
      <c r="I17" s="1475"/>
      <c r="J17" s="1475"/>
      <c r="K17" s="1475"/>
      <c r="L17" s="1475"/>
      <c r="M17" s="1475"/>
      <c r="N17" s="1475"/>
      <c r="O17" s="1475"/>
      <c r="P17" s="1475"/>
      <c r="Q17" s="1475"/>
      <c r="R17" s="1475"/>
      <c r="S17" s="1475"/>
      <c r="T17" s="1475"/>
      <c r="U17" s="1353"/>
      <c r="V17" s="1106" t="s">
        <v>1024</v>
      </c>
      <c r="W17" s="934">
        <v>6</v>
      </c>
      <c r="X17" s="190">
        <f>X12+X16</f>
        <v>219024</v>
      </c>
      <c r="Y17" s="190">
        <f t="shared" ref="Y17:AH17" si="2">Y12+Y16</f>
        <v>5971921</v>
      </c>
      <c r="Z17" s="190">
        <f t="shared" si="2"/>
        <v>1904869</v>
      </c>
      <c r="AA17" s="190">
        <f t="shared" si="2"/>
        <v>10261194</v>
      </c>
      <c r="AB17" s="190">
        <f t="shared" si="2"/>
        <v>4015386</v>
      </c>
      <c r="AC17" s="190">
        <f t="shared" si="2"/>
        <v>52237</v>
      </c>
      <c r="AD17" s="190">
        <f t="shared" si="2"/>
        <v>490059</v>
      </c>
      <c r="AE17" s="190">
        <f t="shared" si="2"/>
        <v>508951</v>
      </c>
      <c r="AF17" s="190">
        <f t="shared" si="2"/>
        <v>4459412</v>
      </c>
      <c r="AG17" s="190">
        <f t="shared" si="2"/>
        <v>6699363</v>
      </c>
      <c r="AH17" s="190">
        <f t="shared" si="2"/>
        <v>36450628</v>
      </c>
      <c r="AI17" s="1107">
        <f t="shared" si="1"/>
        <v>71033044</v>
      </c>
      <c r="AJ17" s="146"/>
      <c r="AK17" s="146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</row>
    <row r="18" spans="1:135" s="150" customFormat="1" x14ac:dyDescent="0.15">
      <c r="A18" s="146"/>
      <c r="B18" s="149"/>
      <c r="C18" s="149"/>
      <c r="D18" s="149"/>
      <c r="E18" s="149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</row>
    <row r="19" spans="1:135" s="150" customFormat="1" ht="14.25" hidden="1" customHeight="1" x14ac:dyDescent="0.1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150" customFormat="1" hidden="1" x14ac:dyDescent="0.1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</row>
    <row r="21" spans="1:135" ht="14.25" hidden="1" customHeight="1" x14ac:dyDescent="0.15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</row>
    <row r="22" spans="1:135" ht="14.25" hidden="1" customHeight="1" x14ac:dyDescent="0.15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</row>
    <row r="23" spans="1:135" ht="14.25" hidden="1" customHeight="1" x14ac:dyDescent="0.15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</row>
    <row r="24" spans="1:135" ht="14.25" hidden="1" customHeight="1" x14ac:dyDescent="0.15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</row>
    <row r="25" spans="1:135" ht="14.25" hidden="1" customHeight="1" x14ac:dyDescent="0.1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</row>
    <row r="26" spans="1:135" ht="14.25" hidden="1" customHeight="1" x14ac:dyDescent="0.1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</row>
    <row r="27" spans="1:135" ht="14.25" hidden="1" customHeight="1" x14ac:dyDescent="0.1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</row>
  </sheetData>
  <sheetProtection sheet="1" objects="1" scenarios="1"/>
  <dataConsolidate/>
  <mergeCells count="8">
    <mergeCell ref="B16:U16"/>
    <mergeCell ref="B17:U17"/>
    <mergeCell ref="V10:W10"/>
    <mergeCell ref="B12:U12"/>
    <mergeCell ref="B13:D15"/>
    <mergeCell ref="E13:U13"/>
    <mergeCell ref="E14:U14"/>
    <mergeCell ref="E15:U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3:AH13 Y14:AH14 AH15 Y15:Y16 AA15:AF16 AG16:AH16" xr:uid="{FA0BE3B1-AEDC-426F-9707-F4CF44DA22E0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5AEC-CC9A-4AFE-B631-B179E47A51A0}">
  <sheetPr codeName="Sheet20">
    <pageSetUpPr autoPageBreaks="0" fitToPage="1"/>
  </sheetPr>
  <dimension ref="A1:WXZ68"/>
  <sheetViews>
    <sheetView showGridLines="0" zoomScale="90" zoomScaleNormal="90" workbookViewId="0">
      <pane ySplit="11" topLeftCell="A12" activePane="bottomLeft" state="frozen"/>
      <selection pane="bottomLeft"/>
    </sheetView>
  </sheetViews>
  <sheetFormatPr defaultColWidth="0" defaultRowHeight="14.25" customHeight="1" zeroHeight="1" x14ac:dyDescent="0.15"/>
  <cols>
    <col min="1" max="20" width="1.625" style="392" customWidth="1"/>
    <col min="21" max="22" width="2.625" style="392" customWidth="1"/>
    <col min="23" max="23" width="15.5" style="392" customWidth="1"/>
    <col min="24" max="24" width="4.625" style="392" customWidth="1"/>
    <col min="25" max="40" width="1.625" style="392" customWidth="1"/>
    <col min="41" max="43" width="1.625" style="276" customWidth="1"/>
    <col min="44" max="45" width="2.625" style="276" customWidth="1"/>
    <col min="46" max="46" width="15.625" style="276" customWidth="1"/>
    <col min="47" max="47" width="4.625" style="276" customWidth="1"/>
    <col min="48" max="65" width="1.625" style="276" customWidth="1"/>
    <col min="66" max="66" width="2.25" style="276" customWidth="1"/>
    <col min="67" max="68" width="2.625" style="276" customWidth="1"/>
    <col min="69" max="69" width="15.5" style="276" customWidth="1"/>
    <col min="70" max="70" width="4.75" style="276" customWidth="1"/>
    <col min="71" max="71" width="2.625" style="392" customWidth="1"/>
    <col min="72" max="256" width="5.75" style="392" hidden="1"/>
    <col min="257" max="276" width="1.625" style="392" hidden="1" customWidth="1"/>
    <col min="277" max="278" width="2.625" style="392" hidden="1" customWidth="1"/>
    <col min="279" max="279" width="15.5" style="392" hidden="1" customWidth="1"/>
    <col min="280" max="280" width="4.625" style="392" hidden="1" customWidth="1"/>
    <col min="281" max="299" width="1.625" style="392" hidden="1" customWidth="1"/>
    <col min="300" max="301" width="2.625" style="392" hidden="1" customWidth="1"/>
    <col min="302" max="302" width="15.625" style="392" hidden="1" customWidth="1"/>
    <col min="303" max="303" width="4.625" style="392" hidden="1" customWidth="1"/>
    <col min="304" max="321" width="1.625" style="392" hidden="1" customWidth="1"/>
    <col min="322" max="322" width="2.25" style="392" hidden="1" customWidth="1"/>
    <col min="323" max="324" width="2.625" style="392" hidden="1" customWidth="1"/>
    <col min="325" max="325" width="15.5" style="392" hidden="1" customWidth="1"/>
    <col min="326" max="326" width="4.75" style="392" hidden="1" customWidth="1"/>
    <col min="327" max="327" width="5.75" style="392" hidden="1" customWidth="1"/>
    <col min="328" max="512" width="5.75" style="392" hidden="1"/>
    <col min="513" max="532" width="1.625" style="392" hidden="1" customWidth="1"/>
    <col min="533" max="534" width="2.625" style="392" hidden="1" customWidth="1"/>
    <col min="535" max="535" width="15.5" style="392" hidden="1" customWidth="1"/>
    <col min="536" max="536" width="4.625" style="392" hidden="1" customWidth="1"/>
    <col min="537" max="555" width="1.625" style="392" hidden="1" customWidth="1"/>
    <col min="556" max="557" width="2.625" style="392" hidden="1" customWidth="1"/>
    <col min="558" max="558" width="15.625" style="392" hidden="1" customWidth="1"/>
    <col min="559" max="559" width="4.625" style="392" hidden="1" customWidth="1"/>
    <col min="560" max="577" width="1.625" style="392" hidden="1" customWidth="1"/>
    <col min="578" max="578" width="2.25" style="392" hidden="1" customWidth="1"/>
    <col min="579" max="580" width="2.625" style="392" hidden="1" customWidth="1"/>
    <col min="581" max="581" width="15.5" style="392" hidden="1" customWidth="1"/>
    <col min="582" max="582" width="4.75" style="392" hidden="1" customWidth="1"/>
    <col min="583" max="583" width="5.75" style="392" hidden="1" customWidth="1"/>
    <col min="584" max="768" width="5.75" style="392" hidden="1"/>
    <col min="769" max="788" width="1.625" style="392" hidden="1" customWidth="1"/>
    <col min="789" max="790" width="2.625" style="392" hidden="1" customWidth="1"/>
    <col min="791" max="791" width="15.5" style="392" hidden="1" customWidth="1"/>
    <col min="792" max="792" width="4.625" style="392" hidden="1" customWidth="1"/>
    <col min="793" max="811" width="1.625" style="392" hidden="1" customWidth="1"/>
    <col min="812" max="813" width="2.625" style="392" hidden="1" customWidth="1"/>
    <col min="814" max="814" width="15.625" style="392" hidden="1" customWidth="1"/>
    <col min="815" max="815" width="4.625" style="392" hidden="1" customWidth="1"/>
    <col min="816" max="833" width="1.625" style="392" hidden="1" customWidth="1"/>
    <col min="834" max="834" width="2.25" style="392" hidden="1" customWidth="1"/>
    <col min="835" max="836" width="2.625" style="392" hidden="1" customWidth="1"/>
    <col min="837" max="837" width="15.5" style="392" hidden="1" customWidth="1"/>
    <col min="838" max="838" width="4.75" style="392" hidden="1" customWidth="1"/>
    <col min="839" max="839" width="5.75" style="392" hidden="1" customWidth="1"/>
    <col min="840" max="1024" width="5.75" style="392" hidden="1"/>
    <col min="1025" max="1044" width="1.625" style="392" hidden="1" customWidth="1"/>
    <col min="1045" max="1046" width="2.625" style="392" hidden="1" customWidth="1"/>
    <col min="1047" max="1047" width="15.5" style="392" hidden="1" customWidth="1"/>
    <col min="1048" max="1048" width="4.625" style="392" hidden="1" customWidth="1"/>
    <col min="1049" max="1067" width="1.625" style="392" hidden="1" customWidth="1"/>
    <col min="1068" max="1069" width="2.625" style="392" hidden="1" customWidth="1"/>
    <col min="1070" max="1070" width="15.625" style="392" hidden="1" customWidth="1"/>
    <col min="1071" max="1071" width="4.625" style="392" hidden="1" customWidth="1"/>
    <col min="1072" max="1089" width="1.625" style="392" hidden="1" customWidth="1"/>
    <col min="1090" max="1090" width="2.25" style="392" hidden="1" customWidth="1"/>
    <col min="1091" max="1092" width="2.625" style="392" hidden="1" customWidth="1"/>
    <col min="1093" max="1093" width="15.5" style="392" hidden="1" customWidth="1"/>
    <col min="1094" max="1094" width="4.75" style="392" hidden="1" customWidth="1"/>
    <col min="1095" max="1095" width="5.75" style="392" hidden="1" customWidth="1"/>
    <col min="1096" max="1280" width="5.75" style="392" hidden="1"/>
    <col min="1281" max="1300" width="1.625" style="392" hidden="1" customWidth="1"/>
    <col min="1301" max="1302" width="2.625" style="392" hidden="1" customWidth="1"/>
    <col min="1303" max="1303" width="15.5" style="392" hidden="1" customWidth="1"/>
    <col min="1304" max="1304" width="4.625" style="392" hidden="1" customWidth="1"/>
    <col min="1305" max="1323" width="1.625" style="392" hidden="1" customWidth="1"/>
    <col min="1324" max="1325" width="2.625" style="392" hidden="1" customWidth="1"/>
    <col min="1326" max="1326" width="15.625" style="392" hidden="1" customWidth="1"/>
    <col min="1327" max="1327" width="4.625" style="392" hidden="1" customWidth="1"/>
    <col min="1328" max="1345" width="1.625" style="392" hidden="1" customWidth="1"/>
    <col min="1346" max="1346" width="2.25" style="392" hidden="1" customWidth="1"/>
    <col min="1347" max="1348" width="2.625" style="392" hidden="1" customWidth="1"/>
    <col min="1349" max="1349" width="15.5" style="392" hidden="1" customWidth="1"/>
    <col min="1350" max="1350" width="4.75" style="392" hidden="1" customWidth="1"/>
    <col min="1351" max="1351" width="5.75" style="392" hidden="1" customWidth="1"/>
    <col min="1352" max="1536" width="5.75" style="392" hidden="1"/>
    <col min="1537" max="1556" width="1.625" style="392" hidden="1" customWidth="1"/>
    <col min="1557" max="1558" width="2.625" style="392" hidden="1" customWidth="1"/>
    <col min="1559" max="1559" width="15.5" style="392" hidden="1" customWidth="1"/>
    <col min="1560" max="1560" width="4.625" style="392" hidden="1" customWidth="1"/>
    <col min="1561" max="1579" width="1.625" style="392" hidden="1" customWidth="1"/>
    <col min="1580" max="1581" width="2.625" style="392" hidden="1" customWidth="1"/>
    <col min="1582" max="1582" width="15.625" style="392" hidden="1" customWidth="1"/>
    <col min="1583" max="1583" width="4.625" style="392" hidden="1" customWidth="1"/>
    <col min="1584" max="1601" width="1.625" style="392" hidden="1" customWidth="1"/>
    <col min="1602" max="1602" width="2.25" style="392" hidden="1" customWidth="1"/>
    <col min="1603" max="1604" width="2.625" style="392" hidden="1" customWidth="1"/>
    <col min="1605" max="1605" width="15.5" style="392" hidden="1" customWidth="1"/>
    <col min="1606" max="1606" width="4.75" style="392" hidden="1" customWidth="1"/>
    <col min="1607" max="1607" width="5.75" style="392" hidden="1" customWidth="1"/>
    <col min="1608" max="1792" width="5.75" style="392" hidden="1"/>
    <col min="1793" max="1812" width="1.625" style="392" hidden="1" customWidth="1"/>
    <col min="1813" max="1814" width="2.625" style="392" hidden="1" customWidth="1"/>
    <col min="1815" max="1815" width="15.5" style="392" hidden="1" customWidth="1"/>
    <col min="1816" max="1816" width="4.625" style="392" hidden="1" customWidth="1"/>
    <col min="1817" max="1835" width="1.625" style="392" hidden="1" customWidth="1"/>
    <col min="1836" max="1837" width="2.625" style="392" hidden="1" customWidth="1"/>
    <col min="1838" max="1838" width="15.625" style="392" hidden="1" customWidth="1"/>
    <col min="1839" max="1839" width="4.625" style="392" hidden="1" customWidth="1"/>
    <col min="1840" max="1857" width="1.625" style="392" hidden="1" customWidth="1"/>
    <col min="1858" max="1858" width="2.25" style="392" hidden="1" customWidth="1"/>
    <col min="1859" max="1860" width="2.625" style="392" hidden="1" customWidth="1"/>
    <col min="1861" max="1861" width="15.5" style="392" hidden="1" customWidth="1"/>
    <col min="1862" max="1862" width="4.75" style="392" hidden="1" customWidth="1"/>
    <col min="1863" max="1863" width="5.75" style="392" hidden="1" customWidth="1"/>
    <col min="1864" max="2048" width="5.75" style="392" hidden="1"/>
    <col min="2049" max="2068" width="1.625" style="392" hidden="1" customWidth="1"/>
    <col min="2069" max="2070" width="2.625" style="392" hidden="1" customWidth="1"/>
    <col min="2071" max="2071" width="15.5" style="392" hidden="1" customWidth="1"/>
    <col min="2072" max="2072" width="4.625" style="392" hidden="1" customWidth="1"/>
    <col min="2073" max="2091" width="1.625" style="392" hidden="1" customWidth="1"/>
    <col min="2092" max="2093" width="2.625" style="392" hidden="1" customWidth="1"/>
    <col min="2094" max="2094" width="15.625" style="392" hidden="1" customWidth="1"/>
    <col min="2095" max="2095" width="4.625" style="392" hidden="1" customWidth="1"/>
    <col min="2096" max="2113" width="1.625" style="392" hidden="1" customWidth="1"/>
    <col min="2114" max="2114" width="2.25" style="392" hidden="1" customWidth="1"/>
    <col min="2115" max="2116" width="2.625" style="392" hidden="1" customWidth="1"/>
    <col min="2117" max="2117" width="15.5" style="392" hidden="1" customWidth="1"/>
    <col min="2118" max="2118" width="4.75" style="392" hidden="1" customWidth="1"/>
    <col min="2119" max="2119" width="5.75" style="392" hidden="1" customWidth="1"/>
    <col min="2120" max="2304" width="5.75" style="392" hidden="1"/>
    <col min="2305" max="2324" width="1.625" style="392" hidden="1" customWidth="1"/>
    <col min="2325" max="2326" width="2.625" style="392" hidden="1" customWidth="1"/>
    <col min="2327" max="2327" width="15.5" style="392" hidden="1" customWidth="1"/>
    <col min="2328" max="2328" width="4.625" style="392" hidden="1" customWidth="1"/>
    <col min="2329" max="2347" width="1.625" style="392" hidden="1" customWidth="1"/>
    <col min="2348" max="2349" width="2.625" style="392" hidden="1" customWidth="1"/>
    <col min="2350" max="2350" width="15.625" style="392" hidden="1" customWidth="1"/>
    <col min="2351" max="2351" width="4.625" style="392" hidden="1" customWidth="1"/>
    <col min="2352" max="2369" width="1.625" style="392" hidden="1" customWidth="1"/>
    <col min="2370" max="2370" width="2.25" style="392" hidden="1" customWidth="1"/>
    <col min="2371" max="2372" width="2.625" style="392" hidden="1" customWidth="1"/>
    <col min="2373" max="2373" width="15.5" style="392" hidden="1" customWidth="1"/>
    <col min="2374" max="2374" width="4.75" style="392" hidden="1" customWidth="1"/>
    <col min="2375" max="2375" width="5.75" style="392" hidden="1" customWidth="1"/>
    <col min="2376" max="2560" width="5.75" style="392" hidden="1"/>
    <col min="2561" max="2580" width="1.625" style="392" hidden="1" customWidth="1"/>
    <col min="2581" max="2582" width="2.625" style="392" hidden="1" customWidth="1"/>
    <col min="2583" max="2583" width="15.5" style="392" hidden="1" customWidth="1"/>
    <col min="2584" max="2584" width="4.625" style="392" hidden="1" customWidth="1"/>
    <col min="2585" max="2603" width="1.625" style="392" hidden="1" customWidth="1"/>
    <col min="2604" max="2605" width="2.625" style="392" hidden="1" customWidth="1"/>
    <col min="2606" max="2606" width="15.625" style="392" hidden="1" customWidth="1"/>
    <col min="2607" max="2607" width="4.625" style="392" hidden="1" customWidth="1"/>
    <col min="2608" max="2625" width="1.625" style="392" hidden="1" customWidth="1"/>
    <col min="2626" max="2626" width="2.25" style="392" hidden="1" customWidth="1"/>
    <col min="2627" max="2628" width="2.625" style="392" hidden="1" customWidth="1"/>
    <col min="2629" max="2629" width="15.5" style="392" hidden="1" customWidth="1"/>
    <col min="2630" max="2630" width="4.75" style="392" hidden="1" customWidth="1"/>
    <col min="2631" max="2631" width="5.75" style="392" hidden="1" customWidth="1"/>
    <col min="2632" max="2816" width="5.75" style="392" hidden="1"/>
    <col min="2817" max="2836" width="1.625" style="392" hidden="1" customWidth="1"/>
    <col min="2837" max="2838" width="2.625" style="392" hidden="1" customWidth="1"/>
    <col min="2839" max="2839" width="15.5" style="392" hidden="1" customWidth="1"/>
    <col min="2840" max="2840" width="4.625" style="392" hidden="1" customWidth="1"/>
    <col min="2841" max="2859" width="1.625" style="392" hidden="1" customWidth="1"/>
    <col min="2860" max="2861" width="2.625" style="392" hidden="1" customWidth="1"/>
    <col min="2862" max="2862" width="15.625" style="392" hidden="1" customWidth="1"/>
    <col min="2863" max="2863" width="4.625" style="392" hidden="1" customWidth="1"/>
    <col min="2864" max="2881" width="1.625" style="392" hidden="1" customWidth="1"/>
    <col min="2882" max="2882" width="2.25" style="392" hidden="1" customWidth="1"/>
    <col min="2883" max="2884" width="2.625" style="392" hidden="1" customWidth="1"/>
    <col min="2885" max="2885" width="15.5" style="392" hidden="1" customWidth="1"/>
    <col min="2886" max="2886" width="4.75" style="392" hidden="1" customWidth="1"/>
    <col min="2887" max="2887" width="5.75" style="392" hidden="1" customWidth="1"/>
    <col min="2888" max="3072" width="5.75" style="392" hidden="1"/>
    <col min="3073" max="3092" width="1.625" style="392" hidden="1" customWidth="1"/>
    <col min="3093" max="3094" width="2.625" style="392" hidden="1" customWidth="1"/>
    <col min="3095" max="3095" width="15.5" style="392" hidden="1" customWidth="1"/>
    <col min="3096" max="3096" width="4.625" style="392" hidden="1" customWidth="1"/>
    <col min="3097" max="3115" width="1.625" style="392" hidden="1" customWidth="1"/>
    <col min="3116" max="3117" width="2.625" style="392" hidden="1" customWidth="1"/>
    <col min="3118" max="3118" width="15.625" style="392" hidden="1" customWidth="1"/>
    <col min="3119" max="3119" width="4.625" style="392" hidden="1" customWidth="1"/>
    <col min="3120" max="3137" width="1.625" style="392" hidden="1" customWidth="1"/>
    <col min="3138" max="3138" width="2.25" style="392" hidden="1" customWidth="1"/>
    <col min="3139" max="3140" width="2.625" style="392" hidden="1" customWidth="1"/>
    <col min="3141" max="3141" width="15.5" style="392" hidden="1" customWidth="1"/>
    <col min="3142" max="3142" width="4.75" style="392" hidden="1" customWidth="1"/>
    <col min="3143" max="3143" width="5.75" style="392" hidden="1" customWidth="1"/>
    <col min="3144" max="3328" width="5.75" style="392" hidden="1"/>
    <col min="3329" max="3348" width="1.625" style="392" hidden="1" customWidth="1"/>
    <col min="3349" max="3350" width="2.625" style="392" hidden="1" customWidth="1"/>
    <col min="3351" max="3351" width="15.5" style="392" hidden="1" customWidth="1"/>
    <col min="3352" max="3352" width="4.625" style="392" hidden="1" customWidth="1"/>
    <col min="3353" max="3371" width="1.625" style="392" hidden="1" customWidth="1"/>
    <col min="3372" max="3373" width="2.625" style="392" hidden="1" customWidth="1"/>
    <col min="3374" max="3374" width="15.625" style="392" hidden="1" customWidth="1"/>
    <col min="3375" max="3375" width="4.625" style="392" hidden="1" customWidth="1"/>
    <col min="3376" max="3393" width="1.625" style="392" hidden="1" customWidth="1"/>
    <col min="3394" max="3394" width="2.25" style="392" hidden="1" customWidth="1"/>
    <col min="3395" max="3396" width="2.625" style="392" hidden="1" customWidth="1"/>
    <col min="3397" max="3397" width="15.5" style="392" hidden="1" customWidth="1"/>
    <col min="3398" max="3398" width="4.75" style="392" hidden="1" customWidth="1"/>
    <col min="3399" max="3399" width="5.75" style="392" hidden="1" customWidth="1"/>
    <col min="3400" max="3584" width="5.75" style="392" hidden="1"/>
    <col min="3585" max="3604" width="1.625" style="392" hidden="1" customWidth="1"/>
    <col min="3605" max="3606" width="2.625" style="392" hidden="1" customWidth="1"/>
    <col min="3607" max="3607" width="15.5" style="392" hidden="1" customWidth="1"/>
    <col min="3608" max="3608" width="4.625" style="392" hidden="1" customWidth="1"/>
    <col min="3609" max="3627" width="1.625" style="392" hidden="1" customWidth="1"/>
    <col min="3628" max="3629" width="2.625" style="392" hidden="1" customWidth="1"/>
    <col min="3630" max="3630" width="15.625" style="392" hidden="1" customWidth="1"/>
    <col min="3631" max="3631" width="4.625" style="392" hidden="1" customWidth="1"/>
    <col min="3632" max="3649" width="1.625" style="392" hidden="1" customWidth="1"/>
    <col min="3650" max="3650" width="2.25" style="392" hidden="1" customWidth="1"/>
    <col min="3651" max="3652" width="2.625" style="392" hidden="1" customWidth="1"/>
    <col min="3653" max="3653" width="15.5" style="392" hidden="1" customWidth="1"/>
    <col min="3654" max="3654" width="4.75" style="392" hidden="1" customWidth="1"/>
    <col min="3655" max="3655" width="5.75" style="392" hidden="1" customWidth="1"/>
    <col min="3656" max="3840" width="5.75" style="392" hidden="1"/>
    <col min="3841" max="3860" width="1.625" style="392" hidden="1" customWidth="1"/>
    <col min="3861" max="3862" width="2.625" style="392" hidden="1" customWidth="1"/>
    <col min="3863" max="3863" width="15.5" style="392" hidden="1" customWidth="1"/>
    <col min="3864" max="3864" width="4.625" style="392" hidden="1" customWidth="1"/>
    <col min="3865" max="3883" width="1.625" style="392" hidden="1" customWidth="1"/>
    <col min="3884" max="3885" width="2.625" style="392" hidden="1" customWidth="1"/>
    <col min="3886" max="3886" width="15.625" style="392" hidden="1" customWidth="1"/>
    <col min="3887" max="3887" width="4.625" style="392" hidden="1" customWidth="1"/>
    <col min="3888" max="3905" width="1.625" style="392" hidden="1" customWidth="1"/>
    <col min="3906" max="3906" width="2.25" style="392" hidden="1" customWidth="1"/>
    <col min="3907" max="3908" width="2.625" style="392" hidden="1" customWidth="1"/>
    <col min="3909" max="3909" width="15.5" style="392" hidden="1" customWidth="1"/>
    <col min="3910" max="3910" width="4.75" style="392" hidden="1" customWidth="1"/>
    <col min="3911" max="3911" width="5.75" style="392" hidden="1" customWidth="1"/>
    <col min="3912" max="4096" width="5.75" style="392" hidden="1"/>
    <col min="4097" max="4116" width="1.625" style="392" hidden="1" customWidth="1"/>
    <col min="4117" max="4118" width="2.625" style="392" hidden="1" customWidth="1"/>
    <col min="4119" max="4119" width="15.5" style="392" hidden="1" customWidth="1"/>
    <col min="4120" max="4120" width="4.625" style="392" hidden="1" customWidth="1"/>
    <col min="4121" max="4139" width="1.625" style="392" hidden="1" customWidth="1"/>
    <col min="4140" max="4141" width="2.625" style="392" hidden="1" customWidth="1"/>
    <col min="4142" max="4142" width="15.625" style="392" hidden="1" customWidth="1"/>
    <col min="4143" max="4143" width="4.625" style="392" hidden="1" customWidth="1"/>
    <col min="4144" max="4161" width="1.625" style="392" hidden="1" customWidth="1"/>
    <col min="4162" max="4162" width="2.25" style="392" hidden="1" customWidth="1"/>
    <col min="4163" max="4164" width="2.625" style="392" hidden="1" customWidth="1"/>
    <col min="4165" max="4165" width="15.5" style="392" hidden="1" customWidth="1"/>
    <col min="4166" max="4166" width="4.75" style="392" hidden="1" customWidth="1"/>
    <col min="4167" max="4167" width="5.75" style="392" hidden="1" customWidth="1"/>
    <col min="4168" max="4352" width="5.75" style="392" hidden="1"/>
    <col min="4353" max="4372" width="1.625" style="392" hidden="1" customWidth="1"/>
    <col min="4373" max="4374" width="2.625" style="392" hidden="1" customWidth="1"/>
    <col min="4375" max="4375" width="15.5" style="392" hidden="1" customWidth="1"/>
    <col min="4376" max="4376" width="4.625" style="392" hidden="1" customWidth="1"/>
    <col min="4377" max="4395" width="1.625" style="392" hidden="1" customWidth="1"/>
    <col min="4396" max="4397" width="2.625" style="392" hidden="1" customWidth="1"/>
    <col min="4398" max="4398" width="15.625" style="392" hidden="1" customWidth="1"/>
    <col min="4399" max="4399" width="4.625" style="392" hidden="1" customWidth="1"/>
    <col min="4400" max="4417" width="1.625" style="392" hidden="1" customWidth="1"/>
    <col min="4418" max="4418" width="2.25" style="392" hidden="1" customWidth="1"/>
    <col min="4419" max="4420" width="2.625" style="392" hidden="1" customWidth="1"/>
    <col min="4421" max="4421" width="15.5" style="392" hidden="1" customWidth="1"/>
    <col min="4422" max="4422" width="4.75" style="392" hidden="1" customWidth="1"/>
    <col min="4423" max="4423" width="5.75" style="392" hidden="1" customWidth="1"/>
    <col min="4424" max="4608" width="5.75" style="392" hidden="1"/>
    <col min="4609" max="4628" width="1.625" style="392" hidden="1" customWidth="1"/>
    <col min="4629" max="4630" width="2.625" style="392" hidden="1" customWidth="1"/>
    <col min="4631" max="4631" width="15.5" style="392" hidden="1" customWidth="1"/>
    <col min="4632" max="4632" width="4.625" style="392" hidden="1" customWidth="1"/>
    <col min="4633" max="4651" width="1.625" style="392" hidden="1" customWidth="1"/>
    <col min="4652" max="4653" width="2.625" style="392" hidden="1" customWidth="1"/>
    <col min="4654" max="4654" width="15.625" style="392" hidden="1" customWidth="1"/>
    <col min="4655" max="4655" width="4.625" style="392" hidden="1" customWidth="1"/>
    <col min="4656" max="4673" width="1.625" style="392" hidden="1" customWidth="1"/>
    <col min="4674" max="4674" width="2.25" style="392" hidden="1" customWidth="1"/>
    <col min="4675" max="4676" width="2.625" style="392" hidden="1" customWidth="1"/>
    <col min="4677" max="4677" width="15.5" style="392" hidden="1" customWidth="1"/>
    <col min="4678" max="4678" width="4.75" style="392" hidden="1" customWidth="1"/>
    <col min="4679" max="4679" width="5.75" style="392" hidden="1" customWidth="1"/>
    <col min="4680" max="4864" width="5.75" style="392" hidden="1"/>
    <col min="4865" max="4884" width="1.625" style="392" hidden="1" customWidth="1"/>
    <col min="4885" max="4886" width="2.625" style="392" hidden="1" customWidth="1"/>
    <col min="4887" max="4887" width="15.5" style="392" hidden="1" customWidth="1"/>
    <col min="4888" max="4888" width="4.625" style="392" hidden="1" customWidth="1"/>
    <col min="4889" max="4907" width="1.625" style="392" hidden="1" customWidth="1"/>
    <col min="4908" max="4909" width="2.625" style="392" hidden="1" customWidth="1"/>
    <col min="4910" max="4910" width="15.625" style="392" hidden="1" customWidth="1"/>
    <col min="4911" max="4911" width="4.625" style="392" hidden="1" customWidth="1"/>
    <col min="4912" max="4929" width="1.625" style="392" hidden="1" customWidth="1"/>
    <col min="4930" max="4930" width="2.25" style="392" hidden="1" customWidth="1"/>
    <col min="4931" max="4932" width="2.625" style="392" hidden="1" customWidth="1"/>
    <col min="4933" max="4933" width="15.5" style="392" hidden="1" customWidth="1"/>
    <col min="4934" max="4934" width="4.75" style="392" hidden="1" customWidth="1"/>
    <col min="4935" max="4935" width="5.75" style="392" hidden="1" customWidth="1"/>
    <col min="4936" max="5120" width="5.75" style="392" hidden="1"/>
    <col min="5121" max="5140" width="1.625" style="392" hidden="1" customWidth="1"/>
    <col min="5141" max="5142" width="2.625" style="392" hidden="1" customWidth="1"/>
    <col min="5143" max="5143" width="15.5" style="392" hidden="1" customWidth="1"/>
    <col min="5144" max="5144" width="4.625" style="392" hidden="1" customWidth="1"/>
    <col min="5145" max="5163" width="1.625" style="392" hidden="1" customWidth="1"/>
    <col min="5164" max="5165" width="2.625" style="392" hidden="1" customWidth="1"/>
    <col min="5166" max="5166" width="15.625" style="392" hidden="1" customWidth="1"/>
    <col min="5167" max="5167" width="4.625" style="392" hidden="1" customWidth="1"/>
    <col min="5168" max="5185" width="1.625" style="392" hidden="1" customWidth="1"/>
    <col min="5186" max="5186" width="2.25" style="392" hidden="1" customWidth="1"/>
    <col min="5187" max="5188" width="2.625" style="392" hidden="1" customWidth="1"/>
    <col min="5189" max="5189" width="15.5" style="392" hidden="1" customWidth="1"/>
    <col min="5190" max="5190" width="4.75" style="392" hidden="1" customWidth="1"/>
    <col min="5191" max="5191" width="5.75" style="392" hidden="1" customWidth="1"/>
    <col min="5192" max="5376" width="5.75" style="392" hidden="1"/>
    <col min="5377" max="5396" width="1.625" style="392" hidden="1" customWidth="1"/>
    <col min="5397" max="5398" width="2.625" style="392" hidden="1" customWidth="1"/>
    <col min="5399" max="5399" width="15.5" style="392" hidden="1" customWidth="1"/>
    <col min="5400" max="5400" width="4.625" style="392" hidden="1" customWidth="1"/>
    <col min="5401" max="5419" width="1.625" style="392" hidden="1" customWidth="1"/>
    <col min="5420" max="5421" width="2.625" style="392" hidden="1" customWidth="1"/>
    <col min="5422" max="5422" width="15.625" style="392" hidden="1" customWidth="1"/>
    <col min="5423" max="5423" width="4.625" style="392" hidden="1" customWidth="1"/>
    <col min="5424" max="5441" width="1.625" style="392" hidden="1" customWidth="1"/>
    <col min="5442" max="5442" width="2.25" style="392" hidden="1" customWidth="1"/>
    <col min="5443" max="5444" width="2.625" style="392" hidden="1" customWidth="1"/>
    <col min="5445" max="5445" width="15.5" style="392" hidden="1" customWidth="1"/>
    <col min="5446" max="5446" width="4.75" style="392" hidden="1" customWidth="1"/>
    <col min="5447" max="5447" width="5.75" style="392" hidden="1" customWidth="1"/>
    <col min="5448" max="5632" width="5.75" style="392" hidden="1"/>
    <col min="5633" max="5652" width="1.625" style="392" hidden="1" customWidth="1"/>
    <col min="5653" max="5654" width="2.625" style="392" hidden="1" customWidth="1"/>
    <col min="5655" max="5655" width="15.5" style="392" hidden="1" customWidth="1"/>
    <col min="5656" max="5656" width="4.625" style="392" hidden="1" customWidth="1"/>
    <col min="5657" max="5675" width="1.625" style="392" hidden="1" customWidth="1"/>
    <col min="5676" max="5677" width="2.625" style="392" hidden="1" customWidth="1"/>
    <col min="5678" max="5678" width="15.625" style="392" hidden="1" customWidth="1"/>
    <col min="5679" max="5679" width="4.625" style="392" hidden="1" customWidth="1"/>
    <col min="5680" max="5697" width="1.625" style="392" hidden="1" customWidth="1"/>
    <col min="5698" max="5698" width="2.25" style="392" hidden="1" customWidth="1"/>
    <col min="5699" max="5700" width="2.625" style="392" hidden="1" customWidth="1"/>
    <col min="5701" max="5701" width="15.5" style="392" hidden="1" customWidth="1"/>
    <col min="5702" max="5702" width="4.75" style="392" hidden="1" customWidth="1"/>
    <col min="5703" max="5703" width="5.75" style="392" hidden="1" customWidth="1"/>
    <col min="5704" max="5888" width="5.75" style="392" hidden="1"/>
    <col min="5889" max="5908" width="1.625" style="392" hidden="1" customWidth="1"/>
    <col min="5909" max="5910" width="2.625" style="392" hidden="1" customWidth="1"/>
    <col min="5911" max="5911" width="15.5" style="392" hidden="1" customWidth="1"/>
    <col min="5912" max="5912" width="4.625" style="392" hidden="1" customWidth="1"/>
    <col min="5913" max="5931" width="1.625" style="392" hidden="1" customWidth="1"/>
    <col min="5932" max="5933" width="2.625" style="392" hidden="1" customWidth="1"/>
    <col min="5934" max="5934" width="15.625" style="392" hidden="1" customWidth="1"/>
    <col min="5935" max="5935" width="4.625" style="392" hidden="1" customWidth="1"/>
    <col min="5936" max="5953" width="1.625" style="392" hidden="1" customWidth="1"/>
    <col min="5954" max="5954" width="2.25" style="392" hidden="1" customWidth="1"/>
    <col min="5955" max="5956" width="2.625" style="392" hidden="1" customWidth="1"/>
    <col min="5957" max="5957" width="15.5" style="392" hidden="1" customWidth="1"/>
    <col min="5958" max="5958" width="4.75" style="392" hidden="1" customWidth="1"/>
    <col min="5959" max="5959" width="5.75" style="392" hidden="1" customWidth="1"/>
    <col min="5960" max="6144" width="5.75" style="392" hidden="1"/>
    <col min="6145" max="6164" width="1.625" style="392" hidden="1" customWidth="1"/>
    <col min="6165" max="6166" width="2.625" style="392" hidden="1" customWidth="1"/>
    <col min="6167" max="6167" width="15.5" style="392" hidden="1" customWidth="1"/>
    <col min="6168" max="6168" width="4.625" style="392" hidden="1" customWidth="1"/>
    <col min="6169" max="6187" width="1.625" style="392" hidden="1" customWidth="1"/>
    <col min="6188" max="6189" width="2.625" style="392" hidden="1" customWidth="1"/>
    <col min="6190" max="6190" width="15.625" style="392" hidden="1" customWidth="1"/>
    <col min="6191" max="6191" width="4.625" style="392" hidden="1" customWidth="1"/>
    <col min="6192" max="6209" width="1.625" style="392" hidden="1" customWidth="1"/>
    <col min="6210" max="6210" width="2.25" style="392" hidden="1" customWidth="1"/>
    <col min="6211" max="6212" width="2.625" style="392" hidden="1" customWidth="1"/>
    <col min="6213" max="6213" width="15.5" style="392" hidden="1" customWidth="1"/>
    <col min="6214" max="6214" width="4.75" style="392" hidden="1" customWidth="1"/>
    <col min="6215" max="6215" width="5.75" style="392" hidden="1" customWidth="1"/>
    <col min="6216" max="6400" width="5.75" style="392" hidden="1"/>
    <col min="6401" max="6420" width="1.625" style="392" hidden="1" customWidth="1"/>
    <col min="6421" max="6422" width="2.625" style="392" hidden="1" customWidth="1"/>
    <col min="6423" max="6423" width="15.5" style="392" hidden="1" customWidth="1"/>
    <col min="6424" max="6424" width="4.625" style="392" hidden="1" customWidth="1"/>
    <col min="6425" max="6443" width="1.625" style="392" hidden="1" customWidth="1"/>
    <col min="6444" max="6445" width="2.625" style="392" hidden="1" customWidth="1"/>
    <col min="6446" max="6446" width="15.625" style="392" hidden="1" customWidth="1"/>
    <col min="6447" max="6447" width="4.625" style="392" hidden="1" customWidth="1"/>
    <col min="6448" max="6465" width="1.625" style="392" hidden="1" customWidth="1"/>
    <col min="6466" max="6466" width="2.25" style="392" hidden="1" customWidth="1"/>
    <col min="6467" max="6468" width="2.625" style="392" hidden="1" customWidth="1"/>
    <col min="6469" max="6469" width="15.5" style="392" hidden="1" customWidth="1"/>
    <col min="6470" max="6470" width="4.75" style="392" hidden="1" customWidth="1"/>
    <col min="6471" max="6471" width="5.75" style="392" hidden="1" customWidth="1"/>
    <col min="6472" max="6656" width="5.75" style="392" hidden="1"/>
    <col min="6657" max="6676" width="1.625" style="392" hidden="1" customWidth="1"/>
    <col min="6677" max="6678" width="2.625" style="392" hidden="1" customWidth="1"/>
    <col min="6679" max="6679" width="15.5" style="392" hidden="1" customWidth="1"/>
    <col min="6680" max="6680" width="4.625" style="392" hidden="1" customWidth="1"/>
    <col min="6681" max="6699" width="1.625" style="392" hidden="1" customWidth="1"/>
    <col min="6700" max="6701" width="2.625" style="392" hidden="1" customWidth="1"/>
    <col min="6702" max="6702" width="15.625" style="392" hidden="1" customWidth="1"/>
    <col min="6703" max="6703" width="4.625" style="392" hidden="1" customWidth="1"/>
    <col min="6704" max="6721" width="1.625" style="392" hidden="1" customWidth="1"/>
    <col min="6722" max="6722" width="2.25" style="392" hidden="1" customWidth="1"/>
    <col min="6723" max="6724" width="2.625" style="392" hidden="1" customWidth="1"/>
    <col min="6725" max="6725" width="15.5" style="392" hidden="1" customWidth="1"/>
    <col min="6726" max="6726" width="4.75" style="392" hidden="1" customWidth="1"/>
    <col min="6727" max="6727" width="5.75" style="392" hidden="1" customWidth="1"/>
    <col min="6728" max="6912" width="5.75" style="392" hidden="1"/>
    <col min="6913" max="6932" width="1.625" style="392" hidden="1" customWidth="1"/>
    <col min="6933" max="6934" width="2.625" style="392" hidden="1" customWidth="1"/>
    <col min="6935" max="6935" width="15.5" style="392" hidden="1" customWidth="1"/>
    <col min="6936" max="6936" width="4.625" style="392" hidden="1" customWidth="1"/>
    <col min="6937" max="6955" width="1.625" style="392" hidden="1" customWidth="1"/>
    <col min="6956" max="6957" width="2.625" style="392" hidden="1" customWidth="1"/>
    <col min="6958" max="6958" width="15.625" style="392" hidden="1" customWidth="1"/>
    <col min="6959" max="6959" width="4.625" style="392" hidden="1" customWidth="1"/>
    <col min="6960" max="6977" width="1.625" style="392" hidden="1" customWidth="1"/>
    <col min="6978" max="6978" width="2.25" style="392" hidden="1" customWidth="1"/>
    <col min="6979" max="6980" width="2.625" style="392" hidden="1" customWidth="1"/>
    <col min="6981" max="6981" width="15.5" style="392" hidden="1" customWidth="1"/>
    <col min="6982" max="6982" width="4.75" style="392" hidden="1" customWidth="1"/>
    <col min="6983" max="6983" width="5.75" style="392" hidden="1" customWidth="1"/>
    <col min="6984" max="7168" width="5.75" style="392" hidden="1"/>
    <col min="7169" max="7188" width="1.625" style="392" hidden="1" customWidth="1"/>
    <col min="7189" max="7190" width="2.625" style="392" hidden="1" customWidth="1"/>
    <col min="7191" max="7191" width="15.5" style="392" hidden="1" customWidth="1"/>
    <col min="7192" max="7192" width="4.625" style="392" hidden="1" customWidth="1"/>
    <col min="7193" max="7211" width="1.625" style="392" hidden="1" customWidth="1"/>
    <col min="7212" max="7213" width="2.625" style="392" hidden="1" customWidth="1"/>
    <col min="7214" max="7214" width="15.625" style="392" hidden="1" customWidth="1"/>
    <col min="7215" max="7215" width="4.625" style="392" hidden="1" customWidth="1"/>
    <col min="7216" max="7233" width="1.625" style="392" hidden="1" customWidth="1"/>
    <col min="7234" max="7234" width="2.25" style="392" hidden="1" customWidth="1"/>
    <col min="7235" max="7236" width="2.625" style="392" hidden="1" customWidth="1"/>
    <col min="7237" max="7237" width="15.5" style="392" hidden="1" customWidth="1"/>
    <col min="7238" max="7238" width="4.75" style="392" hidden="1" customWidth="1"/>
    <col min="7239" max="7239" width="5.75" style="392" hidden="1" customWidth="1"/>
    <col min="7240" max="7424" width="5.75" style="392" hidden="1"/>
    <col min="7425" max="7444" width="1.625" style="392" hidden="1" customWidth="1"/>
    <col min="7445" max="7446" width="2.625" style="392" hidden="1" customWidth="1"/>
    <col min="7447" max="7447" width="15.5" style="392" hidden="1" customWidth="1"/>
    <col min="7448" max="7448" width="4.625" style="392" hidden="1" customWidth="1"/>
    <col min="7449" max="7467" width="1.625" style="392" hidden="1" customWidth="1"/>
    <col min="7468" max="7469" width="2.625" style="392" hidden="1" customWidth="1"/>
    <col min="7470" max="7470" width="15.625" style="392" hidden="1" customWidth="1"/>
    <col min="7471" max="7471" width="4.625" style="392" hidden="1" customWidth="1"/>
    <col min="7472" max="7489" width="1.625" style="392" hidden="1" customWidth="1"/>
    <col min="7490" max="7490" width="2.25" style="392" hidden="1" customWidth="1"/>
    <col min="7491" max="7492" width="2.625" style="392" hidden="1" customWidth="1"/>
    <col min="7493" max="7493" width="15.5" style="392" hidden="1" customWidth="1"/>
    <col min="7494" max="7494" width="4.75" style="392" hidden="1" customWidth="1"/>
    <col min="7495" max="7495" width="5.75" style="392" hidden="1" customWidth="1"/>
    <col min="7496" max="7680" width="5.75" style="392" hidden="1"/>
    <col min="7681" max="7700" width="1.625" style="392" hidden="1" customWidth="1"/>
    <col min="7701" max="7702" width="2.625" style="392" hidden="1" customWidth="1"/>
    <col min="7703" max="7703" width="15.5" style="392" hidden="1" customWidth="1"/>
    <col min="7704" max="7704" width="4.625" style="392" hidden="1" customWidth="1"/>
    <col min="7705" max="7723" width="1.625" style="392" hidden="1" customWidth="1"/>
    <col min="7724" max="7725" width="2.625" style="392" hidden="1" customWidth="1"/>
    <col min="7726" max="7726" width="15.625" style="392" hidden="1" customWidth="1"/>
    <col min="7727" max="7727" width="4.625" style="392" hidden="1" customWidth="1"/>
    <col min="7728" max="7745" width="1.625" style="392" hidden="1" customWidth="1"/>
    <col min="7746" max="7746" width="2.25" style="392" hidden="1" customWidth="1"/>
    <col min="7747" max="7748" width="2.625" style="392" hidden="1" customWidth="1"/>
    <col min="7749" max="7749" width="15.5" style="392" hidden="1" customWidth="1"/>
    <col min="7750" max="7750" width="4.75" style="392" hidden="1" customWidth="1"/>
    <col min="7751" max="7751" width="5.75" style="392" hidden="1" customWidth="1"/>
    <col min="7752" max="7936" width="5.75" style="392" hidden="1"/>
    <col min="7937" max="7956" width="1.625" style="392" hidden="1" customWidth="1"/>
    <col min="7957" max="7958" width="2.625" style="392" hidden="1" customWidth="1"/>
    <col min="7959" max="7959" width="15.5" style="392" hidden="1" customWidth="1"/>
    <col min="7960" max="7960" width="4.625" style="392" hidden="1" customWidth="1"/>
    <col min="7961" max="7979" width="1.625" style="392" hidden="1" customWidth="1"/>
    <col min="7980" max="7981" width="2.625" style="392" hidden="1" customWidth="1"/>
    <col min="7982" max="7982" width="15.625" style="392" hidden="1" customWidth="1"/>
    <col min="7983" max="7983" width="4.625" style="392" hidden="1" customWidth="1"/>
    <col min="7984" max="8001" width="1.625" style="392" hidden="1" customWidth="1"/>
    <col min="8002" max="8002" width="2.25" style="392" hidden="1" customWidth="1"/>
    <col min="8003" max="8004" width="2.625" style="392" hidden="1" customWidth="1"/>
    <col min="8005" max="8005" width="15.5" style="392" hidden="1" customWidth="1"/>
    <col min="8006" max="8006" width="4.75" style="392" hidden="1" customWidth="1"/>
    <col min="8007" max="8007" width="5.75" style="392" hidden="1" customWidth="1"/>
    <col min="8008" max="8192" width="5.75" style="392" hidden="1"/>
    <col min="8193" max="8212" width="1.625" style="392" hidden="1" customWidth="1"/>
    <col min="8213" max="8214" width="2.625" style="392" hidden="1" customWidth="1"/>
    <col min="8215" max="8215" width="15.5" style="392" hidden="1" customWidth="1"/>
    <col min="8216" max="8216" width="4.625" style="392" hidden="1" customWidth="1"/>
    <col min="8217" max="8235" width="1.625" style="392" hidden="1" customWidth="1"/>
    <col min="8236" max="8237" width="2.625" style="392" hidden="1" customWidth="1"/>
    <col min="8238" max="8238" width="15.625" style="392" hidden="1" customWidth="1"/>
    <col min="8239" max="8239" width="4.625" style="392" hidden="1" customWidth="1"/>
    <col min="8240" max="8257" width="1.625" style="392" hidden="1" customWidth="1"/>
    <col min="8258" max="8258" width="2.25" style="392" hidden="1" customWidth="1"/>
    <col min="8259" max="8260" width="2.625" style="392" hidden="1" customWidth="1"/>
    <col min="8261" max="8261" width="15.5" style="392" hidden="1" customWidth="1"/>
    <col min="8262" max="8262" width="4.75" style="392" hidden="1" customWidth="1"/>
    <col min="8263" max="8263" width="5.75" style="392" hidden="1" customWidth="1"/>
    <col min="8264" max="8448" width="5.75" style="392" hidden="1"/>
    <col min="8449" max="8468" width="1.625" style="392" hidden="1" customWidth="1"/>
    <col min="8469" max="8470" width="2.625" style="392" hidden="1" customWidth="1"/>
    <col min="8471" max="8471" width="15.5" style="392" hidden="1" customWidth="1"/>
    <col min="8472" max="8472" width="4.625" style="392" hidden="1" customWidth="1"/>
    <col min="8473" max="8491" width="1.625" style="392" hidden="1" customWidth="1"/>
    <col min="8492" max="8493" width="2.625" style="392" hidden="1" customWidth="1"/>
    <col min="8494" max="8494" width="15.625" style="392" hidden="1" customWidth="1"/>
    <col min="8495" max="8495" width="4.625" style="392" hidden="1" customWidth="1"/>
    <col min="8496" max="8513" width="1.625" style="392" hidden="1" customWidth="1"/>
    <col min="8514" max="8514" width="2.25" style="392" hidden="1" customWidth="1"/>
    <col min="8515" max="8516" width="2.625" style="392" hidden="1" customWidth="1"/>
    <col min="8517" max="8517" width="15.5" style="392" hidden="1" customWidth="1"/>
    <col min="8518" max="8518" width="4.75" style="392" hidden="1" customWidth="1"/>
    <col min="8519" max="8519" width="5.75" style="392" hidden="1" customWidth="1"/>
    <col min="8520" max="8704" width="5.75" style="392" hidden="1"/>
    <col min="8705" max="8724" width="1.625" style="392" hidden="1" customWidth="1"/>
    <col min="8725" max="8726" width="2.625" style="392" hidden="1" customWidth="1"/>
    <col min="8727" max="8727" width="15.5" style="392" hidden="1" customWidth="1"/>
    <col min="8728" max="8728" width="4.625" style="392" hidden="1" customWidth="1"/>
    <col min="8729" max="8747" width="1.625" style="392" hidden="1" customWidth="1"/>
    <col min="8748" max="8749" width="2.625" style="392" hidden="1" customWidth="1"/>
    <col min="8750" max="8750" width="15.625" style="392" hidden="1" customWidth="1"/>
    <col min="8751" max="8751" width="4.625" style="392" hidden="1" customWidth="1"/>
    <col min="8752" max="8769" width="1.625" style="392" hidden="1" customWidth="1"/>
    <col min="8770" max="8770" width="2.25" style="392" hidden="1" customWidth="1"/>
    <col min="8771" max="8772" width="2.625" style="392" hidden="1" customWidth="1"/>
    <col min="8773" max="8773" width="15.5" style="392" hidden="1" customWidth="1"/>
    <col min="8774" max="8774" width="4.75" style="392" hidden="1" customWidth="1"/>
    <col min="8775" max="8775" width="5.75" style="392" hidden="1" customWidth="1"/>
    <col min="8776" max="8960" width="5.75" style="392" hidden="1"/>
    <col min="8961" max="8980" width="1.625" style="392" hidden="1" customWidth="1"/>
    <col min="8981" max="8982" width="2.625" style="392" hidden="1" customWidth="1"/>
    <col min="8983" max="8983" width="15.5" style="392" hidden="1" customWidth="1"/>
    <col min="8984" max="8984" width="4.625" style="392" hidden="1" customWidth="1"/>
    <col min="8985" max="9003" width="1.625" style="392" hidden="1" customWidth="1"/>
    <col min="9004" max="9005" width="2.625" style="392" hidden="1" customWidth="1"/>
    <col min="9006" max="9006" width="15.625" style="392" hidden="1" customWidth="1"/>
    <col min="9007" max="9007" width="4.625" style="392" hidden="1" customWidth="1"/>
    <col min="9008" max="9025" width="1.625" style="392" hidden="1" customWidth="1"/>
    <col min="9026" max="9026" width="2.25" style="392" hidden="1" customWidth="1"/>
    <col min="9027" max="9028" width="2.625" style="392" hidden="1" customWidth="1"/>
    <col min="9029" max="9029" width="15.5" style="392" hidden="1" customWidth="1"/>
    <col min="9030" max="9030" width="4.75" style="392" hidden="1" customWidth="1"/>
    <col min="9031" max="9031" width="5.75" style="392" hidden="1" customWidth="1"/>
    <col min="9032" max="9216" width="5.75" style="392" hidden="1"/>
    <col min="9217" max="9236" width="1.625" style="392" hidden="1" customWidth="1"/>
    <col min="9237" max="9238" width="2.625" style="392" hidden="1" customWidth="1"/>
    <col min="9239" max="9239" width="15.5" style="392" hidden="1" customWidth="1"/>
    <col min="9240" max="9240" width="4.625" style="392" hidden="1" customWidth="1"/>
    <col min="9241" max="9259" width="1.625" style="392" hidden="1" customWidth="1"/>
    <col min="9260" max="9261" width="2.625" style="392" hidden="1" customWidth="1"/>
    <col min="9262" max="9262" width="15.625" style="392" hidden="1" customWidth="1"/>
    <col min="9263" max="9263" width="4.625" style="392" hidden="1" customWidth="1"/>
    <col min="9264" max="9281" width="1.625" style="392" hidden="1" customWidth="1"/>
    <col min="9282" max="9282" width="2.25" style="392" hidden="1" customWidth="1"/>
    <col min="9283" max="9284" width="2.625" style="392" hidden="1" customWidth="1"/>
    <col min="9285" max="9285" width="15.5" style="392" hidden="1" customWidth="1"/>
    <col min="9286" max="9286" width="4.75" style="392" hidden="1" customWidth="1"/>
    <col min="9287" max="9287" width="5.75" style="392" hidden="1" customWidth="1"/>
    <col min="9288" max="9472" width="5.75" style="392" hidden="1"/>
    <col min="9473" max="9492" width="1.625" style="392" hidden="1" customWidth="1"/>
    <col min="9493" max="9494" width="2.625" style="392" hidden="1" customWidth="1"/>
    <col min="9495" max="9495" width="15.5" style="392" hidden="1" customWidth="1"/>
    <col min="9496" max="9496" width="4.625" style="392" hidden="1" customWidth="1"/>
    <col min="9497" max="9515" width="1.625" style="392" hidden="1" customWidth="1"/>
    <col min="9516" max="9517" width="2.625" style="392" hidden="1" customWidth="1"/>
    <col min="9518" max="9518" width="15.625" style="392" hidden="1" customWidth="1"/>
    <col min="9519" max="9519" width="4.625" style="392" hidden="1" customWidth="1"/>
    <col min="9520" max="9537" width="1.625" style="392" hidden="1" customWidth="1"/>
    <col min="9538" max="9538" width="2.25" style="392" hidden="1" customWidth="1"/>
    <col min="9539" max="9540" width="2.625" style="392" hidden="1" customWidth="1"/>
    <col min="9541" max="9541" width="15.5" style="392" hidden="1" customWidth="1"/>
    <col min="9542" max="9542" width="4.75" style="392" hidden="1" customWidth="1"/>
    <col min="9543" max="9543" width="5.75" style="392" hidden="1" customWidth="1"/>
    <col min="9544" max="9728" width="5.75" style="392" hidden="1"/>
    <col min="9729" max="9748" width="1.625" style="392" hidden="1" customWidth="1"/>
    <col min="9749" max="9750" width="2.625" style="392" hidden="1" customWidth="1"/>
    <col min="9751" max="9751" width="15.5" style="392" hidden="1" customWidth="1"/>
    <col min="9752" max="9752" width="4.625" style="392" hidden="1" customWidth="1"/>
    <col min="9753" max="9771" width="1.625" style="392" hidden="1" customWidth="1"/>
    <col min="9772" max="9773" width="2.625" style="392" hidden="1" customWidth="1"/>
    <col min="9774" max="9774" width="15.625" style="392" hidden="1" customWidth="1"/>
    <col min="9775" max="9775" width="4.625" style="392" hidden="1" customWidth="1"/>
    <col min="9776" max="9793" width="1.625" style="392" hidden="1" customWidth="1"/>
    <col min="9794" max="9794" width="2.25" style="392" hidden="1" customWidth="1"/>
    <col min="9795" max="9796" width="2.625" style="392" hidden="1" customWidth="1"/>
    <col min="9797" max="9797" width="15.5" style="392" hidden="1" customWidth="1"/>
    <col min="9798" max="9798" width="4.75" style="392" hidden="1" customWidth="1"/>
    <col min="9799" max="9799" width="5.75" style="392" hidden="1" customWidth="1"/>
    <col min="9800" max="9984" width="5.75" style="392" hidden="1"/>
    <col min="9985" max="10004" width="1.625" style="392" hidden="1" customWidth="1"/>
    <col min="10005" max="10006" width="2.625" style="392" hidden="1" customWidth="1"/>
    <col min="10007" max="10007" width="15.5" style="392" hidden="1" customWidth="1"/>
    <col min="10008" max="10008" width="4.625" style="392" hidden="1" customWidth="1"/>
    <col min="10009" max="10027" width="1.625" style="392" hidden="1" customWidth="1"/>
    <col min="10028" max="10029" width="2.625" style="392" hidden="1" customWidth="1"/>
    <col min="10030" max="10030" width="15.625" style="392" hidden="1" customWidth="1"/>
    <col min="10031" max="10031" width="4.625" style="392" hidden="1" customWidth="1"/>
    <col min="10032" max="10049" width="1.625" style="392" hidden="1" customWidth="1"/>
    <col min="10050" max="10050" width="2.25" style="392" hidden="1" customWidth="1"/>
    <col min="10051" max="10052" width="2.625" style="392" hidden="1" customWidth="1"/>
    <col min="10053" max="10053" width="15.5" style="392" hidden="1" customWidth="1"/>
    <col min="10054" max="10054" width="4.75" style="392" hidden="1" customWidth="1"/>
    <col min="10055" max="10055" width="5.75" style="392" hidden="1" customWidth="1"/>
    <col min="10056" max="10240" width="5.75" style="392" hidden="1"/>
    <col min="10241" max="10260" width="1.625" style="392" hidden="1" customWidth="1"/>
    <col min="10261" max="10262" width="2.625" style="392" hidden="1" customWidth="1"/>
    <col min="10263" max="10263" width="15.5" style="392" hidden="1" customWidth="1"/>
    <col min="10264" max="10264" width="4.625" style="392" hidden="1" customWidth="1"/>
    <col min="10265" max="10283" width="1.625" style="392" hidden="1" customWidth="1"/>
    <col min="10284" max="10285" width="2.625" style="392" hidden="1" customWidth="1"/>
    <col min="10286" max="10286" width="15.625" style="392" hidden="1" customWidth="1"/>
    <col min="10287" max="10287" width="4.625" style="392" hidden="1" customWidth="1"/>
    <col min="10288" max="10305" width="1.625" style="392" hidden="1" customWidth="1"/>
    <col min="10306" max="10306" width="2.25" style="392" hidden="1" customWidth="1"/>
    <col min="10307" max="10308" width="2.625" style="392" hidden="1" customWidth="1"/>
    <col min="10309" max="10309" width="15.5" style="392" hidden="1" customWidth="1"/>
    <col min="10310" max="10310" width="4.75" style="392" hidden="1" customWidth="1"/>
    <col min="10311" max="10311" width="5.75" style="392" hidden="1" customWidth="1"/>
    <col min="10312" max="10496" width="5.75" style="392" hidden="1"/>
    <col min="10497" max="10516" width="1.625" style="392" hidden="1" customWidth="1"/>
    <col min="10517" max="10518" width="2.625" style="392" hidden="1" customWidth="1"/>
    <col min="10519" max="10519" width="15.5" style="392" hidden="1" customWidth="1"/>
    <col min="10520" max="10520" width="4.625" style="392" hidden="1" customWidth="1"/>
    <col min="10521" max="10539" width="1.625" style="392" hidden="1" customWidth="1"/>
    <col min="10540" max="10541" width="2.625" style="392" hidden="1" customWidth="1"/>
    <col min="10542" max="10542" width="15.625" style="392" hidden="1" customWidth="1"/>
    <col min="10543" max="10543" width="4.625" style="392" hidden="1" customWidth="1"/>
    <col min="10544" max="10561" width="1.625" style="392" hidden="1" customWidth="1"/>
    <col min="10562" max="10562" width="2.25" style="392" hidden="1" customWidth="1"/>
    <col min="10563" max="10564" width="2.625" style="392" hidden="1" customWidth="1"/>
    <col min="10565" max="10565" width="15.5" style="392" hidden="1" customWidth="1"/>
    <col min="10566" max="10566" width="4.75" style="392" hidden="1" customWidth="1"/>
    <col min="10567" max="10567" width="5.75" style="392" hidden="1" customWidth="1"/>
    <col min="10568" max="10752" width="5.75" style="392" hidden="1"/>
    <col min="10753" max="10772" width="1.625" style="392" hidden="1" customWidth="1"/>
    <col min="10773" max="10774" width="2.625" style="392" hidden="1" customWidth="1"/>
    <col min="10775" max="10775" width="15.5" style="392" hidden="1" customWidth="1"/>
    <col min="10776" max="10776" width="4.625" style="392" hidden="1" customWidth="1"/>
    <col min="10777" max="10795" width="1.625" style="392" hidden="1" customWidth="1"/>
    <col min="10796" max="10797" width="2.625" style="392" hidden="1" customWidth="1"/>
    <col min="10798" max="10798" width="15.625" style="392" hidden="1" customWidth="1"/>
    <col min="10799" max="10799" width="4.625" style="392" hidden="1" customWidth="1"/>
    <col min="10800" max="10817" width="1.625" style="392" hidden="1" customWidth="1"/>
    <col min="10818" max="10818" width="2.25" style="392" hidden="1" customWidth="1"/>
    <col min="10819" max="10820" width="2.625" style="392" hidden="1" customWidth="1"/>
    <col min="10821" max="10821" width="15.5" style="392" hidden="1" customWidth="1"/>
    <col min="10822" max="10822" width="4.75" style="392" hidden="1" customWidth="1"/>
    <col min="10823" max="10823" width="5.75" style="392" hidden="1" customWidth="1"/>
    <col min="10824" max="11008" width="5.75" style="392" hidden="1"/>
    <col min="11009" max="11028" width="1.625" style="392" hidden="1" customWidth="1"/>
    <col min="11029" max="11030" width="2.625" style="392" hidden="1" customWidth="1"/>
    <col min="11031" max="11031" width="15.5" style="392" hidden="1" customWidth="1"/>
    <col min="11032" max="11032" width="4.625" style="392" hidden="1" customWidth="1"/>
    <col min="11033" max="11051" width="1.625" style="392" hidden="1" customWidth="1"/>
    <col min="11052" max="11053" width="2.625" style="392" hidden="1" customWidth="1"/>
    <col min="11054" max="11054" width="15.625" style="392" hidden="1" customWidth="1"/>
    <col min="11055" max="11055" width="4.625" style="392" hidden="1" customWidth="1"/>
    <col min="11056" max="11073" width="1.625" style="392" hidden="1" customWidth="1"/>
    <col min="11074" max="11074" width="2.25" style="392" hidden="1" customWidth="1"/>
    <col min="11075" max="11076" width="2.625" style="392" hidden="1" customWidth="1"/>
    <col min="11077" max="11077" width="15.5" style="392" hidden="1" customWidth="1"/>
    <col min="11078" max="11078" width="4.75" style="392" hidden="1" customWidth="1"/>
    <col min="11079" max="11079" width="5.75" style="392" hidden="1" customWidth="1"/>
    <col min="11080" max="11264" width="5.75" style="392" hidden="1"/>
    <col min="11265" max="11284" width="1.625" style="392" hidden="1" customWidth="1"/>
    <col min="11285" max="11286" width="2.625" style="392" hidden="1" customWidth="1"/>
    <col min="11287" max="11287" width="15.5" style="392" hidden="1" customWidth="1"/>
    <col min="11288" max="11288" width="4.625" style="392" hidden="1" customWidth="1"/>
    <col min="11289" max="11307" width="1.625" style="392" hidden="1" customWidth="1"/>
    <col min="11308" max="11309" width="2.625" style="392" hidden="1" customWidth="1"/>
    <col min="11310" max="11310" width="15.625" style="392" hidden="1" customWidth="1"/>
    <col min="11311" max="11311" width="4.625" style="392" hidden="1" customWidth="1"/>
    <col min="11312" max="11329" width="1.625" style="392" hidden="1" customWidth="1"/>
    <col min="11330" max="11330" width="2.25" style="392" hidden="1" customWidth="1"/>
    <col min="11331" max="11332" width="2.625" style="392" hidden="1" customWidth="1"/>
    <col min="11333" max="11333" width="15.5" style="392" hidden="1" customWidth="1"/>
    <col min="11334" max="11334" width="4.75" style="392" hidden="1" customWidth="1"/>
    <col min="11335" max="11335" width="5.75" style="392" hidden="1" customWidth="1"/>
    <col min="11336" max="11520" width="5.75" style="392" hidden="1"/>
    <col min="11521" max="11540" width="1.625" style="392" hidden="1" customWidth="1"/>
    <col min="11541" max="11542" width="2.625" style="392" hidden="1" customWidth="1"/>
    <col min="11543" max="11543" width="15.5" style="392" hidden="1" customWidth="1"/>
    <col min="11544" max="11544" width="4.625" style="392" hidden="1" customWidth="1"/>
    <col min="11545" max="11563" width="1.625" style="392" hidden="1" customWidth="1"/>
    <col min="11564" max="11565" width="2.625" style="392" hidden="1" customWidth="1"/>
    <col min="11566" max="11566" width="15.625" style="392" hidden="1" customWidth="1"/>
    <col min="11567" max="11567" width="4.625" style="392" hidden="1" customWidth="1"/>
    <col min="11568" max="11585" width="1.625" style="392" hidden="1" customWidth="1"/>
    <col min="11586" max="11586" width="2.25" style="392" hidden="1" customWidth="1"/>
    <col min="11587" max="11588" width="2.625" style="392" hidden="1" customWidth="1"/>
    <col min="11589" max="11589" width="15.5" style="392" hidden="1" customWidth="1"/>
    <col min="11590" max="11590" width="4.75" style="392" hidden="1" customWidth="1"/>
    <col min="11591" max="11591" width="5.75" style="392" hidden="1" customWidth="1"/>
    <col min="11592" max="11776" width="5.75" style="392" hidden="1"/>
    <col min="11777" max="11796" width="1.625" style="392" hidden="1" customWidth="1"/>
    <col min="11797" max="11798" width="2.625" style="392" hidden="1" customWidth="1"/>
    <col min="11799" max="11799" width="15.5" style="392" hidden="1" customWidth="1"/>
    <col min="11800" max="11800" width="4.625" style="392" hidden="1" customWidth="1"/>
    <col min="11801" max="11819" width="1.625" style="392" hidden="1" customWidth="1"/>
    <col min="11820" max="11821" width="2.625" style="392" hidden="1" customWidth="1"/>
    <col min="11822" max="11822" width="15.625" style="392" hidden="1" customWidth="1"/>
    <col min="11823" max="11823" width="4.625" style="392" hidden="1" customWidth="1"/>
    <col min="11824" max="11841" width="1.625" style="392" hidden="1" customWidth="1"/>
    <col min="11842" max="11842" width="2.25" style="392" hidden="1" customWidth="1"/>
    <col min="11843" max="11844" width="2.625" style="392" hidden="1" customWidth="1"/>
    <col min="11845" max="11845" width="15.5" style="392" hidden="1" customWidth="1"/>
    <col min="11846" max="11846" width="4.75" style="392" hidden="1" customWidth="1"/>
    <col min="11847" max="11847" width="5.75" style="392" hidden="1" customWidth="1"/>
    <col min="11848" max="12032" width="5.75" style="392" hidden="1"/>
    <col min="12033" max="12052" width="1.625" style="392" hidden="1" customWidth="1"/>
    <col min="12053" max="12054" width="2.625" style="392" hidden="1" customWidth="1"/>
    <col min="12055" max="12055" width="15.5" style="392" hidden="1" customWidth="1"/>
    <col min="12056" max="12056" width="4.625" style="392" hidden="1" customWidth="1"/>
    <col min="12057" max="12075" width="1.625" style="392" hidden="1" customWidth="1"/>
    <col min="12076" max="12077" width="2.625" style="392" hidden="1" customWidth="1"/>
    <col min="12078" max="12078" width="15.625" style="392" hidden="1" customWidth="1"/>
    <col min="12079" max="12079" width="4.625" style="392" hidden="1" customWidth="1"/>
    <col min="12080" max="12097" width="1.625" style="392" hidden="1" customWidth="1"/>
    <col min="12098" max="12098" width="2.25" style="392" hidden="1" customWidth="1"/>
    <col min="12099" max="12100" width="2.625" style="392" hidden="1" customWidth="1"/>
    <col min="12101" max="12101" width="15.5" style="392" hidden="1" customWidth="1"/>
    <col min="12102" max="12102" width="4.75" style="392" hidden="1" customWidth="1"/>
    <col min="12103" max="12103" width="5.75" style="392" hidden="1" customWidth="1"/>
    <col min="12104" max="12288" width="5.75" style="392" hidden="1"/>
    <col min="12289" max="12308" width="1.625" style="392" hidden="1" customWidth="1"/>
    <col min="12309" max="12310" width="2.625" style="392" hidden="1" customWidth="1"/>
    <col min="12311" max="12311" width="15.5" style="392" hidden="1" customWidth="1"/>
    <col min="12312" max="12312" width="4.625" style="392" hidden="1" customWidth="1"/>
    <col min="12313" max="12331" width="1.625" style="392" hidden="1" customWidth="1"/>
    <col min="12332" max="12333" width="2.625" style="392" hidden="1" customWidth="1"/>
    <col min="12334" max="12334" width="15.625" style="392" hidden="1" customWidth="1"/>
    <col min="12335" max="12335" width="4.625" style="392" hidden="1" customWidth="1"/>
    <col min="12336" max="12353" width="1.625" style="392" hidden="1" customWidth="1"/>
    <col min="12354" max="12354" width="2.25" style="392" hidden="1" customWidth="1"/>
    <col min="12355" max="12356" width="2.625" style="392" hidden="1" customWidth="1"/>
    <col min="12357" max="12357" width="15.5" style="392" hidden="1" customWidth="1"/>
    <col min="12358" max="12358" width="4.75" style="392" hidden="1" customWidth="1"/>
    <col min="12359" max="12359" width="5.75" style="392" hidden="1" customWidth="1"/>
    <col min="12360" max="12544" width="5.75" style="392" hidden="1"/>
    <col min="12545" max="12564" width="1.625" style="392" hidden="1" customWidth="1"/>
    <col min="12565" max="12566" width="2.625" style="392" hidden="1" customWidth="1"/>
    <col min="12567" max="12567" width="15.5" style="392" hidden="1" customWidth="1"/>
    <col min="12568" max="12568" width="4.625" style="392" hidden="1" customWidth="1"/>
    <col min="12569" max="12587" width="1.625" style="392" hidden="1" customWidth="1"/>
    <col min="12588" max="12589" width="2.625" style="392" hidden="1" customWidth="1"/>
    <col min="12590" max="12590" width="15.625" style="392" hidden="1" customWidth="1"/>
    <col min="12591" max="12591" width="4.625" style="392" hidden="1" customWidth="1"/>
    <col min="12592" max="12609" width="1.625" style="392" hidden="1" customWidth="1"/>
    <col min="12610" max="12610" width="2.25" style="392" hidden="1" customWidth="1"/>
    <col min="12611" max="12612" width="2.625" style="392" hidden="1" customWidth="1"/>
    <col min="12613" max="12613" width="15.5" style="392" hidden="1" customWidth="1"/>
    <col min="12614" max="12614" width="4.75" style="392" hidden="1" customWidth="1"/>
    <col min="12615" max="12615" width="5.75" style="392" hidden="1" customWidth="1"/>
    <col min="12616" max="12800" width="5.75" style="392" hidden="1"/>
    <col min="12801" max="12820" width="1.625" style="392" hidden="1" customWidth="1"/>
    <col min="12821" max="12822" width="2.625" style="392" hidden="1" customWidth="1"/>
    <col min="12823" max="12823" width="15.5" style="392" hidden="1" customWidth="1"/>
    <col min="12824" max="12824" width="4.625" style="392" hidden="1" customWidth="1"/>
    <col min="12825" max="12843" width="1.625" style="392" hidden="1" customWidth="1"/>
    <col min="12844" max="12845" width="2.625" style="392" hidden="1" customWidth="1"/>
    <col min="12846" max="12846" width="15.625" style="392" hidden="1" customWidth="1"/>
    <col min="12847" max="12847" width="4.625" style="392" hidden="1" customWidth="1"/>
    <col min="12848" max="12865" width="1.625" style="392" hidden="1" customWidth="1"/>
    <col min="12866" max="12866" width="2.25" style="392" hidden="1" customWidth="1"/>
    <col min="12867" max="12868" width="2.625" style="392" hidden="1" customWidth="1"/>
    <col min="12869" max="12869" width="15.5" style="392" hidden="1" customWidth="1"/>
    <col min="12870" max="12870" width="4.75" style="392" hidden="1" customWidth="1"/>
    <col min="12871" max="12871" width="5.75" style="392" hidden="1" customWidth="1"/>
    <col min="12872" max="13056" width="5.75" style="392" hidden="1"/>
    <col min="13057" max="13076" width="1.625" style="392" hidden="1" customWidth="1"/>
    <col min="13077" max="13078" width="2.625" style="392" hidden="1" customWidth="1"/>
    <col min="13079" max="13079" width="15.5" style="392" hidden="1" customWidth="1"/>
    <col min="13080" max="13080" width="4.625" style="392" hidden="1" customWidth="1"/>
    <col min="13081" max="13099" width="1.625" style="392" hidden="1" customWidth="1"/>
    <col min="13100" max="13101" width="2.625" style="392" hidden="1" customWidth="1"/>
    <col min="13102" max="13102" width="15.625" style="392" hidden="1" customWidth="1"/>
    <col min="13103" max="13103" width="4.625" style="392" hidden="1" customWidth="1"/>
    <col min="13104" max="13121" width="1.625" style="392" hidden="1" customWidth="1"/>
    <col min="13122" max="13122" width="2.25" style="392" hidden="1" customWidth="1"/>
    <col min="13123" max="13124" width="2.625" style="392" hidden="1" customWidth="1"/>
    <col min="13125" max="13125" width="15.5" style="392" hidden="1" customWidth="1"/>
    <col min="13126" max="13126" width="4.75" style="392" hidden="1" customWidth="1"/>
    <col min="13127" max="13127" width="5.75" style="392" hidden="1" customWidth="1"/>
    <col min="13128" max="13312" width="5.75" style="392" hidden="1"/>
    <col min="13313" max="13332" width="1.625" style="392" hidden="1" customWidth="1"/>
    <col min="13333" max="13334" width="2.625" style="392" hidden="1" customWidth="1"/>
    <col min="13335" max="13335" width="15.5" style="392" hidden="1" customWidth="1"/>
    <col min="13336" max="13336" width="4.625" style="392" hidden="1" customWidth="1"/>
    <col min="13337" max="13355" width="1.625" style="392" hidden="1" customWidth="1"/>
    <col min="13356" max="13357" width="2.625" style="392" hidden="1" customWidth="1"/>
    <col min="13358" max="13358" width="15.625" style="392" hidden="1" customWidth="1"/>
    <col min="13359" max="13359" width="4.625" style="392" hidden="1" customWidth="1"/>
    <col min="13360" max="13377" width="1.625" style="392" hidden="1" customWidth="1"/>
    <col min="13378" max="13378" width="2.25" style="392" hidden="1" customWidth="1"/>
    <col min="13379" max="13380" width="2.625" style="392" hidden="1" customWidth="1"/>
    <col min="13381" max="13381" width="15.5" style="392" hidden="1" customWidth="1"/>
    <col min="13382" max="13382" width="4.75" style="392" hidden="1" customWidth="1"/>
    <col min="13383" max="13383" width="5.75" style="392" hidden="1" customWidth="1"/>
    <col min="13384" max="13568" width="5.75" style="392" hidden="1"/>
    <col min="13569" max="13588" width="1.625" style="392" hidden="1" customWidth="1"/>
    <col min="13589" max="13590" width="2.625" style="392" hidden="1" customWidth="1"/>
    <col min="13591" max="13591" width="15.5" style="392" hidden="1" customWidth="1"/>
    <col min="13592" max="13592" width="4.625" style="392" hidden="1" customWidth="1"/>
    <col min="13593" max="13611" width="1.625" style="392" hidden="1" customWidth="1"/>
    <col min="13612" max="13613" width="2.625" style="392" hidden="1" customWidth="1"/>
    <col min="13614" max="13614" width="15.625" style="392" hidden="1" customWidth="1"/>
    <col min="13615" max="13615" width="4.625" style="392" hidden="1" customWidth="1"/>
    <col min="13616" max="13633" width="1.625" style="392" hidden="1" customWidth="1"/>
    <col min="13634" max="13634" width="2.25" style="392" hidden="1" customWidth="1"/>
    <col min="13635" max="13636" width="2.625" style="392" hidden="1" customWidth="1"/>
    <col min="13637" max="13637" width="15.5" style="392" hidden="1" customWidth="1"/>
    <col min="13638" max="13638" width="4.75" style="392" hidden="1" customWidth="1"/>
    <col min="13639" max="13639" width="5.75" style="392" hidden="1" customWidth="1"/>
    <col min="13640" max="13824" width="5.75" style="392" hidden="1"/>
    <col min="13825" max="13844" width="1.625" style="392" hidden="1" customWidth="1"/>
    <col min="13845" max="13846" width="2.625" style="392" hidden="1" customWidth="1"/>
    <col min="13847" max="13847" width="15.5" style="392" hidden="1" customWidth="1"/>
    <col min="13848" max="13848" width="4.625" style="392" hidden="1" customWidth="1"/>
    <col min="13849" max="13867" width="1.625" style="392" hidden="1" customWidth="1"/>
    <col min="13868" max="13869" width="2.625" style="392" hidden="1" customWidth="1"/>
    <col min="13870" max="13870" width="15.625" style="392" hidden="1" customWidth="1"/>
    <col min="13871" max="13871" width="4.625" style="392" hidden="1" customWidth="1"/>
    <col min="13872" max="13889" width="1.625" style="392" hidden="1" customWidth="1"/>
    <col min="13890" max="13890" width="2.25" style="392" hidden="1" customWidth="1"/>
    <col min="13891" max="13892" width="2.625" style="392" hidden="1" customWidth="1"/>
    <col min="13893" max="13893" width="15.5" style="392" hidden="1" customWidth="1"/>
    <col min="13894" max="13894" width="4.75" style="392" hidden="1" customWidth="1"/>
    <col min="13895" max="13895" width="5.75" style="392" hidden="1" customWidth="1"/>
    <col min="13896" max="14080" width="5.75" style="392" hidden="1"/>
    <col min="14081" max="14100" width="1.625" style="392" hidden="1" customWidth="1"/>
    <col min="14101" max="14102" width="2.625" style="392" hidden="1" customWidth="1"/>
    <col min="14103" max="14103" width="15.5" style="392" hidden="1" customWidth="1"/>
    <col min="14104" max="14104" width="4.625" style="392" hidden="1" customWidth="1"/>
    <col min="14105" max="14123" width="1.625" style="392" hidden="1" customWidth="1"/>
    <col min="14124" max="14125" width="2.625" style="392" hidden="1" customWidth="1"/>
    <col min="14126" max="14126" width="15.625" style="392" hidden="1" customWidth="1"/>
    <col min="14127" max="14127" width="4.625" style="392" hidden="1" customWidth="1"/>
    <col min="14128" max="14145" width="1.625" style="392" hidden="1" customWidth="1"/>
    <col min="14146" max="14146" width="2.25" style="392" hidden="1" customWidth="1"/>
    <col min="14147" max="14148" width="2.625" style="392" hidden="1" customWidth="1"/>
    <col min="14149" max="14149" width="15.5" style="392" hidden="1" customWidth="1"/>
    <col min="14150" max="14150" width="4.75" style="392" hidden="1" customWidth="1"/>
    <col min="14151" max="14151" width="5.75" style="392" hidden="1" customWidth="1"/>
    <col min="14152" max="14336" width="5.75" style="392" hidden="1"/>
    <col min="14337" max="14356" width="1.625" style="392" hidden="1" customWidth="1"/>
    <col min="14357" max="14358" width="2.625" style="392" hidden="1" customWidth="1"/>
    <col min="14359" max="14359" width="15.5" style="392" hidden="1" customWidth="1"/>
    <col min="14360" max="14360" width="4.625" style="392" hidden="1" customWidth="1"/>
    <col min="14361" max="14379" width="1.625" style="392" hidden="1" customWidth="1"/>
    <col min="14380" max="14381" width="2.625" style="392" hidden="1" customWidth="1"/>
    <col min="14382" max="14382" width="15.625" style="392" hidden="1" customWidth="1"/>
    <col min="14383" max="14383" width="4.625" style="392" hidden="1" customWidth="1"/>
    <col min="14384" max="14401" width="1.625" style="392" hidden="1" customWidth="1"/>
    <col min="14402" max="14402" width="2.25" style="392" hidden="1" customWidth="1"/>
    <col min="14403" max="14404" width="2.625" style="392" hidden="1" customWidth="1"/>
    <col min="14405" max="14405" width="15.5" style="392" hidden="1" customWidth="1"/>
    <col min="14406" max="14406" width="4.75" style="392" hidden="1" customWidth="1"/>
    <col min="14407" max="14407" width="5.75" style="392" hidden="1" customWidth="1"/>
    <col min="14408" max="14592" width="5.75" style="392" hidden="1"/>
    <col min="14593" max="14612" width="1.625" style="392" hidden="1" customWidth="1"/>
    <col min="14613" max="14614" width="2.625" style="392" hidden="1" customWidth="1"/>
    <col min="14615" max="14615" width="15.5" style="392" hidden="1" customWidth="1"/>
    <col min="14616" max="14616" width="4.625" style="392" hidden="1" customWidth="1"/>
    <col min="14617" max="14635" width="1.625" style="392" hidden="1" customWidth="1"/>
    <col min="14636" max="14637" width="2.625" style="392" hidden="1" customWidth="1"/>
    <col min="14638" max="14638" width="15.625" style="392" hidden="1" customWidth="1"/>
    <col min="14639" max="14639" width="4.625" style="392" hidden="1" customWidth="1"/>
    <col min="14640" max="14657" width="1.625" style="392" hidden="1" customWidth="1"/>
    <col min="14658" max="14658" width="2.25" style="392" hidden="1" customWidth="1"/>
    <col min="14659" max="14660" width="2.625" style="392" hidden="1" customWidth="1"/>
    <col min="14661" max="14661" width="15.5" style="392" hidden="1" customWidth="1"/>
    <col min="14662" max="14662" width="4.75" style="392" hidden="1" customWidth="1"/>
    <col min="14663" max="14663" width="5.75" style="392" hidden="1" customWidth="1"/>
    <col min="14664" max="14848" width="5.75" style="392" hidden="1"/>
    <col min="14849" max="14868" width="1.625" style="392" hidden="1" customWidth="1"/>
    <col min="14869" max="14870" width="2.625" style="392" hidden="1" customWidth="1"/>
    <col min="14871" max="14871" width="15.5" style="392" hidden="1" customWidth="1"/>
    <col min="14872" max="14872" width="4.625" style="392" hidden="1" customWidth="1"/>
    <col min="14873" max="14891" width="1.625" style="392" hidden="1" customWidth="1"/>
    <col min="14892" max="14893" width="2.625" style="392" hidden="1" customWidth="1"/>
    <col min="14894" max="14894" width="15.625" style="392" hidden="1" customWidth="1"/>
    <col min="14895" max="14895" width="4.625" style="392" hidden="1" customWidth="1"/>
    <col min="14896" max="14913" width="1.625" style="392" hidden="1" customWidth="1"/>
    <col min="14914" max="14914" width="2.25" style="392" hidden="1" customWidth="1"/>
    <col min="14915" max="14916" width="2.625" style="392" hidden="1" customWidth="1"/>
    <col min="14917" max="14917" width="15.5" style="392" hidden="1" customWidth="1"/>
    <col min="14918" max="14918" width="4.75" style="392" hidden="1" customWidth="1"/>
    <col min="14919" max="14919" width="5.75" style="392" hidden="1" customWidth="1"/>
    <col min="14920" max="15104" width="5.75" style="392" hidden="1"/>
    <col min="15105" max="15124" width="1.625" style="392" hidden="1" customWidth="1"/>
    <col min="15125" max="15126" width="2.625" style="392" hidden="1" customWidth="1"/>
    <col min="15127" max="15127" width="15.5" style="392" hidden="1" customWidth="1"/>
    <col min="15128" max="15128" width="4.625" style="392" hidden="1" customWidth="1"/>
    <col min="15129" max="15147" width="1.625" style="392" hidden="1" customWidth="1"/>
    <col min="15148" max="15149" width="2.625" style="392" hidden="1" customWidth="1"/>
    <col min="15150" max="15150" width="15.625" style="392" hidden="1" customWidth="1"/>
    <col min="15151" max="15151" width="4.625" style="392" hidden="1" customWidth="1"/>
    <col min="15152" max="15169" width="1.625" style="392" hidden="1" customWidth="1"/>
    <col min="15170" max="15170" width="2.25" style="392" hidden="1" customWidth="1"/>
    <col min="15171" max="15172" width="2.625" style="392" hidden="1" customWidth="1"/>
    <col min="15173" max="15173" width="15.5" style="392" hidden="1" customWidth="1"/>
    <col min="15174" max="15174" width="4.75" style="392" hidden="1" customWidth="1"/>
    <col min="15175" max="15175" width="5.75" style="392" hidden="1" customWidth="1"/>
    <col min="15176" max="15360" width="5.75" style="392" hidden="1"/>
    <col min="15361" max="15380" width="1.625" style="392" hidden="1" customWidth="1"/>
    <col min="15381" max="15382" width="2.625" style="392" hidden="1" customWidth="1"/>
    <col min="15383" max="15383" width="15.5" style="392" hidden="1" customWidth="1"/>
    <col min="15384" max="15384" width="4.625" style="392" hidden="1" customWidth="1"/>
    <col min="15385" max="15403" width="1.625" style="392" hidden="1" customWidth="1"/>
    <col min="15404" max="15405" width="2.625" style="392" hidden="1" customWidth="1"/>
    <col min="15406" max="15406" width="15.625" style="392" hidden="1" customWidth="1"/>
    <col min="15407" max="15407" width="4.625" style="392" hidden="1" customWidth="1"/>
    <col min="15408" max="15425" width="1.625" style="392" hidden="1" customWidth="1"/>
    <col min="15426" max="15426" width="2.25" style="392" hidden="1" customWidth="1"/>
    <col min="15427" max="15428" width="2.625" style="392" hidden="1" customWidth="1"/>
    <col min="15429" max="15429" width="15.5" style="392" hidden="1" customWidth="1"/>
    <col min="15430" max="15430" width="4.75" style="392" hidden="1" customWidth="1"/>
    <col min="15431" max="15431" width="5.75" style="392" hidden="1" customWidth="1"/>
    <col min="15432" max="15616" width="5.75" style="392" hidden="1"/>
    <col min="15617" max="15636" width="1.625" style="392" hidden="1" customWidth="1"/>
    <col min="15637" max="15638" width="2.625" style="392" hidden="1" customWidth="1"/>
    <col min="15639" max="15639" width="15.5" style="392" hidden="1" customWidth="1"/>
    <col min="15640" max="15640" width="4.625" style="392" hidden="1" customWidth="1"/>
    <col min="15641" max="15659" width="1.625" style="392" hidden="1" customWidth="1"/>
    <col min="15660" max="15661" width="2.625" style="392" hidden="1" customWidth="1"/>
    <col min="15662" max="15662" width="15.625" style="392" hidden="1" customWidth="1"/>
    <col min="15663" max="15663" width="4.625" style="392" hidden="1" customWidth="1"/>
    <col min="15664" max="15681" width="1.625" style="392" hidden="1" customWidth="1"/>
    <col min="15682" max="15682" width="2.25" style="392" hidden="1" customWidth="1"/>
    <col min="15683" max="15684" width="2.625" style="392" hidden="1" customWidth="1"/>
    <col min="15685" max="15685" width="15.5" style="392" hidden="1" customWidth="1"/>
    <col min="15686" max="15686" width="4.75" style="392" hidden="1" customWidth="1"/>
    <col min="15687" max="15687" width="5.75" style="392" hidden="1" customWidth="1"/>
    <col min="15688" max="15872" width="5.75" style="392" hidden="1"/>
    <col min="15873" max="15892" width="1.625" style="392" hidden="1" customWidth="1"/>
    <col min="15893" max="15894" width="2.625" style="392" hidden="1" customWidth="1"/>
    <col min="15895" max="15895" width="15.5" style="392" hidden="1" customWidth="1"/>
    <col min="15896" max="15896" width="4.625" style="392" hidden="1" customWidth="1"/>
    <col min="15897" max="15915" width="1.625" style="392" hidden="1" customWidth="1"/>
    <col min="15916" max="15917" width="2.625" style="392" hidden="1" customWidth="1"/>
    <col min="15918" max="15918" width="15.625" style="392" hidden="1" customWidth="1"/>
    <col min="15919" max="15919" width="4.625" style="392" hidden="1" customWidth="1"/>
    <col min="15920" max="15937" width="1.625" style="392" hidden="1" customWidth="1"/>
    <col min="15938" max="15938" width="2.25" style="392" hidden="1" customWidth="1"/>
    <col min="15939" max="15940" width="2.625" style="392" hidden="1" customWidth="1"/>
    <col min="15941" max="15941" width="15.5" style="392" hidden="1" customWidth="1"/>
    <col min="15942" max="15942" width="4.75" style="392" hidden="1" customWidth="1"/>
    <col min="15943" max="15943" width="5.75" style="392" hidden="1" customWidth="1"/>
    <col min="15944" max="16128" width="5.75" style="392" hidden="1"/>
    <col min="16129" max="16148" width="1.625" style="392" hidden="1" customWidth="1"/>
    <col min="16149" max="16150" width="2.625" style="392" hidden="1" customWidth="1"/>
    <col min="16151" max="16151" width="15.5" style="392" hidden="1" customWidth="1"/>
    <col min="16152" max="16152" width="4.625" style="392" hidden="1" customWidth="1"/>
    <col min="16153" max="16171" width="1.625" style="392" hidden="1" customWidth="1"/>
    <col min="16172" max="16173" width="2.625" style="392" hidden="1" customWidth="1"/>
    <col min="16174" max="16174" width="15.625" style="392" hidden="1" customWidth="1"/>
    <col min="16175" max="16175" width="4.625" style="392" hidden="1" customWidth="1"/>
    <col min="16176" max="16193" width="1.625" style="392" hidden="1" customWidth="1"/>
    <col min="16194" max="16194" width="2.25" style="392" hidden="1" customWidth="1"/>
    <col min="16195" max="16196" width="2.625" style="392" hidden="1" customWidth="1"/>
    <col min="16197" max="16197" width="15.5" style="392" hidden="1" customWidth="1"/>
    <col min="16198" max="16198" width="4.75" style="392" hidden="1" customWidth="1"/>
    <col min="16199" max="16199" width="5.75" style="392" hidden="1" customWidth="1"/>
    <col min="16200" max="16384" width="5.75" style="392" hidden="1"/>
  </cols>
  <sheetData>
    <row r="1" spans="1:169" s="258" customFormat="1" ht="9.9499999999999993" customHeight="1" x14ac:dyDescent="0.15">
      <c r="A1" s="121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</row>
    <row r="2" spans="1:169" s="258" customFormat="1" ht="18.600000000000001" customHeight="1" x14ac:dyDescent="0.15">
      <c r="A2" s="137" t="s">
        <v>1030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</row>
    <row r="3" spans="1:169" s="258" customFormat="1" ht="18.60000000000000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260"/>
      <c r="BD3" s="260"/>
      <c r="BE3" s="260"/>
      <c r="BF3" s="260"/>
      <c r="BG3" s="260"/>
      <c r="BH3" s="260"/>
      <c r="BI3" s="326"/>
      <c r="BJ3" s="118"/>
      <c r="BK3" s="1108"/>
      <c r="BL3" s="1109"/>
      <c r="BM3" s="1109"/>
      <c r="BN3" s="1109"/>
      <c r="BO3" s="1109"/>
      <c r="BP3" s="122" t="s">
        <v>109</v>
      </c>
      <c r="BQ3" s="262" t="s">
        <v>1031</v>
      </c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</row>
    <row r="4" spans="1:169" s="258" customFormat="1" ht="22.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110" t="s">
        <v>1032</v>
      </c>
      <c r="X4" s="1111"/>
      <c r="Y4" s="1111"/>
      <c r="Z4" s="1111"/>
      <c r="AA4" s="1111"/>
      <c r="AB4" s="1111"/>
      <c r="AC4" s="1111"/>
      <c r="AD4" s="1111"/>
      <c r="AE4" s="1111"/>
      <c r="AF4" s="1111"/>
      <c r="AG4" s="1111"/>
      <c r="AH4" s="1111"/>
      <c r="AI4" s="1111"/>
      <c r="AJ4" s="1111"/>
      <c r="AK4" s="1111"/>
      <c r="AL4" s="1111"/>
      <c r="AM4" s="1111"/>
      <c r="AN4" s="1111"/>
      <c r="AO4" s="1111"/>
      <c r="AP4" s="1111"/>
      <c r="AQ4" s="1111"/>
      <c r="AR4" s="1111"/>
      <c r="AS4" s="1111"/>
      <c r="AT4" s="1111"/>
      <c r="AU4" s="1111"/>
      <c r="AV4" s="1111"/>
      <c r="AW4" s="1111"/>
      <c r="AX4" s="327"/>
      <c r="AY4" s="326"/>
      <c r="AZ4" s="326"/>
      <c r="BA4" s="782"/>
      <c r="BB4" s="260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112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</row>
    <row r="5" spans="1:169" s="258" customFormat="1" ht="18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26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263" t="s">
        <v>870</v>
      </c>
      <c r="AW5" s="263"/>
      <c r="AX5" s="263"/>
      <c r="AY5" s="263"/>
      <c r="AZ5" s="263"/>
      <c r="BA5" s="263"/>
      <c r="BB5" s="263"/>
      <c r="BC5" s="1113"/>
      <c r="BD5" s="133" t="s">
        <v>5</v>
      </c>
      <c r="BE5" s="1114"/>
      <c r="BF5" s="325"/>
      <c r="BG5" s="1114"/>
      <c r="BH5" s="1114"/>
      <c r="BI5" s="1114"/>
      <c r="BJ5" s="1114"/>
      <c r="BK5" s="1114"/>
      <c r="BL5" s="1114"/>
      <c r="BM5" s="1114"/>
      <c r="BN5" s="1114"/>
      <c r="BO5" s="1115"/>
      <c r="BP5" s="1115"/>
      <c r="BQ5" s="260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</row>
    <row r="6" spans="1:169" s="258" customFormat="1" ht="19.5" customHeight="1" x14ac:dyDescent="0.15">
      <c r="A6" s="137"/>
      <c r="B6" s="137" t="s">
        <v>816</v>
      </c>
      <c r="C6" s="137"/>
      <c r="D6" s="137"/>
      <c r="E6" s="137"/>
      <c r="F6" s="137"/>
      <c r="G6" s="137"/>
      <c r="H6" s="137"/>
      <c r="I6" s="137"/>
      <c r="J6" s="137"/>
      <c r="K6" s="23" t="s">
        <v>7</v>
      </c>
      <c r="L6" s="264"/>
      <c r="M6" s="264"/>
      <c r="N6" s="264"/>
      <c r="O6" s="264"/>
      <c r="P6" s="264"/>
      <c r="Q6" s="264"/>
      <c r="R6" s="264"/>
      <c r="S6" s="264"/>
      <c r="T6" s="137"/>
      <c r="U6" s="137"/>
      <c r="V6" s="137"/>
      <c r="W6" s="26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138" t="s">
        <v>871</v>
      </c>
      <c r="AW6" s="138"/>
      <c r="AX6" s="138"/>
      <c r="AY6" s="263"/>
      <c r="AZ6" s="263"/>
      <c r="BA6" s="263"/>
      <c r="BB6" s="263"/>
      <c r="BC6" s="1116"/>
      <c r="BD6" s="133" t="s">
        <v>9</v>
      </c>
      <c r="BE6" s="1114"/>
      <c r="BF6" s="325"/>
      <c r="BG6" s="1114"/>
      <c r="BH6" s="1114"/>
      <c r="BI6" s="1114"/>
      <c r="BJ6" s="1114"/>
      <c r="BK6" s="1114"/>
      <c r="BL6" s="1114"/>
      <c r="BM6" s="1114"/>
      <c r="BN6" s="1114"/>
      <c r="BO6" s="1115"/>
      <c r="BP6" s="1115"/>
      <c r="BQ6" s="118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</row>
    <row r="7" spans="1:169" s="258" customFormat="1" ht="17.45" customHeight="1" x14ac:dyDescent="0.15">
      <c r="A7" s="137"/>
      <c r="B7" s="137" t="s">
        <v>818</v>
      </c>
      <c r="C7" s="137"/>
      <c r="D7" s="137"/>
      <c r="E7" s="137"/>
      <c r="F7" s="137"/>
      <c r="G7" s="137"/>
      <c r="H7" s="137"/>
      <c r="I7" s="137"/>
      <c r="J7" s="137"/>
      <c r="K7" s="264" t="s">
        <v>1033</v>
      </c>
      <c r="L7" s="264"/>
      <c r="M7" s="264"/>
      <c r="N7" s="264"/>
      <c r="O7" s="264"/>
      <c r="P7" s="264"/>
      <c r="Q7" s="264"/>
      <c r="R7" s="264"/>
      <c r="S7" s="264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232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</row>
    <row r="8" spans="1:169" s="276" customFormat="1" ht="17.45" customHeight="1" x14ac:dyDescent="0.15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1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3"/>
      <c r="AS8" s="273"/>
      <c r="AT8" s="273"/>
      <c r="AU8" s="271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3"/>
      <c r="BP8" s="273"/>
      <c r="BQ8" s="232" t="s">
        <v>145</v>
      </c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</row>
    <row r="9" spans="1:169" s="276" customFormat="1" ht="9" customHeight="1" x14ac:dyDescent="0.15">
      <c r="A9" s="272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1117"/>
      <c r="V9" s="1118"/>
      <c r="W9" s="280"/>
      <c r="X9" s="272"/>
      <c r="Y9" s="277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9"/>
      <c r="AR9" s="1117"/>
      <c r="AS9" s="1118"/>
      <c r="AT9" s="280"/>
      <c r="AU9" s="272"/>
      <c r="AV9" s="277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9"/>
      <c r="BO9" s="1117"/>
      <c r="BP9" s="1118"/>
      <c r="BQ9" s="280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</row>
    <row r="10" spans="1:169" s="617" customFormat="1" ht="17.25" customHeight="1" x14ac:dyDescent="0.15">
      <c r="A10" s="530"/>
      <c r="B10" s="1119"/>
      <c r="C10" s="272"/>
      <c r="D10" s="272"/>
      <c r="E10" s="1120" t="s">
        <v>1008</v>
      </c>
      <c r="F10" s="1120"/>
      <c r="G10" s="795"/>
      <c r="H10" s="472"/>
      <c r="I10" s="795"/>
      <c r="J10" s="795"/>
      <c r="K10" s="795"/>
      <c r="L10" s="795"/>
      <c r="M10" s="795"/>
      <c r="N10" s="795"/>
      <c r="O10" s="795"/>
      <c r="P10" s="1120" t="s">
        <v>1009</v>
      </c>
      <c r="Q10" s="1120"/>
      <c r="R10" s="472"/>
      <c r="S10" s="795"/>
      <c r="T10" s="633"/>
      <c r="U10" s="1269" t="s">
        <v>45</v>
      </c>
      <c r="V10" s="1270"/>
      <c r="W10" s="282" t="s">
        <v>1034</v>
      </c>
      <c r="X10" s="1121"/>
      <c r="Y10" s="1122"/>
      <c r="Z10" s="299"/>
      <c r="AA10" s="299"/>
      <c r="AB10" s="1120" t="s">
        <v>1008</v>
      </c>
      <c r="AC10" s="1123"/>
      <c r="AD10" s="795"/>
      <c r="AE10" s="795"/>
      <c r="AF10" s="795"/>
      <c r="AG10" s="795"/>
      <c r="AH10" s="795"/>
      <c r="AI10" s="795"/>
      <c r="AJ10" s="795"/>
      <c r="AK10" s="795"/>
      <c r="AL10" s="795"/>
      <c r="AM10" s="1120" t="s">
        <v>1009</v>
      </c>
      <c r="AN10" s="1120"/>
      <c r="AO10" s="472"/>
      <c r="AP10" s="795"/>
      <c r="AQ10" s="633"/>
      <c r="AR10" s="1269" t="s">
        <v>45</v>
      </c>
      <c r="AS10" s="1270"/>
      <c r="AT10" s="282" t="s">
        <v>1034</v>
      </c>
      <c r="AU10" s="1121"/>
      <c r="AV10" s="1124"/>
      <c r="AW10" s="297"/>
      <c r="AX10" s="1120" t="s">
        <v>1008</v>
      </c>
      <c r="AY10" s="1120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1120" t="s">
        <v>1009</v>
      </c>
      <c r="BL10" s="1120"/>
      <c r="BM10" s="796"/>
      <c r="BN10" s="1125"/>
      <c r="BO10" s="1269" t="s">
        <v>45</v>
      </c>
      <c r="BP10" s="1270"/>
      <c r="BQ10" s="282" t="s">
        <v>1034</v>
      </c>
      <c r="BR10" s="616"/>
      <c r="BS10" s="616"/>
      <c r="BT10" s="616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  <c r="CJ10" s="616"/>
      <c r="CK10" s="616"/>
      <c r="CL10" s="616"/>
      <c r="CM10" s="616"/>
      <c r="CN10" s="616"/>
      <c r="CO10" s="616"/>
      <c r="CP10" s="616"/>
      <c r="CQ10" s="616"/>
      <c r="CR10" s="616"/>
      <c r="CS10" s="616"/>
      <c r="CT10" s="616"/>
      <c r="CU10" s="616"/>
      <c r="CV10" s="616"/>
      <c r="CW10" s="616"/>
      <c r="CX10" s="616"/>
      <c r="CY10" s="616"/>
      <c r="CZ10" s="616"/>
      <c r="DA10" s="616"/>
      <c r="DB10" s="616"/>
      <c r="DC10" s="616"/>
      <c r="DD10" s="616"/>
      <c r="DE10" s="616"/>
      <c r="DF10" s="616"/>
      <c r="DG10" s="616"/>
      <c r="DH10" s="616"/>
      <c r="DI10" s="616"/>
      <c r="DJ10" s="616"/>
      <c r="DK10" s="616"/>
      <c r="DL10" s="616"/>
      <c r="DM10" s="616"/>
      <c r="DN10" s="616"/>
      <c r="DO10" s="616"/>
      <c r="DP10" s="616"/>
      <c r="DQ10" s="616"/>
      <c r="DR10" s="616"/>
      <c r="DS10" s="616"/>
      <c r="DT10" s="616"/>
      <c r="DU10" s="616"/>
      <c r="DV10" s="616"/>
      <c r="DW10" s="616"/>
      <c r="DX10" s="616"/>
      <c r="DY10" s="616"/>
      <c r="DZ10" s="616"/>
      <c r="EA10" s="616"/>
      <c r="EB10" s="616"/>
      <c r="EC10" s="616"/>
      <c r="ED10" s="616"/>
      <c r="EE10" s="616"/>
      <c r="EF10" s="616"/>
      <c r="EG10" s="616"/>
      <c r="EH10" s="616"/>
      <c r="EI10" s="616"/>
      <c r="EJ10" s="616"/>
      <c r="EK10" s="616"/>
      <c r="EL10" s="616"/>
      <c r="EM10" s="616"/>
      <c r="EN10" s="616"/>
      <c r="EO10" s="616"/>
      <c r="EP10" s="616"/>
      <c r="EQ10" s="616"/>
      <c r="ER10" s="616"/>
      <c r="ES10" s="616"/>
      <c r="ET10" s="616"/>
      <c r="EU10" s="616"/>
      <c r="EV10" s="616"/>
      <c r="EW10" s="616"/>
      <c r="EX10" s="616"/>
      <c r="EY10" s="616"/>
      <c r="EZ10" s="616"/>
      <c r="FA10" s="616"/>
      <c r="FB10" s="616"/>
      <c r="FC10" s="616"/>
      <c r="FD10" s="616"/>
      <c r="FE10" s="616"/>
      <c r="FF10" s="616"/>
      <c r="FG10" s="616"/>
      <c r="FH10" s="616"/>
      <c r="FI10" s="616"/>
      <c r="FJ10" s="616"/>
      <c r="FK10" s="616"/>
      <c r="FL10" s="616"/>
      <c r="FM10" s="616"/>
    </row>
    <row r="11" spans="1:169" s="276" customFormat="1" ht="9" customHeight="1" thickBot="1" x14ac:dyDescent="0.2">
      <c r="A11" s="272"/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8"/>
      <c r="U11" s="1126"/>
      <c r="V11" s="1127"/>
      <c r="W11" s="285"/>
      <c r="X11" s="272"/>
      <c r="Y11" s="286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8"/>
      <c r="AR11" s="1128"/>
      <c r="AS11" s="1129"/>
      <c r="AT11" s="285"/>
      <c r="AU11" s="272"/>
      <c r="AV11" s="286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8"/>
      <c r="BO11" s="1128"/>
      <c r="BP11" s="1129"/>
      <c r="BQ11" s="28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/>
    </row>
    <row r="12" spans="1:169" s="276" customFormat="1" ht="25.9" customHeight="1" thickBot="1" x14ac:dyDescent="0.2">
      <c r="A12" s="272"/>
      <c r="B12" s="1479"/>
      <c r="C12" s="1408"/>
      <c r="D12" s="1403"/>
      <c r="E12" s="1479"/>
      <c r="F12" s="1408"/>
      <c r="G12" s="1403"/>
      <c r="H12" s="1481"/>
      <c r="I12" s="1481"/>
      <c r="J12" s="1481"/>
      <c r="K12" s="1481"/>
      <c r="L12" s="1481"/>
      <c r="M12" s="1481"/>
      <c r="N12" s="1481"/>
      <c r="O12" s="1481"/>
      <c r="P12" s="1481"/>
      <c r="Q12" s="1481"/>
      <c r="R12" s="1481"/>
      <c r="S12" s="1481"/>
      <c r="T12" s="1482"/>
      <c r="U12" s="292">
        <v>0</v>
      </c>
      <c r="V12" s="295">
        <v>1</v>
      </c>
      <c r="W12" s="1130">
        <v>0</v>
      </c>
      <c r="X12" s="1131" t="s">
        <v>42</v>
      </c>
      <c r="Y12" s="1483" t="s">
        <v>1035</v>
      </c>
      <c r="Z12" s="1371"/>
      <c r="AA12" s="1372"/>
      <c r="AB12" s="1303" t="s">
        <v>1036</v>
      </c>
      <c r="AC12" s="1488"/>
      <c r="AD12" s="1304"/>
      <c r="AE12" s="1491" t="s">
        <v>1037</v>
      </c>
      <c r="AF12" s="1492"/>
      <c r="AG12" s="1493"/>
      <c r="AH12" s="1271" t="s">
        <v>1038</v>
      </c>
      <c r="AI12" s="1272"/>
      <c r="AJ12" s="1272"/>
      <c r="AK12" s="1272"/>
      <c r="AL12" s="1272"/>
      <c r="AM12" s="1272"/>
      <c r="AN12" s="1272"/>
      <c r="AO12" s="1272"/>
      <c r="AP12" s="1272"/>
      <c r="AQ12" s="1273"/>
      <c r="AR12" s="292">
        <v>0</v>
      </c>
      <c r="AS12" s="1132">
        <v>1</v>
      </c>
      <c r="AT12" s="1133">
        <v>82565</v>
      </c>
      <c r="AU12" s="1131" t="s">
        <v>294</v>
      </c>
      <c r="AV12" s="1483" t="s">
        <v>1035</v>
      </c>
      <c r="AW12" s="1371"/>
      <c r="AX12" s="1372"/>
      <c r="AY12" s="1303" t="s">
        <v>1039</v>
      </c>
      <c r="AZ12" s="1488"/>
      <c r="BA12" s="1304"/>
      <c r="BB12" s="1349" t="s">
        <v>1040</v>
      </c>
      <c r="BC12" s="1350"/>
      <c r="BD12" s="1350"/>
      <c r="BE12" s="1350"/>
      <c r="BF12" s="1350"/>
      <c r="BG12" s="1350"/>
      <c r="BH12" s="1350"/>
      <c r="BI12" s="1350"/>
      <c r="BJ12" s="1350"/>
      <c r="BK12" s="1350"/>
      <c r="BL12" s="1350"/>
      <c r="BM12" s="1350"/>
      <c r="BN12" s="1501"/>
      <c r="BO12" s="292">
        <v>0</v>
      </c>
      <c r="BP12" s="1132">
        <v>1</v>
      </c>
      <c r="BQ12" s="58">
        <v>265647</v>
      </c>
      <c r="BR12" s="294" t="s">
        <v>181</v>
      </c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</row>
    <row r="13" spans="1:169" s="276" customFormat="1" ht="25.9" customHeight="1" x14ac:dyDescent="0.15">
      <c r="A13" s="272"/>
      <c r="B13" s="1404"/>
      <c r="C13" s="1409"/>
      <c r="D13" s="1405"/>
      <c r="E13" s="1404"/>
      <c r="F13" s="1409"/>
      <c r="G13" s="1405"/>
      <c r="H13" s="1481"/>
      <c r="I13" s="1481"/>
      <c r="J13" s="1481"/>
      <c r="K13" s="1481"/>
      <c r="L13" s="1481"/>
      <c r="M13" s="1481"/>
      <c r="N13" s="1481"/>
      <c r="O13" s="1481"/>
      <c r="P13" s="1481"/>
      <c r="Q13" s="1481"/>
      <c r="R13" s="1481"/>
      <c r="S13" s="1481"/>
      <c r="T13" s="1481"/>
      <c r="U13" s="1134"/>
      <c r="V13" s="1134"/>
      <c r="W13" s="1135">
        <v>0</v>
      </c>
      <c r="X13" s="1131" t="s">
        <v>13</v>
      </c>
      <c r="Y13" s="1484"/>
      <c r="Z13" s="1485"/>
      <c r="AA13" s="1486"/>
      <c r="AB13" s="1305"/>
      <c r="AC13" s="1489"/>
      <c r="AD13" s="1306"/>
      <c r="AE13" s="1494"/>
      <c r="AF13" s="1495"/>
      <c r="AG13" s="1496"/>
      <c r="AH13" s="1393" t="s">
        <v>1041</v>
      </c>
      <c r="AI13" s="1394"/>
      <c r="AJ13" s="1394"/>
      <c r="AK13" s="1394"/>
      <c r="AL13" s="1394"/>
      <c r="AM13" s="1394"/>
      <c r="AN13" s="1394"/>
      <c r="AO13" s="1394"/>
      <c r="AP13" s="1394"/>
      <c r="AQ13" s="1500"/>
      <c r="AR13" s="1136"/>
      <c r="AS13" s="1136"/>
      <c r="AT13" s="1137">
        <v>59865</v>
      </c>
      <c r="AU13" s="1131" t="s">
        <v>301</v>
      </c>
      <c r="AV13" s="1484"/>
      <c r="AW13" s="1485"/>
      <c r="AX13" s="1486"/>
      <c r="AY13" s="1305"/>
      <c r="AZ13" s="1489"/>
      <c r="BA13" s="1306"/>
      <c r="BB13" s="1349" t="s">
        <v>1042</v>
      </c>
      <c r="BC13" s="1350"/>
      <c r="BD13" s="1350"/>
      <c r="BE13" s="1350"/>
      <c r="BF13" s="1350"/>
      <c r="BG13" s="1350"/>
      <c r="BH13" s="1350"/>
      <c r="BI13" s="1350"/>
      <c r="BJ13" s="1350"/>
      <c r="BK13" s="1350"/>
      <c r="BL13" s="1350"/>
      <c r="BM13" s="1350"/>
      <c r="BN13" s="1501"/>
      <c r="BO13" s="298"/>
      <c r="BP13" s="298"/>
      <c r="BQ13" s="62">
        <v>4232277</v>
      </c>
      <c r="BR13" s="294" t="s">
        <v>187</v>
      </c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</row>
    <row r="14" spans="1:169" s="276" customFormat="1" ht="25.9" customHeight="1" x14ac:dyDescent="0.15">
      <c r="A14" s="272"/>
      <c r="B14" s="1404"/>
      <c r="C14" s="1409"/>
      <c r="D14" s="1405"/>
      <c r="E14" s="1404"/>
      <c r="F14" s="1409"/>
      <c r="G14" s="1405"/>
      <c r="H14" s="1481"/>
      <c r="I14" s="1481"/>
      <c r="J14" s="1481"/>
      <c r="K14" s="1481"/>
      <c r="L14" s="1481"/>
      <c r="M14" s="1481"/>
      <c r="N14" s="1481"/>
      <c r="O14" s="1481"/>
      <c r="P14" s="1481"/>
      <c r="Q14" s="1481"/>
      <c r="R14" s="1481"/>
      <c r="S14" s="1481"/>
      <c r="T14" s="1481"/>
      <c r="U14" s="1134"/>
      <c r="V14" s="1134"/>
      <c r="W14" s="1135">
        <v>0</v>
      </c>
      <c r="X14" s="1131" t="s">
        <v>15</v>
      </c>
      <c r="Y14" s="1484"/>
      <c r="Z14" s="1485"/>
      <c r="AA14" s="1486"/>
      <c r="AB14" s="1305"/>
      <c r="AC14" s="1489"/>
      <c r="AD14" s="1306"/>
      <c r="AE14" s="1494"/>
      <c r="AF14" s="1495"/>
      <c r="AG14" s="1496"/>
      <c r="AH14" s="1271" t="s">
        <v>158</v>
      </c>
      <c r="AI14" s="1272"/>
      <c r="AJ14" s="1272"/>
      <c r="AK14" s="1272"/>
      <c r="AL14" s="1272"/>
      <c r="AM14" s="1272"/>
      <c r="AN14" s="1272"/>
      <c r="AO14" s="1272"/>
      <c r="AP14" s="1272"/>
      <c r="AQ14" s="1273"/>
      <c r="AR14" s="1136"/>
      <c r="AS14" s="1136"/>
      <c r="AT14" s="1137">
        <v>615743</v>
      </c>
      <c r="AU14" s="1131" t="s">
        <v>306</v>
      </c>
      <c r="AV14" s="1484"/>
      <c r="AW14" s="1485"/>
      <c r="AX14" s="1486"/>
      <c r="AY14" s="1305"/>
      <c r="AZ14" s="1489"/>
      <c r="BA14" s="1306"/>
      <c r="BB14" s="1349" t="s">
        <v>1043</v>
      </c>
      <c r="BC14" s="1350"/>
      <c r="BD14" s="1350"/>
      <c r="BE14" s="1350"/>
      <c r="BF14" s="1350"/>
      <c r="BG14" s="1350"/>
      <c r="BH14" s="1350"/>
      <c r="BI14" s="1350"/>
      <c r="BJ14" s="1350"/>
      <c r="BK14" s="1350"/>
      <c r="BL14" s="1350"/>
      <c r="BM14" s="1350"/>
      <c r="BN14" s="1501"/>
      <c r="BO14" s="298"/>
      <c r="BP14" s="298"/>
      <c r="BQ14" s="62">
        <v>379172</v>
      </c>
      <c r="BR14" s="294" t="s">
        <v>193</v>
      </c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</row>
    <row r="15" spans="1:169" s="276" customFormat="1" ht="25.9" customHeight="1" x14ac:dyDescent="0.15">
      <c r="A15" s="272"/>
      <c r="B15" s="1404"/>
      <c r="C15" s="1409"/>
      <c r="D15" s="1405"/>
      <c r="E15" s="1404"/>
      <c r="F15" s="1409"/>
      <c r="G15" s="1405"/>
      <c r="H15" s="1481"/>
      <c r="I15" s="1481"/>
      <c r="J15" s="1481"/>
      <c r="K15" s="1481"/>
      <c r="L15" s="1481"/>
      <c r="M15" s="1481"/>
      <c r="N15" s="1481"/>
      <c r="O15" s="1481"/>
      <c r="P15" s="1481"/>
      <c r="Q15" s="1481"/>
      <c r="R15" s="1481"/>
      <c r="S15" s="1481"/>
      <c r="T15" s="1481"/>
      <c r="U15" s="1134"/>
      <c r="V15" s="1134"/>
      <c r="W15" s="1135">
        <v>0</v>
      </c>
      <c r="X15" s="1131" t="s">
        <v>16</v>
      </c>
      <c r="Y15" s="1484"/>
      <c r="Z15" s="1485"/>
      <c r="AA15" s="1486"/>
      <c r="AB15" s="1305"/>
      <c r="AC15" s="1489"/>
      <c r="AD15" s="1306"/>
      <c r="AE15" s="1497"/>
      <c r="AF15" s="1498"/>
      <c r="AG15" s="1499"/>
      <c r="AH15" s="1271" t="s">
        <v>1044</v>
      </c>
      <c r="AI15" s="1272"/>
      <c r="AJ15" s="1272"/>
      <c r="AK15" s="1272"/>
      <c r="AL15" s="1272"/>
      <c r="AM15" s="1272"/>
      <c r="AN15" s="1272"/>
      <c r="AO15" s="1272"/>
      <c r="AP15" s="1272"/>
      <c r="AQ15" s="1273"/>
      <c r="AR15" s="1136"/>
      <c r="AS15" s="1136"/>
      <c r="AT15" s="1138">
        <f>SUM(AT12:AT14)</f>
        <v>758173</v>
      </c>
      <c r="AU15" s="1131" t="s">
        <v>315</v>
      </c>
      <c r="AV15" s="1484"/>
      <c r="AW15" s="1485"/>
      <c r="AX15" s="1486"/>
      <c r="AY15" s="1305"/>
      <c r="AZ15" s="1489"/>
      <c r="BA15" s="1306"/>
      <c r="BB15" s="1349" t="s">
        <v>1045</v>
      </c>
      <c r="BC15" s="1350"/>
      <c r="BD15" s="1350"/>
      <c r="BE15" s="1350"/>
      <c r="BF15" s="1350"/>
      <c r="BG15" s="1350"/>
      <c r="BH15" s="1350"/>
      <c r="BI15" s="1350"/>
      <c r="BJ15" s="1350"/>
      <c r="BK15" s="1350"/>
      <c r="BL15" s="1350"/>
      <c r="BM15" s="1350"/>
      <c r="BN15" s="1501"/>
      <c r="BO15" s="298"/>
      <c r="BP15" s="298"/>
      <c r="BQ15" s="62">
        <v>147577</v>
      </c>
      <c r="BR15" s="294" t="s">
        <v>199</v>
      </c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</row>
    <row r="16" spans="1:169" s="276" customFormat="1" ht="25.9" customHeight="1" x14ac:dyDescent="0.15">
      <c r="A16" s="272"/>
      <c r="B16" s="1404"/>
      <c r="C16" s="1409"/>
      <c r="D16" s="1405"/>
      <c r="E16" s="1404"/>
      <c r="F16" s="1409"/>
      <c r="G16" s="1405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134"/>
      <c r="V16" s="1134"/>
      <c r="W16" s="1135">
        <v>0</v>
      </c>
      <c r="X16" s="1131" t="s">
        <v>117</v>
      </c>
      <c r="Y16" s="1484"/>
      <c r="Z16" s="1485"/>
      <c r="AA16" s="1486"/>
      <c r="AB16" s="1305"/>
      <c r="AC16" s="1489"/>
      <c r="AD16" s="1306"/>
      <c r="AE16" s="1271" t="s">
        <v>1046</v>
      </c>
      <c r="AF16" s="1272"/>
      <c r="AG16" s="1272"/>
      <c r="AH16" s="1272"/>
      <c r="AI16" s="1272"/>
      <c r="AJ16" s="1272"/>
      <c r="AK16" s="1272"/>
      <c r="AL16" s="1272"/>
      <c r="AM16" s="1272"/>
      <c r="AN16" s="1272"/>
      <c r="AO16" s="1272"/>
      <c r="AP16" s="1272"/>
      <c r="AQ16" s="1273"/>
      <c r="AR16" s="1136"/>
      <c r="AS16" s="1136"/>
      <c r="AT16" s="1137">
        <v>106014208</v>
      </c>
      <c r="AU16" s="1131" t="s">
        <v>323</v>
      </c>
      <c r="AV16" s="1484"/>
      <c r="AW16" s="1485"/>
      <c r="AX16" s="1486"/>
      <c r="AY16" s="1305"/>
      <c r="AZ16" s="1489"/>
      <c r="BA16" s="1306"/>
      <c r="BB16" s="1349" t="s">
        <v>1047</v>
      </c>
      <c r="BC16" s="1350"/>
      <c r="BD16" s="1350"/>
      <c r="BE16" s="1350"/>
      <c r="BF16" s="1350"/>
      <c r="BG16" s="1350"/>
      <c r="BH16" s="1350"/>
      <c r="BI16" s="1350"/>
      <c r="BJ16" s="1350"/>
      <c r="BK16" s="1350"/>
      <c r="BL16" s="1350"/>
      <c r="BM16" s="1350"/>
      <c r="BN16" s="1501"/>
      <c r="BO16" s="298"/>
      <c r="BP16" s="298"/>
      <c r="BQ16" s="62">
        <v>1907327</v>
      </c>
      <c r="BR16" s="294" t="s">
        <v>206</v>
      </c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</row>
    <row r="17" spans="1:169" s="276" customFormat="1" ht="25.9" customHeight="1" x14ac:dyDescent="0.15">
      <c r="A17" s="272"/>
      <c r="B17" s="1404"/>
      <c r="C17" s="1409"/>
      <c r="D17" s="1405"/>
      <c r="E17" s="1404"/>
      <c r="F17" s="1409"/>
      <c r="G17" s="1405"/>
      <c r="H17" s="1481"/>
      <c r="I17" s="1481"/>
      <c r="J17" s="1481"/>
      <c r="K17" s="1481"/>
      <c r="L17" s="1481"/>
      <c r="M17" s="1481"/>
      <c r="N17" s="1481"/>
      <c r="O17" s="1481"/>
      <c r="P17" s="1481"/>
      <c r="Q17" s="1481"/>
      <c r="R17" s="1481"/>
      <c r="S17" s="1481"/>
      <c r="T17" s="1481"/>
      <c r="U17" s="1134"/>
      <c r="V17" s="1134"/>
      <c r="W17" s="1135">
        <v>0</v>
      </c>
      <c r="X17" s="1131" t="s">
        <v>26</v>
      </c>
      <c r="Y17" s="1484"/>
      <c r="Z17" s="1485"/>
      <c r="AA17" s="1486"/>
      <c r="AB17" s="1305"/>
      <c r="AC17" s="1489"/>
      <c r="AD17" s="1306"/>
      <c r="AE17" s="1393" t="s">
        <v>1048</v>
      </c>
      <c r="AF17" s="1394"/>
      <c r="AG17" s="1394"/>
      <c r="AH17" s="1394"/>
      <c r="AI17" s="1394"/>
      <c r="AJ17" s="1394"/>
      <c r="AK17" s="1394"/>
      <c r="AL17" s="1394"/>
      <c r="AM17" s="1394"/>
      <c r="AN17" s="1394"/>
      <c r="AO17" s="1394"/>
      <c r="AP17" s="1394"/>
      <c r="AQ17" s="1500"/>
      <c r="AR17" s="1136"/>
      <c r="AS17" s="1136"/>
      <c r="AT17" s="1137">
        <v>0</v>
      </c>
      <c r="AU17" s="1131" t="s">
        <v>330</v>
      </c>
      <c r="AV17" s="1484"/>
      <c r="AW17" s="1485"/>
      <c r="AX17" s="1486"/>
      <c r="AY17" s="1305"/>
      <c r="AZ17" s="1489"/>
      <c r="BA17" s="1306"/>
      <c r="BB17" s="1349" t="s">
        <v>1049</v>
      </c>
      <c r="BC17" s="1350"/>
      <c r="BD17" s="1350"/>
      <c r="BE17" s="1350"/>
      <c r="BF17" s="1350"/>
      <c r="BG17" s="1350"/>
      <c r="BH17" s="1350"/>
      <c r="BI17" s="1350"/>
      <c r="BJ17" s="1350"/>
      <c r="BK17" s="1350"/>
      <c r="BL17" s="1350"/>
      <c r="BM17" s="1350"/>
      <c r="BN17" s="1501"/>
      <c r="BO17" s="298"/>
      <c r="BP17" s="298"/>
      <c r="BQ17" s="62">
        <v>372519</v>
      </c>
      <c r="BR17" s="294" t="s">
        <v>213</v>
      </c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</row>
    <row r="18" spans="1:169" s="276" customFormat="1" ht="25.9" customHeight="1" x14ac:dyDescent="0.15">
      <c r="A18" s="272"/>
      <c r="B18" s="1404"/>
      <c r="C18" s="1409"/>
      <c r="D18" s="1405"/>
      <c r="E18" s="1404"/>
      <c r="F18" s="1409"/>
      <c r="G18" s="1405"/>
      <c r="H18" s="1481"/>
      <c r="I18" s="1481"/>
      <c r="J18" s="1481"/>
      <c r="K18" s="1481"/>
      <c r="L18" s="1481"/>
      <c r="M18" s="1481"/>
      <c r="N18" s="1481"/>
      <c r="O18" s="1481"/>
      <c r="P18" s="1481"/>
      <c r="Q18" s="1481"/>
      <c r="R18" s="1481"/>
      <c r="S18" s="1481"/>
      <c r="T18" s="1481"/>
      <c r="U18" s="1134"/>
      <c r="V18" s="1134"/>
      <c r="W18" s="1135">
        <v>0</v>
      </c>
      <c r="X18" s="1131" t="s">
        <v>28</v>
      </c>
      <c r="Y18" s="1484"/>
      <c r="Z18" s="1485"/>
      <c r="AA18" s="1486"/>
      <c r="AB18" s="1305"/>
      <c r="AC18" s="1489"/>
      <c r="AD18" s="1306"/>
      <c r="AE18" s="1271" t="s">
        <v>1050</v>
      </c>
      <c r="AF18" s="1272"/>
      <c r="AG18" s="1272"/>
      <c r="AH18" s="1272"/>
      <c r="AI18" s="1272"/>
      <c r="AJ18" s="1272"/>
      <c r="AK18" s="1272"/>
      <c r="AL18" s="1272"/>
      <c r="AM18" s="1272"/>
      <c r="AN18" s="1272"/>
      <c r="AO18" s="1272"/>
      <c r="AP18" s="1272"/>
      <c r="AQ18" s="1273"/>
      <c r="AR18" s="298"/>
      <c r="AS18" s="298"/>
      <c r="AT18" s="1137">
        <v>22025464</v>
      </c>
      <c r="AU18" s="1131" t="s">
        <v>337</v>
      </c>
      <c r="AV18" s="1484"/>
      <c r="AW18" s="1485"/>
      <c r="AX18" s="1486"/>
      <c r="AY18" s="1305"/>
      <c r="AZ18" s="1489"/>
      <c r="BA18" s="1306"/>
      <c r="BB18" s="1349" t="s">
        <v>1051</v>
      </c>
      <c r="BC18" s="1350"/>
      <c r="BD18" s="1350"/>
      <c r="BE18" s="1350"/>
      <c r="BF18" s="1350"/>
      <c r="BG18" s="1350"/>
      <c r="BH18" s="1350"/>
      <c r="BI18" s="1350"/>
      <c r="BJ18" s="1350"/>
      <c r="BK18" s="1350"/>
      <c r="BL18" s="1350"/>
      <c r="BM18" s="1350"/>
      <c r="BN18" s="1501"/>
      <c r="BO18" s="298"/>
      <c r="BP18" s="298"/>
      <c r="BQ18" s="62">
        <v>7385</v>
      </c>
      <c r="BR18" s="294" t="s">
        <v>219</v>
      </c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/>
    </row>
    <row r="19" spans="1:169" s="276" customFormat="1" ht="25.9" customHeight="1" x14ac:dyDescent="0.15">
      <c r="A19" s="272"/>
      <c r="B19" s="1404"/>
      <c r="C19" s="1409"/>
      <c r="D19" s="1405"/>
      <c r="E19" s="1404"/>
      <c r="F19" s="1409"/>
      <c r="G19" s="1405"/>
      <c r="H19" s="1481"/>
      <c r="I19" s="1481"/>
      <c r="J19" s="1481"/>
      <c r="K19" s="1481"/>
      <c r="L19" s="1481"/>
      <c r="M19" s="1481"/>
      <c r="N19" s="1481"/>
      <c r="O19" s="1481"/>
      <c r="P19" s="1481"/>
      <c r="Q19" s="1481"/>
      <c r="R19" s="1481"/>
      <c r="S19" s="1481"/>
      <c r="T19" s="1481"/>
      <c r="U19" s="298"/>
      <c r="V19" s="298"/>
      <c r="W19" s="1135">
        <v>0</v>
      </c>
      <c r="X19" s="1131" t="s">
        <v>30</v>
      </c>
      <c r="Y19" s="1484"/>
      <c r="Z19" s="1485"/>
      <c r="AA19" s="1486"/>
      <c r="AB19" s="1307"/>
      <c r="AC19" s="1490"/>
      <c r="AD19" s="1308"/>
      <c r="AE19" s="1271" t="s">
        <v>1052</v>
      </c>
      <c r="AF19" s="1272"/>
      <c r="AG19" s="1272"/>
      <c r="AH19" s="1272"/>
      <c r="AI19" s="1272"/>
      <c r="AJ19" s="1272"/>
      <c r="AK19" s="1272"/>
      <c r="AL19" s="1272"/>
      <c r="AM19" s="1272"/>
      <c r="AN19" s="1272"/>
      <c r="AO19" s="1272"/>
      <c r="AP19" s="1272"/>
      <c r="AQ19" s="1273"/>
      <c r="AR19" s="298"/>
      <c r="AS19" s="298"/>
      <c r="AT19" s="1138">
        <f>AT15+AT16+AT17+AT18</f>
        <v>128797845</v>
      </c>
      <c r="AU19" s="1131" t="s">
        <v>345</v>
      </c>
      <c r="AV19" s="1484"/>
      <c r="AW19" s="1485"/>
      <c r="AX19" s="1486"/>
      <c r="AY19" s="1305"/>
      <c r="AZ19" s="1489"/>
      <c r="BA19" s="1306"/>
      <c r="BB19" s="1349" t="s">
        <v>1053</v>
      </c>
      <c r="BC19" s="1350"/>
      <c r="BD19" s="1350"/>
      <c r="BE19" s="1350"/>
      <c r="BF19" s="1350"/>
      <c r="BG19" s="1350"/>
      <c r="BH19" s="1350"/>
      <c r="BI19" s="1350"/>
      <c r="BJ19" s="1350"/>
      <c r="BK19" s="1350"/>
      <c r="BL19" s="1350"/>
      <c r="BM19" s="1350"/>
      <c r="BN19" s="1501"/>
      <c r="BO19" s="298"/>
      <c r="BP19" s="298"/>
      <c r="BQ19" s="62">
        <v>5479</v>
      </c>
      <c r="BR19" s="294" t="s">
        <v>225</v>
      </c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</row>
    <row r="20" spans="1:169" ht="25.9" customHeight="1" x14ac:dyDescent="0.15">
      <c r="A20" s="272"/>
      <c r="B20" s="1404"/>
      <c r="C20" s="1409"/>
      <c r="D20" s="1405"/>
      <c r="E20" s="1406"/>
      <c r="F20" s="1480"/>
      <c r="G20" s="1407"/>
      <c r="H20" s="1481"/>
      <c r="I20" s="1481"/>
      <c r="J20" s="1481"/>
      <c r="K20" s="1481"/>
      <c r="L20" s="1481"/>
      <c r="M20" s="1481"/>
      <c r="N20" s="1481"/>
      <c r="O20" s="1481"/>
      <c r="P20" s="1481"/>
      <c r="Q20" s="1481"/>
      <c r="R20" s="1481"/>
      <c r="S20" s="1481"/>
      <c r="T20" s="1481"/>
      <c r="U20" s="1134"/>
      <c r="V20" s="1134"/>
      <c r="W20" s="1135">
        <v>0</v>
      </c>
      <c r="X20" s="1131" t="s">
        <v>32</v>
      </c>
      <c r="Y20" s="1484"/>
      <c r="Z20" s="1485"/>
      <c r="AA20" s="1486"/>
      <c r="AB20" s="1370"/>
      <c r="AC20" s="1371"/>
      <c r="AD20" s="1372"/>
      <c r="AE20" s="1370"/>
      <c r="AF20" s="1371"/>
      <c r="AG20" s="1372"/>
      <c r="AH20" s="1502"/>
      <c r="AI20" s="1394"/>
      <c r="AJ20" s="1394"/>
      <c r="AK20" s="1394"/>
      <c r="AL20" s="1394"/>
      <c r="AM20" s="1394"/>
      <c r="AN20" s="1394"/>
      <c r="AO20" s="1394"/>
      <c r="AP20" s="1394"/>
      <c r="AQ20" s="1500"/>
      <c r="AR20" s="1136"/>
      <c r="AS20" s="1136"/>
      <c r="AT20" s="1135">
        <v>0</v>
      </c>
      <c r="AU20" s="1131" t="s">
        <v>352</v>
      </c>
      <c r="AV20" s="1487"/>
      <c r="AW20" s="1373"/>
      <c r="AX20" s="1374"/>
      <c r="AY20" s="1307"/>
      <c r="AZ20" s="1490"/>
      <c r="BA20" s="1308"/>
      <c r="BB20" s="1349" t="s">
        <v>1054</v>
      </c>
      <c r="BC20" s="1350"/>
      <c r="BD20" s="1350"/>
      <c r="BE20" s="1350"/>
      <c r="BF20" s="1350"/>
      <c r="BG20" s="1350"/>
      <c r="BH20" s="1350"/>
      <c r="BI20" s="1350"/>
      <c r="BJ20" s="1350"/>
      <c r="BK20" s="1350"/>
      <c r="BL20" s="1350"/>
      <c r="BM20" s="1350"/>
      <c r="BN20" s="1501"/>
      <c r="BO20" s="298"/>
      <c r="BP20" s="298"/>
      <c r="BQ20" s="64">
        <f>SUM(BQ12:BQ19)</f>
        <v>7317383</v>
      </c>
      <c r="BR20" s="294" t="s">
        <v>231</v>
      </c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1"/>
      <c r="FL20" s="271"/>
      <c r="FM20" s="271"/>
    </row>
    <row r="21" spans="1:169" ht="25.9" customHeight="1" x14ac:dyDescent="0.15">
      <c r="A21" s="272"/>
      <c r="B21" s="1404"/>
      <c r="C21" s="1409"/>
      <c r="D21" s="1405"/>
      <c r="E21" s="1479"/>
      <c r="F21" s="1408"/>
      <c r="G21" s="1403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134"/>
      <c r="V21" s="1134"/>
      <c r="W21" s="1135">
        <v>0</v>
      </c>
      <c r="X21" s="1131" t="s">
        <v>34</v>
      </c>
      <c r="Y21" s="1484"/>
      <c r="Z21" s="1485"/>
      <c r="AA21" s="1486"/>
      <c r="AB21" s="1484"/>
      <c r="AC21" s="1485"/>
      <c r="AD21" s="1486"/>
      <c r="AE21" s="1484"/>
      <c r="AF21" s="1485"/>
      <c r="AG21" s="1486"/>
      <c r="AH21" s="1502"/>
      <c r="AI21" s="1394"/>
      <c r="AJ21" s="1394"/>
      <c r="AK21" s="1394"/>
      <c r="AL21" s="1394"/>
      <c r="AM21" s="1394"/>
      <c r="AN21" s="1394"/>
      <c r="AO21" s="1394"/>
      <c r="AP21" s="1394"/>
      <c r="AQ21" s="1500"/>
      <c r="AR21" s="1136"/>
      <c r="AS21" s="1136"/>
      <c r="AT21" s="1135">
        <v>0</v>
      </c>
      <c r="AU21" s="1131" t="s">
        <v>362</v>
      </c>
      <c r="AV21" s="1483" t="s">
        <v>1055</v>
      </c>
      <c r="AW21" s="1371"/>
      <c r="AX21" s="1372"/>
      <c r="AY21" s="1483" t="s">
        <v>1056</v>
      </c>
      <c r="AZ21" s="1371"/>
      <c r="BA21" s="1372"/>
      <c r="BB21" s="1349" t="s">
        <v>1057</v>
      </c>
      <c r="BC21" s="1350"/>
      <c r="BD21" s="1350"/>
      <c r="BE21" s="1350"/>
      <c r="BF21" s="1350"/>
      <c r="BG21" s="1350"/>
      <c r="BH21" s="1350"/>
      <c r="BI21" s="1350"/>
      <c r="BJ21" s="1350"/>
      <c r="BK21" s="1350"/>
      <c r="BL21" s="1350"/>
      <c r="BM21" s="1350"/>
      <c r="BN21" s="1501"/>
      <c r="BO21" s="298"/>
      <c r="BP21" s="298"/>
      <c r="BQ21" s="62">
        <v>2858010</v>
      </c>
      <c r="BR21" s="294" t="s">
        <v>237</v>
      </c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</row>
    <row r="22" spans="1:169" ht="25.9" customHeight="1" x14ac:dyDescent="0.15">
      <c r="A22" s="272"/>
      <c r="B22" s="1404"/>
      <c r="C22" s="1409"/>
      <c r="D22" s="1405"/>
      <c r="E22" s="1404"/>
      <c r="F22" s="1409"/>
      <c r="G22" s="1405"/>
      <c r="H22" s="1481"/>
      <c r="I22" s="1481"/>
      <c r="J22" s="1481"/>
      <c r="K22" s="1481"/>
      <c r="L22" s="1481"/>
      <c r="M22" s="1481"/>
      <c r="N22" s="1481"/>
      <c r="O22" s="1481"/>
      <c r="P22" s="1481"/>
      <c r="Q22" s="1481"/>
      <c r="R22" s="1481"/>
      <c r="S22" s="1481"/>
      <c r="T22" s="1481"/>
      <c r="U22" s="1134"/>
      <c r="V22" s="1134"/>
      <c r="W22" s="1135">
        <v>0</v>
      </c>
      <c r="X22" s="1131" t="s">
        <v>146</v>
      </c>
      <c r="Y22" s="1484"/>
      <c r="Z22" s="1485"/>
      <c r="AA22" s="1486"/>
      <c r="AB22" s="1484"/>
      <c r="AC22" s="1485"/>
      <c r="AD22" s="1486"/>
      <c r="AE22" s="1484"/>
      <c r="AF22" s="1485"/>
      <c r="AG22" s="1486"/>
      <c r="AH22" s="1502"/>
      <c r="AI22" s="1394"/>
      <c r="AJ22" s="1394"/>
      <c r="AK22" s="1394"/>
      <c r="AL22" s="1394"/>
      <c r="AM22" s="1394"/>
      <c r="AN22" s="1394"/>
      <c r="AO22" s="1394"/>
      <c r="AP22" s="1394"/>
      <c r="AQ22" s="1500"/>
      <c r="AR22" s="1136"/>
      <c r="AS22" s="1136"/>
      <c r="AT22" s="1135">
        <v>0</v>
      </c>
      <c r="AU22" s="1131" t="s">
        <v>882</v>
      </c>
      <c r="AV22" s="1484"/>
      <c r="AW22" s="1485"/>
      <c r="AX22" s="1486"/>
      <c r="AY22" s="1484"/>
      <c r="AZ22" s="1485"/>
      <c r="BA22" s="1486"/>
      <c r="BB22" s="1349" t="s">
        <v>1058</v>
      </c>
      <c r="BC22" s="1350"/>
      <c r="BD22" s="1350"/>
      <c r="BE22" s="1350"/>
      <c r="BF22" s="1350"/>
      <c r="BG22" s="1350"/>
      <c r="BH22" s="1350"/>
      <c r="BI22" s="1350"/>
      <c r="BJ22" s="1350"/>
      <c r="BK22" s="1350"/>
      <c r="BL22" s="1350"/>
      <c r="BM22" s="1350"/>
      <c r="BN22" s="1501"/>
      <c r="BO22" s="298"/>
      <c r="BP22" s="298"/>
      <c r="BQ22" s="62">
        <v>150154</v>
      </c>
      <c r="BR22" s="294" t="s">
        <v>243</v>
      </c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1"/>
      <c r="FL22" s="271"/>
      <c r="FM22" s="271"/>
    </row>
    <row r="23" spans="1:169" ht="25.9" customHeight="1" x14ac:dyDescent="0.15">
      <c r="A23" s="272"/>
      <c r="B23" s="1404"/>
      <c r="C23" s="1409"/>
      <c r="D23" s="1405"/>
      <c r="E23" s="1404"/>
      <c r="F23" s="1409"/>
      <c r="G23" s="1405"/>
      <c r="H23" s="1481"/>
      <c r="I23" s="1481"/>
      <c r="J23" s="1481"/>
      <c r="K23" s="1481"/>
      <c r="L23" s="1481"/>
      <c r="M23" s="1481"/>
      <c r="N23" s="1481"/>
      <c r="O23" s="1481"/>
      <c r="P23" s="1481"/>
      <c r="Q23" s="1481"/>
      <c r="R23" s="1481"/>
      <c r="S23" s="1481"/>
      <c r="T23" s="1481"/>
      <c r="U23" s="1134"/>
      <c r="V23" s="1134"/>
      <c r="W23" s="1135">
        <v>0</v>
      </c>
      <c r="X23" s="1131" t="s">
        <v>245</v>
      </c>
      <c r="Y23" s="1484"/>
      <c r="Z23" s="1485"/>
      <c r="AA23" s="1486"/>
      <c r="AB23" s="1484"/>
      <c r="AC23" s="1485"/>
      <c r="AD23" s="1486"/>
      <c r="AE23" s="1487"/>
      <c r="AF23" s="1373"/>
      <c r="AG23" s="1374"/>
      <c r="AH23" s="1502"/>
      <c r="AI23" s="1394"/>
      <c r="AJ23" s="1394"/>
      <c r="AK23" s="1394"/>
      <c r="AL23" s="1394"/>
      <c r="AM23" s="1394"/>
      <c r="AN23" s="1394"/>
      <c r="AO23" s="1394"/>
      <c r="AP23" s="1394"/>
      <c r="AQ23" s="1500"/>
      <c r="AR23" s="1136"/>
      <c r="AS23" s="1136"/>
      <c r="AT23" s="1135">
        <v>0</v>
      </c>
      <c r="AU23" s="1131" t="s">
        <v>888</v>
      </c>
      <c r="AV23" s="1484"/>
      <c r="AW23" s="1485"/>
      <c r="AX23" s="1486"/>
      <c r="AY23" s="1484"/>
      <c r="AZ23" s="1485"/>
      <c r="BA23" s="1486"/>
      <c r="BB23" s="1349" t="s">
        <v>1059</v>
      </c>
      <c r="BC23" s="1350"/>
      <c r="BD23" s="1350"/>
      <c r="BE23" s="1350"/>
      <c r="BF23" s="1350"/>
      <c r="BG23" s="1350"/>
      <c r="BH23" s="1350"/>
      <c r="BI23" s="1350"/>
      <c r="BJ23" s="1350"/>
      <c r="BK23" s="1350"/>
      <c r="BL23" s="1350"/>
      <c r="BM23" s="1350"/>
      <c r="BN23" s="1501"/>
      <c r="BO23" s="298"/>
      <c r="BP23" s="298"/>
      <c r="BQ23" s="62">
        <v>514116</v>
      </c>
      <c r="BR23" s="294" t="s">
        <v>979</v>
      </c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</row>
    <row r="24" spans="1:169" ht="25.9" customHeight="1" x14ac:dyDescent="0.15">
      <c r="A24" s="272"/>
      <c r="B24" s="1404"/>
      <c r="C24" s="1409"/>
      <c r="D24" s="1405"/>
      <c r="E24" s="1404"/>
      <c r="F24" s="1409"/>
      <c r="G24" s="1405"/>
      <c r="H24" s="1481"/>
      <c r="I24" s="1481"/>
      <c r="J24" s="1481"/>
      <c r="K24" s="1481"/>
      <c r="L24" s="1481"/>
      <c r="M24" s="1481"/>
      <c r="N24" s="1481"/>
      <c r="O24" s="1481"/>
      <c r="P24" s="1481"/>
      <c r="Q24" s="1481"/>
      <c r="R24" s="1481"/>
      <c r="S24" s="1481"/>
      <c r="T24" s="1481"/>
      <c r="U24" s="1134"/>
      <c r="V24" s="1134"/>
      <c r="W24" s="1135">
        <v>0</v>
      </c>
      <c r="X24" s="1131" t="s">
        <v>251</v>
      </c>
      <c r="Y24" s="1484"/>
      <c r="Z24" s="1485"/>
      <c r="AA24" s="1486"/>
      <c r="AB24" s="1484"/>
      <c r="AC24" s="1485"/>
      <c r="AD24" s="1486"/>
      <c r="AE24" s="1502"/>
      <c r="AF24" s="1394"/>
      <c r="AG24" s="1394"/>
      <c r="AH24" s="1394"/>
      <c r="AI24" s="1394"/>
      <c r="AJ24" s="1394"/>
      <c r="AK24" s="1394"/>
      <c r="AL24" s="1394"/>
      <c r="AM24" s="1394"/>
      <c r="AN24" s="1394"/>
      <c r="AO24" s="1394"/>
      <c r="AP24" s="1394"/>
      <c r="AQ24" s="1500"/>
      <c r="AR24" s="1136"/>
      <c r="AS24" s="1136"/>
      <c r="AT24" s="1135">
        <v>0</v>
      </c>
      <c r="AU24" s="1131" t="s">
        <v>388</v>
      </c>
      <c r="AV24" s="1484"/>
      <c r="AW24" s="1485"/>
      <c r="AX24" s="1486"/>
      <c r="AY24" s="1484"/>
      <c r="AZ24" s="1485"/>
      <c r="BA24" s="1486"/>
      <c r="BB24" s="1349" t="s">
        <v>1060</v>
      </c>
      <c r="BC24" s="1350"/>
      <c r="BD24" s="1350"/>
      <c r="BE24" s="1350"/>
      <c r="BF24" s="1350"/>
      <c r="BG24" s="1350"/>
      <c r="BH24" s="1350"/>
      <c r="BI24" s="1350"/>
      <c r="BJ24" s="1350"/>
      <c r="BK24" s="1350"/>
      <c r="BL24" s="1350"/>
      <c r="BM24" s="1350"/>
      <c r="BN24" s="1501"/>
      <c r="BO24" s="298"/>
      <c r="BP24" s="298"/>
      <c r="BQ24" s="62">
        <v>5606629</v>
      </c>
      <c r="BR24" s="294" t="s">
        <v>1061</v>
      </c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1"/>
      <c r="FL24" s="271"/>
      <c r="FM24" s="271"/>
    </row>
    <row r="25" spans="1:169" ht="25.9" customHeight="1" x14ac:dyDescent="0.15">
      <c r="A25" s="272"/>
      <c r="B25" s="1404"/>
      <c r="C25" s="1409"/>
      <c r="D25" s="1405"/>
      <c r="E25" s="1404"/>
      <c r="F25" s="1409"/>
      <c r="G25" s="1405"/>
      <c r="H25" s="1481"/>
      <c r="I25" s="1481"/>
      <c r="J25" s="1481"/>
      <c r="K25" s="1481"/>
      <c r="L25" s="1481"/>
      <c r="M25" s="1481"/>
      <c r="N25" s="1481"/>
      <c r="O25" s="1481"/>
      <c r="P25" s="1481"/>
      <c r="Q25" s="1481"/>
      <c r="R25" s="1481"/>
      <c r="S25" s="1481"/>
      <c r="T25" s="1481"/>
      <c r="U25" s="1134"/>
      <c r="V25" s="1134"/>
      <c r="W25" s="1135">
        <v>0</v>
      </c>
      <c r="X25" s="1131" t="s">
        <v>259</v>
      </c>
      <c r="Y25" s="1484"/>
      <c r="Z25" s="1485"/>
      <c r="AA25" s="1486"/>
      <c r="AB25" s="1484"/>
      <c r="AC25" s="1485"/>
      <c r="AD25" s="1486"/>
      <c r="AE25" s="1502"/>
      <c r="AF25" s="1394"/>
      <c r="AG25" s="1394"/>
      <c r="AH25" s="1394"/>
      <c r="AI25" s="1394"/>
      <c r="AJ25" s="1394"/>
      <c r="AK25" s="1394"/>
      <c r="AL25" s="1394"/>
      <c r="AM25" s="1394"/>
      <c r="AN25" s="1394"/>
      <c r="AO25" s="1394"/>
      <c r="AP25" s="1394"/>
      <c r="AQ25" s="1500"/>
      <c r="AR25" s="298"/>
      <c r="AS25" s="298"/>
      <c r="AT25" s="1135">
        <v>0</v>
      </c>
      <c r="AU25" s="1131" t="s">
        <v>397</v>
      </c>
      <c r="AV25" s="1487"/>
      <c r="AW25" s="1373"/>
      <c r="AX25" s="1374"/>
      <c r="AY25" s="1487"/>
      <c r="AZ25" s="1373"/>
      <c r="BA25" s="1374"/>
      <c r="BB25" s="1349" t="s">
        <v>1052</v>
      </c>
      <c r="BC25" s="1350"/>
      <c r="BD25" s="1350"/>
      <c r="BE25" s="1350"/>
      <c r="BF25" s="1350"/>
      <c r="BG25" s="1350"/>
      <c r="BH25" s="1350"/>
      <c r="BI25" s="1350"/>
      <c r="BJ25" s="1350"/>
      <c r="BK25" s="1350"/>
      <c r="BL25" s="1350"/>
      <c r="BM25" s="1350"/>
      <c r="BN25" s="1501"/>
      <c r="BO25" s="298"/>
      <c r="BP25" s="298"/>
      <c r="BQ25" s="64">
        <f>SUM(BQ21:BQ24)</f>
        <v>9128909</v>
      </c>
      <c r="BR25" s="294" t="s">
        <v>1062</v>
      </c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</row>
    <row r="26" spans="1:169" ht="25.9" customHeight="1" x14ac:dyDescent="0.15">
      <c r="A26" s="272"/>
      <c r="B26" s="1404"/>
      <c r="C26" s="1409"/>
      <c r="D26" s="1405"/>
      <c r="E26" s="1404"/>
      <c r="F26" s="1409"/>
      <c r="G26" s="1405"/>
      <c r="H26" s="1481"/>
      <c r="I26" s="1481"/>
      <c r="J26" s="1481"/>
      <c r="K26" s="1481"/>
      <c r="L26" s="1481"/>
      <c r="M26" s="1481"/>
      <c r="N26" s="1481"/>
      <c r="O26" s="1481"/>
      <c r="P26" s="1481"/>
      <c r="Q26" s="1481"/>
      <c r="R26" s="1481"/>
      <c r="S26" s="1481"/>
      <c r="T26" s="1481"/>
      <c r="U26" s="298"/>
      <c r="V26" s="298"/>
      <c r="W26" s="1135">
        <v>0</v>
      </c>
      <c r="X26" s="1131" t="s">
        <v>266</v>
      </c>
      <c r="Y26" s="1484"/>
      <c r="Z26" s="1485"/>
      <c r="AA26" s="1486"/>
      <c r="AB26" s="1484"/>
      <c r="AC26" s="1485"/>
      <c r="AD26" s="1486"/>
      <c r="AE26" s="1502"/>
      <c r="AF26" s="1394"/>
      <c r="AG26" s="1394"/>
      <c r="AH26" s="1394"/>
      <c r="AI26" s="1394"/>
      <c r="AJ26" s="1394"/>
      <c r="AK26" s="1394"/>
      <c r="AL26" s="1394"/>
      <c r="AM26" s="1394"/>
      <c r="AN26" s="1394"/>
      <c r="AO26" s="1394"/>
      <c r="AP26" s="1394"/>
      <c r="AQ26" s="1500"/>
      <c r="AR26" s="298"/>
      <c r="AS26" s="298"/>
      <c r="AT26" s="1135">
        <v>0</v>
      </c>
      <c r="AU26" s="1131" t="s">
        <v>912</v>
      </c>
      <c r="AV26" s="1370"/>
      <c r="AW26" s="1371"/>
      <c r="AX26" s="1372"/>
      <c r="AY26" s="1502"/>
      <c r="AZ26" s="1394"/>
      <c r="BA26" s="1394"/>
      <c r="BB26" s="1394"/>
      <c r="BC26" s="1394"/>
      <c r="BD26" s="1394"/>
      <c r="BE26" s="1394"/>
      <c r="BF26" s="1394"/>
      <c r="BG26" s="1394"/>
      <c r="BH26" s="1394"/>
      <c r="BI26" s="1394"/>
      <c r="BJ26" s="1394"/>
      <c r="BK26" s="1394"/>
      <c r="BL26" s="1394"/>
      <c r="BM26" s="1394"/>
      <c r="BN26" s="1500"/>
      <c r="BO26" s="298"/>
      <c r="BP26" s="298"/>
      <c r="BQ26" s="1135">
        <v>0</v>
      </c>
      <c r="BR26" s="294" t="s">
        <v>1063</v>
      </c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</row>
    <row r="27" spans="1:169" ht="25.9" customHeight="1" thickBot="1" x14ac:dyDescent="0.2">
      <c r="A27" s="272"/>
      <c r="B27" s="1404"/>
      <c r="C27" s="1409"/>
      <c r="D27" s="1405"/>
      <c r="E27" s="1404"/>
      <c r="F27" s="1409"/>
      <c r="G27" s="1405"/>
      <c r="H27" s="1481"/>
      <c r="I27" s="1481"/>
      <c r="J27" s="1481"/>
      <c r="K27" s="1481"/>
      <c r="L27" s="1481"/>
      <c r="M27" s="1481"/>
      <c r="N27" s="1481"/>
      <c r="O27" s="1481"/>
      <c r="P27" s="1481"/>
      <c r="Q27" s="1481"/>
      <c r="R27" s="1481"/>
      <c r="S27" s="1481"/>
      <c r="T27" s="1481"/>
      <c r="U27" s="1134"/>
      <c r="V27" s="1134"/>
      <c r="W27" s="1135">
        <v>0</v>
      </c>
      <c r="X27" s="1131" t="s">
        <v>274</v>
      </c>
      <c r="Y27" s="1487"/>
      <c r="Z27" s="1373"/>
      <c r="AA27" s="1374"/>
      <c r="AB27" s="1487"/>
      <c r="AC27" s="1373"/>
      <c r="AD27" s="1374"/>
      <c r="AE27" s="1503"/>
      <c r="AF27" s="1188"/>
      <c r="AG27" s="1188"/>
      <c r="AH27" s="1188"/>
      <c r="AI27" s="1188"/>
      <c r="AJ27" s="1188"/>
      <c r="AK27" s="1188"/>
      <c r="AL27" s="1188"/>
      <c r="AM27" s="1188"/>
      <c r="AN27" s="1188"/>
      <c r="AO27" s="1188"/>
      <c r="AP27" s="1188"/>
      <c r="AQ27" s="1504"/>
      <c r="AR27" s="1139"/>
      <c r="AS27" s="1139"/>
      <c r="AT27" s="1140">
        <v>0</v>
      </c>
      <c r="AU27" s="1131" t="s">
        <v>919</v>
      </c>
      <c r="AV27" s="1484"/>
      <c r="AW27" s="1485"/>
      <c r="AX27" s="1486"/>
      <c r="AY27" s="1502"/>
      <c r="AZ27" s="1394"/>
      <c r="BA27" s="1394"/>
      <c r="BB27" s="1394"/>
      <c r="BC27" s="1394"/>
      <c r="BD27" s="1394"/>
      <c r="BE27" s="1394"/>
      <c r="BF27" s="1394"/>
      <c r="BG27" s="1394"/>
      <c r="BH27" s="1394"/>
      <c r="BI27" s="1394"/>
      <c r="BJ27" s="1394"/>
      <c r="BK27" s="1394"/>
      <c r="BL27" s="1394"/>
      <c r="BM27" s="1394"/>
      <c r="BN27" s="1500"/>
      <c r="BO27" s="298"/>
      <c r="BP27" s="298"/>
      <c r="BQ27" s="1135">
        <v>0</v>
      </c>
      <c r="BR27" s="294" t="s">
        <v>280</v>
      </c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</row>
    <row r="28" spans="1:169" ht="25.9" customHeight="1" x14ac:dyDescent="0.15">
      <c r="A28" s="272"/>
      <c r="B28" s="1404"/>
      <c r="C28" s="1409"/>
      <c r="D28" s="1405"/>
      <c r="E28" s="1404"/>
      <c r="F28" s="1409"/>
      <c r="G28" s="1405"/>
      <c r="H28" s="1481"/>
      <c r="I28" s="1481"/>
      <c r="J28" s="1481"/>
      <c r="K28" s="1481"/>
      <c r="L28" s="1481"/>
      <c r="M28" s="1481"/>
      <c r="N28" s="1481"/>
      <c r="O28" s="1481"/>
      <c r="P28" s="1481"/>
      <c r="Q28" s="1481"/>
      <c r="R28" s="1481"/>
      <c r="S28" s="1481"/>
      <c r="T28" s="1481"/>
      <c r="U28" s="1134"/>
      <c r="V28" s="1134"/>
      <c r="W28" s="1135">
        <v>0</v>
      </c>
      <c r="X28" s="1141" t="s">
        <v>282</v>
      </c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2"/>
      <c r="AV28" s="1487"/>
      <c r="AW28" s="1373"/>
      <c r="AX28" s="1374"/>
      <c r="AY28" s="1502"/>
      <c r="AZ28" s="1394"/>
      <c r="BA28" s="1394"/>
      <c r="BB28" s="1394"/>
      <c r="BC28" s="1394"/>
      <c r="BD28" s="1394"/>
      <c r="BE28" s="1394"/>
      <c r="BF28" s="1394"/>
      <c r="BG28" s="1394"/>
      <c r="BH28" s="1394"/>
      <c r="BI28" s="1394"/>
      <c r="BJ28" s="1394"/>
      <c r="BK28" s="1394"/>
      <c r="BL28" s="1394"/>
      <c r="BM28" s="1394"/>
      <c r="BN28" s="1500"/>
      <c r="BO28" s="298"/>
      <c r="BP28" s="298"/>
      <c r="BQ28" s="1135">
        <v>0</v>
      </c>
      <c r="BR28" s="294" t="s">
        <v>286</v>
      </c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</row>
    <row r="29" spans="1:169" ht="25.9" customHeight="1" thickBot="1" x14ac:dyDescent="0.2">
      <c r="A29" s="272"/>
      <c r="B29" s="1406"/>
      <c r="C29" s="1480"/>
      <c r="D29" s="1407"/>
      <c r="E29" s="1406"/>
      <c r="F29" s="1480"/>
      <c r="G29" s="1407"/>
      <c r="H29" s="1481"/>
      <c r="I29" s="1481"/>
      <c r="J29" s="1481"/>
      <c r="K29" s="1481"/>
      <c r="L29" s="1481"/>
      <c r="M29" s="1481"/>
      <c r="N29" s="1481"/>
      <c r="O29" s="1481"/>
      <c r="P29" s="1481"/>
      <c r="Q29" s="1481"/>
      <c r="R29" s="1481"/>
      <c r="S29" s="1481"/>
      <c r="T29" s="1481"/>
      <c r="U29" s="1142"/>
      <c r="V29" s="1142"/>
      <c r="W29" s="1140">
        <v>0</v>
      </c>
      <c r="X29" s="1141" t="s">
        <v>288</v>
      </c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2"/>
      <c r="AV29" s="1483" t="s">
        <v>1064</v>
      </c>
      <c r="AW29" s="1371"/>
      <c r="AX29" s="1372"/>
      <c r="AY29" s="1505" t="s">
        <v>1065</v>
      </c>
      <c r="AZ29" s="1505"/>
      <c r="BA29" s="1505"/>
      <c r="BB29" s="1501" t="s">
        <v>1066</v>
      </c>
      <c r="BC29" s="1506"/>
      <c r="BD29" s="1506"/>
      <c r="BE29" s="1506"/>
      <c r="BF29" s="1506"/>
      <c r="BG29" s="1506"/>
      <c r="BH29" s="1506"/>
      <c r="BI29" s="1506"/>
      <c r="BJ29" s="1506"/>
      <c r="BK29" s="1506"/>
      <c r="BL29" s="1506"/>
      <c r="BM29" s="1506"/>
      <c r="BN29" s="1506"/>
      <c r="BO29" s="298"/>
      <c r="BP29" s="298"/>
      <c r="BQ29" s="62">
        <v>12218562</v>
      </c>
      <c r="BR29" s="294" t="s">
        <v>292</v>
      </c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</row>
    <row r="30" spans="1:169" ht="25.9" customHeight="1" x14ac:dyDescent="0.15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2"/>
      <c r="AV30" s="1484"/>
      <c r="AW30" s="1485"/>
      <c r="AX30" s="1486"/>
      <c r="AY30" s="1505"/>
      <c r="AZ30" s="1505"/>
      <c r="BA30" s="1505"/>
      <c r="BB30" s="1501" t="s">
        <v>1067</v>
      </c>
      <c r="BC30" s="1506"/>
      <c r="BD30" s="1506"/>
      <c r="BE30" s="1506"/>
      <c r="BF30" s="1506"/>
      <c r="BG30" s="1506"/>
      <c r="BH30" s="1506"/>
      <c r="BI30" s="1506"/>
      <c r="BJ30" s="1506"/>
      <c r="BK30" s="1506"/>
      <c r="BL30" s="1506"/>
      <c r="BM30" s="1506"/>
      <c r="BN30" s="1506"/>
      <c r="BO30" s="298"/>
      <c r="BP30" s="298"/>
      <c r="BQ30" s="62">
        <v>14110381</v>
      </c>
      <c r="BR30" s="294" t="s">
        <v>299</v>
      </c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</row>
    <row r="31" spans="1:169" ht="25.9" customHeight="1" x14ac:dyDescent="0.15">
      <c r="A31" s="271"/>
      <c r="B31" s="1143"/>
      <c r="C31" s="1144"/>
      <c r="D31" s="1145"/>
      <c r="E31" s="1143"/>
      <c r="F31" s="1143"/>
      <c r="G31" s="1143"/>
      <c r="H31" s="1143"/>
      <c r="I31" s="1143"/>
      <c r="J31" s="1143"/>
      <c r="K31" s="1143"/>
      <c r="L31" s="1143"/>
      <c r="M31" s="1143"/>
      <c r="N31" s="1143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2"/>
      <c r="AV31" s="1484"/>
      <c r="AW31" s="1485"/>
      <c r="AX31" s="1486"/>
      <c r="AY31" s="1505"/>
      <c r="AZ31" s="1505"/>
      <c r="BA31" s="1505"/>
      <c r="BB31" s="1501" t="s">
        <v>1068</v>
      </c>
      <c r="BC31" s="1506"/>
      <c r="BD31" s="1506"/>
      <c r="BE31" s="1506"/>
      <c r="BF31" s="1506"/>
      <c r="BG31" s="1506"/>
      <c r="BH31" s="1506"/>
      <c r="BI31" s="1506"/>
      <c r="BJ31" s="1506"/>
      <c r="BK31" s="1506"/>
      <c r="BL31" s="1506"/>
      <c r="BM31" s="1506"/>
      <c r="BN31" s="1506"/>
      <c r="BO31" s="298"/>
      <c r="BP31" s="298"/>
      <c r="BQ31" s="62">
        <v>7306619</v>
      </c>
      <c r="BR31" s="294" t="s">
        <v>312</v>
      </c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</row>
    <row r="32" spans="1:169" ht="25.9" customHeight="1" x14ac:dyDescent="0.15">
      <c r="A32" s="271"/>
      <c r="B32" s="1143"/>
      <c r="C32" s="1143"/>
      <c r="D32" s="1146"/>
      <c r="E32" s="1146"/>
      <c r="F32" s="1143"/>
      <c r="G32" s="1143"/>
      <c r="H32" s="1143"/>
      <c r="I32" s="1146"/>
      <c r="J32" s="1146"/>
      <c r="K32" s="1146"/>
      <c r="L32" s="1147"/>
      <c r="M32" s="1146"/>
      <c r="N32" s="1146"/>
      <c r="O32" s="1148"/>
      <c r="P32" s="1149"/>
      <c r="Q32" s="1149"/>
      <c r="R32" s="1149"/>
      <c r="S32" s="1149"/>
      <c r="T32" s="1149"/>
      <c r="U32" s="1148"/>
      <c r="V32" s="1148"/>
      <c r="W32" s="1149"/>
      <c r="X32" s="1149"/>
      <c r="Y32" s="1149"/>
      <c r="Z32" s="1149"/>
      <c r="AA32" s="1149"/>
      <c r="AB32" s="271"/>
      <c r="AC32" s="1150"/>
      <c r="AD32" s="272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2"/>
      <c r="AV32" s="1484"/>
      <c r="AW32" s="1485"/>
      <c r="AX32" s="1486"/>
      <c r="AY32" s="1505"/>
      <c r="AZ32" s="1505"/>
      <c r="BA32" s="1505"/>
      <c r="BB32" s="1501" t="s">
        <v>1069</v>
      </c>
      <c r="BC32" s="1506"/>
      <c r="BD32" s="1506"/>
      <c r="BE32" s="1506"/>
      <c r="BF32" s="1506"/>
      <c r="BG32" s="1506"/>
      <c r="BH32" s="1506"/>
      <c r="BI32" s="1506"/>
      <c r="BJ32" s="1506"/>
      <c r="BK32" s="1506"/>
      <c r="BL32" s="1506"/>
      <c r="BM32" s="1506"/>
      <c r="BN32" s="1506"/>
      <c r="BO32" s="298"/>
      <c r="BP32" s="298"/>
      <c r="BQ32" s="62">
        <v>1104125</v>
      </c>
      <c r="BR32" s="294" t="s">
        <v>320</v>
      </c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</row>
    <row r="33" spans="1:169" ht="25.9" customHeight="1" x14ac:dyDescent="0.15">
      <c r="A33" s="271"/>
      <c r="B33" s="1143"/>
      <c r="C33" s="1143"/>
      <c r="D33" s="1143"/>
      <c r="E33" s="1146"/>
      <c r="F33" s="1143"/>
      <c r="G33" s="1143"/>
      <c r="H33" s="1143"/>
      <c r="I33" s="1146"/>
      <c r="J33" s="1146"/>
      <c r="K33" s="1146"/>
      <c r="L33" s="1146"/>
      <c r="M33" s="1146"/>
      <c r="N33" s="1146"/>
      <c r="O33" s="1149"/>
      <c r="P33" s="1149"/>
      <c r="Q33" s="1149"/>
      <c r="R33" s="1149"/>
      <c r="S33" s="1149"/>
      <c r="T33" s="1149"/>
      <c r="U33" s="1149"/>
      <c r="V33" s="1149"/>
      <c r="W33" s="1149"/>
      <c r="X33" s="1149"/>
      <c r="Y33" s="1149"/>
      <c r="Z33" s="1149"/>
      <c r="AA33" s="1149"/>
      <c r="AB33" s="1149"/>
      <c r="AC33" s="1149"/>
      <c r="AD33" s="1149"/>
      <c r="AE33" s="1149"/>
      <c r="AF33" s="1149"/>
      <c r="AG33" s="1149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1151"/>
      <c r="AU33" s="1152"/>
      <c r="AV33" s="1484"/>
      <c r="AW33" s="1485"/>
      <c r="AX33" s="1486"/>
      <c r="AY33" s="1505"/>
      <c r="AZ33" s="1505"/>
      <c r="BA33" s="1505"/>
      <c r="BB33" s="1501" t="s">
        <v>1070</v>
      </c>
      <c r="BC33" s="1506"/>
      <c r="BD33" s="1506"/>
      <c r="BE33" s="1506"/>
      <c r="BF33" s="1506"/>
      <c r="BG33" s="1506"/>
      <c r="BH33" s="1506"/>
      <c r="BI33" s="1506"/>
      <c r="BJ33" s="1506"/>
      <c r="BK33" s="1506"/>
      <c r="BL33" s="1506"/>
      <c r="BM33" s="1506"/>
      <c r="BN33" s="1506"/>
      <c r="BO33" s="298"/>
      <c r="BP33" s="298"/>
      <c r="BQ33" s="62">
        <v>549521</v>
      </c>
      <c r="BR33" s="294" t="s">
        <v>327</v>
      </c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</row>
    <row r="34" spans="1:169" ht="25.9" customHeight="1" x14ac:dyDescent="0.15">
      <c r="A34" s="271"/>
      <c r="B34" s="1143"/>
      <c r="C34" s="1143"/>
      <c r="D34" s="1146"/>
      <c r="E34" s="1146"/>
      <c r="F34" s="1143"/>
      <c r="G34" s="1143"/>
      <c r="H34" s="1143"/>
      <c r="I34" s="1146"/>
      <c r="J34" s="1146"/>
      <c r="K34" s="1146"/>
      <c r="L34" s="1146"/>
      <c r="M34" s="1146"/>
      <c r="N34" s="1146"/>
      <c r="O34" s="1149"/>
      <c r="P34" s="1153"/>
      <c r="Q34" s="1153"/>
      <c r="R34" s="1154"/>
      <c r="S34" s="1154"/>
      <c r="T34" s="1154"/>
      <c r="U34" s="1154"/>
      <c r="V34" s="1154"/>
      <c r="W34" s="271"/>
      <c r="X34" s="1154"/>
      <c r="Y34" s="1154"/>
      <c r="Z34" s="271"/>
      <c r="AA34" s="271"/>
      <c r="AB34" s="271"/>
      <c r="AC34" s="271"/>
      <c r="AD34" s="1154"/>
      <c r="AE34" s="1154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2"/>
      <c r="AV34" s="1484"/>
      <c r="AW34" s="1485"/>
      <c r="AX34" s="1486"/>
      <c r="AY34" s="1505"/>
      <c r="AZ34" s="1505"/>
      <c r="BA34" s="1505"/>
      <c r="BB34" s="1272" t="s">
        <v>1071</v>
      </c>
      <c r="BC34" s="1272"/>
      <c r="BD34" s="1272"/>
      <c r="BE34" s="1272"/>
      <c r="BF34" s="1272"/>
      <c r="BG34" s="1272"/>
      <c r="BH34" s="1272"/>
      <c r="BI34" s="1272"/>
      <c r="BJ34" s="1272"/>
      <c r="BK34" s="1272"/>
      <c r="BL34" s="1272"/>
      <c r="BM34" s="1272"/>
      <c r="BN34" s="1273"/>
      <c r="BO34" s="1155"/>
      <c r="BP34" s="1155"/>
      <c r="BQ34" s="64">
        <f>SUM(BQ29:BQ33)</f>
        <v>35289208</v>
      </c>
      <c r="BR34" s="294" t="s">
        <v>335</v>
      </c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</row>
    <row r="35" spans="1:169" ht="25.9" customHeight="1" thickBot="1" x14ac:dyDescent="0.2">
      <c r="A35" s="271"/>
      <c r="B35" s="1143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2"/>
      <c r="AV35" s="1487"/>
      <c r="AW35" s="1373"/>
      <c r="AX35" s="1374"/>
      <c r="AY35" s="1502"/>
      <c r="AZ35" s="1394"/>
      <c r="BA35" s="1394"/>
      <c r="BB35" s="1394"/>
      <c r="BC35" s="1394"/>
      <c r="BD35" s="1394"/>
      <c r="BE35" s="1394"/>
      <c r="BF35" s="1394"/>
      <c r="BG35" s="1394"/>
      <c r="BH35" s="1394"/>
      <c r="BI35" s="1394"/>
      <c r="BJ35" s="1394"/>
      <c r="BK35" s="1394"/>
      <c r="BL35" s="1394"/>
      <c r="BM35" s="1394"/>
      <c r="BN35" s="1500"/>
      <c r="BO35" s="1156"/>
      <c r="BP35" s="1156"/>
      <c r="BQ35" s="1157">
        <v>0</v>
      </c>
      <c r="BR35" s="294" t="s">
        <v>343</v>
      </c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</row>
    <row r="36" spans="1:169" ht="25.9" customHeight="1" x14ac:dyDescent="0.15">
      <c r="A36" s="271"/>
      <c r="B36" s="1143"/>
      <c r="C36" s="1143"/>
      <c r="D36" s="1143"/>
      <c r="E36" s="1143"/>
      <c r="F36" s="1143"/>
      <c r="G36" s="1143"/>
      <c r="H36" s="1143"/>
      <c r="I36" s="1143"/>
      <c r="J36" s="1143"/>
      <c r="K36" s="1143"/>
      <c r="L36" s="1143"/>
      <c r="M36" s="1143"/>
      <c r="N36" s="1143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1153"/>
      <c r="AD36" s="1153"/>
      <c r="AE36" s="1153"/>
      <c r="AF36" s="1153"/>
      <c r="AG36" s="1154"/>
      <c r="AH36" s="1154"/>
      <c r="AI36" s="1154"/>
      <c r="AJ36" s="1154"/>
      <c r="AK36" s="1154"/>
      <c r="AL36" s="1154"/>
      <c r="AM36" s="1154"/>
      <c r="AN36" s="1154"/>
      <c r="AO36" s="1154"/>
      <c r="AP36" s="1154"/>
      <c r="AQ36" s="1154"/>
      <c r="AR36" s="1154"/>
      <c r="AS36" s="1154"/>
      <c r="AT36" s="1154"/>
      <c r="AU36" s="272"/>
      <c r="AV36" s="1158"/>
      <c r="AW36" s="1158"/>
      <c r="AX36" s="1158"/>
      <c r="AY36" s="300"/>
      <c r="AZ36" s="300"/>
      <c r="BA36" s="1121"/>
      <c r="BB36" s="1121"/>
      <c r="BC36" s="1121"/>
      <c r="BD36" s="1121"/>
      <c r="BE36" s="297"/>
      <c r="BF36" s="1121"/>
      <c r="BG36" s="297"/>
      <c r="BH36" s="297"/>
      <c r="BI36" s="300"/>
      <c r="BJ36" s="1150"/>
      <c r="BK36" s="300"/>
      <c r="BL36" s="297"/>
      <c r="BM36" s="297"/>
      <c r="BN36" s="1121"/>
      <c r="BO36" s="1155"/>
      <c r="BP36" s="1155"/>
      <c r="BQ36" s="506"/>
      <c r="BR36" s="294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</row>
    <row r="37" spans="1:169" ht="10.9" hidden="1" customHeight="1" x14ac:dyDescent="0.1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5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</row>
    <row r="38" spans="1:169" ht="13.15" hidden="1" customHeight="1" x14ac:dyDescent="0.1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2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5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</row>
    <row r="39" spans="1:169" hidden="1" x14ac:dyDescent="0.1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5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</row>
    <row r="40" spans="1:169" hidden="1" x14ac:dyDescent="0.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</row>
    <row r="41" spans="1:169" hidden="1" x14ac:dyDescent="0.1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</row>
    <row r="42" spans="1:169" hidden="1" x14ac:dyDescent="0.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</row>
    <row r="43" spans="1:169" hidden="1" x14ac:dyDescent="0.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1"/>
      <c r="FL43" s="271"/>
      <c r="FM43" s="271"/>
    </row>
    <row r="44" spans="1:169" hidden="1" x14ac:dyDescent="0.1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</row>
    <row r="45" spans="1:169" hidden="1" x14ac:dyDescent="0.1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</row>
    <row r="46" spans="1:169" hidden="1" x14ac:dyDescent="0.15"/>
    <row r="47" spans="1:169" hidden="1" x14ac:dyDescent="0.15"/>
    <row r="48" spans="1:169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</sheetData>
  <sheetProtection sheet="1" objects="1" scenarios="1"/>
  <mergeCells count="76">
    <mergeCell ref="BB34:BN34"/>
    <mergeCell ref="AY35:BN35"/>
    <mergeCell ref="BB29:BN29"/>
    <mergeCell ref="BB30:BN30"/>
    <mergeCell ref="BB31:BN31"/>
    <mergeCell ref="BB32:BN32"/>
    <mergeCell ref="BB33:BN33"/>
    <mergeCell ref="BB25:BN25"/>
    <mergeCell ref="H26:T26"/>
    <mergeCell ref="AE26:AQ26"/>
    <mergeCell ref="AV26:AX28"/>
    <mergeCell ref="AY26:BN26"/>
    <mergeCell ref="H27:T27"/>
    <mergeCell ref="AE27:AQ27"/>
    <mergeCell ref="AY27:BN27"/>
    <mergeCell ref="H28:T28"/>
    <mergeCell ref="AY28:BN28"/>
    <mergeCell ref="H20:T20"/>
    <mergeCell ref="AB20:AD27"/>
    <mergeCell ref="AE20:AG23"/>
    <mergeCell ref="AH20:AQ20"/>
    <mergeCell ref="BB20:BN20"/>
    <mergeCell ref="BB21:BN21"/>
    <mergeCell ref="H22:T22"/>
    <mergeCell ref="AH22:AQ22"/>
    <mergeCell ref="BB22:BN22"/>
    <mergeCell ref="H23:T23"/>
    <mergeCell ref="AH23:AQ23"/>
    <mergeCell ref="BB23:BN23"/>
    <mergeCell ref="H24:T24"/>
    <mergeCell ref="AE24:AQ24"/>
    <mergeCell ref="BB24:BN24"/>
    <mergeCell ref="H25:T25"/>
    <mergeCell ref="E21:G29"/>
    <mergeCell ref="H21:T21"/>
    <mergeCell ref="AH21:AQ21"/>
    <mergeCell ref="AV21:AX25"/>
    <mergeCell ref="AY21:BA25"/>
    <mergeCell ref="AE25:AQ25"/>
    <mergeCell ref="H29:T29"/>
    <mergeCell ref="AV29:AX35"/>
    <mergeCell ref="AY29:BA34"/>
    <mergeCell ref="H18:T18"/>
    <mergeCell ref="AE18:AQ18"/>
    <mergeCell ref="BB18:BN18"/>
    <mergeCell ref="H19:T19"/>
    <mergeCell ref="AE19:AQ19"/>
    <mergeCell ref="BB19:BN19"/>
    <mergeCell ref="H15:T15"/>
    <mergeCell ref="AH15:AQ15"/>
    <mergeCell ref="BB15:BN15"/>
    <mergeCell ref="H16:T16"/>
    <mergeCell ref="AE16:AQ16"/>
    <mergeCell ref="BB16:BN16"/>
    <mergeCell ref="H13:T13"/>
    <mergeCell ref="AH13:AQ13"/>
    <mergeCell ref="BB13:BN13"/>
    <mergeCell ref="H14:T14"/>
    <mergeCell ref="AH14:AQ14"/>
    <mergeCell ref="BB14:BN14"/>
    <mergeCell ref="U10:V10"/>
    <mergeCell ref="AR10:AS10"/>
    <mergeCell ref="BO10:BP10"/>
    <mergeCell ref="B12:D29"/>
    <mergeCell ref="E12:G20"/>
    <mergeCell ref="H12:T12"/>
    <mergeCell ref="Y12:AA27"/>
    <mergeCell ref="AB12:AD19"/>
    <mergeCell ref="AE12:AG15"/>
    <mergeCell ref="AH12:AQ12"/>
    <mergeCell ref="H17:T17"/>
    <mergeCell ref="AE17:AQ17"/>
    <mergeCell ref="BB17:BN17"/>
    <mergeCell ref="AV12:AX20"/>
    <mergeCell ref="AY12:BA20"/>
    <mergeCell ref="BB12:BN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T12:AT14 AT16:AT18 BQ12:BQ19 BQ21:BQ24 BQ29:BQ33" xr:uid="{AE624462-17CF-4A33-AFB1-A462365FB9AA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15F5-2212-4EB7-A15A-3144AB3BBDFC}">
  <sheetPr codeName="Sheet23">
    <pageSetUpPr autoPageBreaks="0" fitToPage="1"/>
  </sheetPr>
  <dimension ref="A1:WWY56"/>
  <sheetViews>
    <sheetView showGridLines="0" zoomScale="90" zoomScaleNormal="90" workbookViewId="0">
      <pane ySplit="11" topLeftCell="A12" activePane="bottomLeft" state="frozen"/>
      <selection pane="bottomLeft" activeCell="T19" sqref="T19:AI19"/>
    </sheetView>
  </sheetViews>
  <sheetFormatPr defaultColWidth="0" defaultRowHeight="0" customHeight="1" zeroHeight="1" x14ac:dyDescent="0.15"/>
  <cols>
    <col min="1" max="14" width="1.625" style="392" customWidth="1"/>
    <col min="15" max="16" width="2.625" style="392" customWidth="1"/>
    <col min="17" max="21" width="15.5" style="392" customWidth="1"/>
    <col min="22" max="22" width="2.625" style="392" customWidth="1"/>
    <col min="23" max="35" width="1.625" style="392" customWidth="1"/>
    <col min="36" max="37" width="2.625" style="392" customWidth="1"/>
    <col min="38" max="42" width="15.625" style="392" customWidth="1"/>
    <col min="43" max="43" width="2.625" style="276" customWidth="1"/>
    <col min="44" max="256" width="0" style="276" hidden="1"/>
    <col min="257" max="270" width="1.625" style="276" hidden="1" customWidth="1"/>
    <col min="271" max="272" width="2.625" style="276" hidden="1" customWidth="1"/>
    <col min="273" max="277" width="15.5" style="276" hidden="1" customWidth="1"/>
    <col min="278" max="278" width="2.625" style="276" hidden="1" customWidth="1"/>
    <col min="279" max="291" width="1.625" style="276" hidden="1" customWidth="1"/>
    <col min="292" max="293" width="2.625" style="276" hidden="1" customWidth="1"/>
    <col min="294" max="298" width="15.625" style="276" hidden="1" customWidth="1"/>
    <col min="299" max="299" width="9" style="276" hidden="1" customWidth="1"/>
    <col min="300" max="512" width="0" style="276" hidden="1"/>
    <col min="513" max="526" width="1.625" style="276" hidden="1" customWidth="1"/>
    <col min="527" max="528" width="2.625" style="276" hidden="1" customWidth="1"/>
    <col min="529" max="533" width="15.5" style="276" hidden="1" customWidth="1"/>
    <col min="534" max="534" width="2.625" style="276" hidden="1" customWidth="1"/>
    <col min="535" max="547" width="1.625" style="276" hidden="1" customWidth="1"/>
    <col min="548" max="549" width="2.625" style="276" hidden="1" customWidth="1"/>
    <col min="550" max="554" width="15.625" style="276" hidden="1" customWidth="1"/>
    <col min="555" max="555" width="9" style="276" hidden="1" customWidth="1"/>
    <col min="556" max="768" width="0" style="276" hidden="1"/>
    <col min="769" max="782" width="1.625" style="276" hidden="1" customWidth="1"/>
    <col min="783" max="784" width="2.625" style="276" hidden="1" customWidth="1"/>
    <col min="785" max="789" width="15.5" style="276" hidden="1" customWidth="1"/>
    <col min="790" max="790" width="2.625" style="276" hidden="1" customWidth="1"/>
    <col min="791" max="803" width="1.625" style="276" hidden="1" customWidth="1"/>
    <col min="804" max="805" width="2.625" style="276" hidden="1" customWidth="1"/>
    <col min="806" max="810" width="15.625" style="276" hidden="1" customWidth="1"/>
    <col min="811" max="811" width="9" style="276" hidden="1" customWidth="1"/>
    <col min="812" max="1024" width="0" style="276" hidden="1"/>
    <col min="1025" max="1038" width="1.625" style="276" hidden="1" customWidth="1"/>
    <col min="1039" max="1040" width="2.625" style="276" hidden="1" customWidth="1"/>
    <col min="1041" max="1045" width="15.5" style="276" hidden="1" customWidth="1"/>
    <col min="1046" max="1046" width="2.625" style="276" hidden="1" customWidth="1"/>
    <col min="1047" max="1059" width="1.625" style="276" hidden="1" customWidth="1"/>
    <col min="1060" max="1061" width="2.625" style="276" hidden="1" customWidth="1"/>
    <col min="1062" max="1066" width="15.625" style="276" hidden="1" customWidth="1"/>
    <col min="1067" max="1067" width="9" style="276" hidden="1" customWidth="1"/>
    <col min="1068" max="1280" width="0" style="276" hidden="1"/>
    <col min="1281" max="1294" width="1.625" style="276" hidden="1" customWidth="1"/>
    <col min="1295" max="1296" width="2.625" style="276" hidden="1" customWidth="1"/>
    <col min="1297" max="1301" width="15.5" style="276" hidden="1" customWidth="1"/>
    <col min="1302" max="1302" width="2.625" style="276" hidden="1" customWidth="1"/>
    <col min="1303" max="1315" width="1.625" style="276" hidden="1" customWidth="1"/>
    <col min="1316" max="1317" width="2.625" style="276" hidden="1" customWidth="1"/>
    <col min="1318" max="1322" width="15.625" style="276" hidden="1" customWidth="1"/>
    <col min="1323" max="1323" width="9" style="276" hidden="1" customWidth="1"/>
    <col min="1324" max="1536" width="0" style="276" hidden="1"/>
    <col min="1537" max="1550" width="1.625" style="276" hidden="1" customWidth="1"/>
    <col min="1551" max="1552" width="2.625" style="276" hidden="1" customWidth="1"/>
    <col min="1553" max="1557" width="15.5" style="276" hidden="1" customWidth="1"/>
    <col min="1558" max="1558" width="2.625" style="276" hidden="1" customWidth="1"/>
    <col min="1559" max="1571" width="1.625" style="276" hidden="1" customWidth="1"/>
    <col min="1572" max="1573" width="2.625" style="276" hidden="1" customWidth="1"/>
    <col min="1574" max="1578" width="15.625" style="276" hidden="1" customWidth="1"/>
    <col min="1579" max="1579" width="9" style="276" hidden="1" customWidth="1"/>
    <col min="1580" max="1792" width="0" style="276" hidden="1"/>
    <col min="1793" max="1806" width="1.625" style="276" hidden="1" customWidth="1"/>
    <col min="1807" max="1808" width="2.625" style="276" hidden="1" customWidth="1"/>
    <col min="1809" max="1813" width="15.5" style="276" hidden="1" customWidth="1"/>
    <col min="1814" max="1814" width="2.625" style="276" hidden="1" customWidth="1"/>
    <col min="1815" max="1827" width="1.625" style="276" hidden="1" customWidth="1"/>
    <col min="1828" max="1829" width="2.625" style="276" hidden="1" customWidth="1"/>
    <col min="1830" max="1834" width="15.625" style="276" hidden="1" customWidth="1"/>
    <col min="1835" max="1835" width="9" style="276" hidden="1" customWidth="1"/>
    <col min="1836" max="2048" width="0" style="276" hidden="1"/>
    <col min="2049" max="2062" width="1.625" style="276" hidden="1" customWidth="1"/>
    <col min="2063" max="2064" width="2.625" style="276" hidden="1" customWidth="1"/>
    <col min="2065" max="2069" width="15.5" style="276" hidden="1" customWidth="1"/>
    <col min="2070" max="2070" width="2.625" style="276" hidden="1" customWidth="1"/>
    <col min="2071" max="2083" width="1.625" style="276" hidden="1" customWidth="1"/>
    <col min="2084" max="2085" width="2.625" style="276" hidden="1" customWidth="1"/>
    <col min="2086" max="2090" width="15.625" style="276" hidden="1" customWidth="1"/>
    <col min="2091" max="2091" width="9" style="276" hidden="1" customWidth="1"/>
    <col min="2092" max="2304" width="0" style="276" hidden="1"/>
    <col min="2305" max="2318" width="1.625" style="276" hidden="1" customWidth="1"/>
    <col min="2319" max="2320" width="2.625" style="276" hidden="1" customWidth="1"/>
    <col min="2321" max="2325" width="15.5" style="276" hidden="1" customWidth="1"/>
    <col min="2326" max="2326" width="2.625" style="276" hidden="1" customWidth="1"/>
    <col min="2327" max="2339" width="1.625" style="276" hidden="1" customWidth="1"/>
    <col min="2340" max="2341" width="2.625" style="276" hidden="1" customWidth="1"/>
    <col min="2342" max="2346" width="15.625" style="276" hidden="1" customWidth="1"/>
    <col min="2347" max="2347" width="9" style="276" hidden="1" customWidth="1"/>
    <col min="2348" max="2560" width="0" style="276" hidden="1"/>
    <col min="2561" max="2574" width="1.625" style="276" hidden="1" customWidth="1"/>
    <col min="2575" max="2576" width="2.625" style="276" hidden="1" customWidth="1"/>
    <col min="2577" max="2581" width="15.5" style="276" hidden="1" customWidth="1"/>
    <col min="2582" max="2582" width="2.625" style="276" hidden="1" customWidth="1"/>
    <col min="2583" max="2595" width="1.625" style="276" hidden="1" customWidth="1"/>
    <col min="2596" max="2597" width="2.625" style="276" hidden="1" customWidth="1"/>
    <col min="2598" max="2602" width="15.625" style="276" hidden="1" customWidth="1"/>
    <col min="2603" max="2603" width="9" style="276" hidden="1" customWidth="1"/>
    <col min="2604" max="2816" width="0" style="276" hidden="1"/>
    <col min="2817" max="2830" width="1.625" style="276" hidden="1" customWidth="1"/>
    <col min="2831" max="2832" width="2.625" style="276" hidden="1" customWidth="1"/>
    <col min="2833" max="2837" width="15.5" style="276" hidden="1" customWidth="1"/>
    <col min="2838" max="2838" width="2.625" style="276" hidden="1" customWidth="1"/>
    <col min="2839" max="2851" width="1.625" style="276" hidden="1" customWidth="1"/>
    <col min="2852" max="2853" width="2.625" style="276" hidden="1" customWidth="1"/>
    <col min="2854" max="2858" width="15.625" style="276" hidden="1" customWidth="1"/>
    <col min="2859" max="2859" width="9" style="276" hidden="1" customWidth="1"/>
    <col min="2860" max="3072" width="0" style="276" hidden="1"/>
    <col min="3073" max="3086" width="1.625" style="276" hidden="1" customWidth="1"/>
    <col min="3087" max="3088" width="2.625" style="276" hidden="1" customWidth="1"/>
    <col min="3089" max="3093" width="15.5" style="276" hidden="1" customWidth="1"/>
    <col min="3094" max="3094" width="2.625" style="276" hidden="1" customWidth="1"/>
    <col min="3095" max="3107" width="1.625" style="276" hidden="1" customWidth="1"/>
    <col min="3108" max="3109" width="2.625" style="276" hidden="1" customWidth="1"/>
    <col min="3110" max="3114" width="15.625" style="276" hidden="1" customWidth="1"/>
    <col min="3115" max="3115" width="9" style="276" hidden="1" customWidth="1"/>
    <col min="3116" max="3328" width="0" style="276" hidden="1"/>
    <col min="3329" max="3342" width="1.625" style="276" hidden="1" customWidth="1"/>
    <col min="3343" max="3344" width="2.625" style="276" hidden="1" customWidth="1"/>
    <col min="3345" max="3349" width="15.5" style="276" hidden="1" customWidth="1"/>
    <col min="3350" max="3350" width="2.625" style="276" hidden="1" customWidth="1"/>
    <col min="3351" max="3363" width="1.625" style="276" hidden="1" customWidth="1"/>
    <col min="3364" max="3365" width="2.625" style="276" hidden="1" customWidth="1"/>
    <col min="3366" max="3370" width="15.625" style="276" hidden="1" customWidth="1"/>
    <col min="3371" max="3371" width="9" style="276" hidden="1" customWidth="1"/>
    <col min="3372" max="3584" width="0" style="276" hidden="1"/>
    <col min="3585" max="3598" width="1.625" style="276" hidden="1" customWidth="1"/>
    <col min="3599" max="3600" width="2.625" style="276" hidden="1" customWidth="1"/>
    <col min="3601" max="3605" width="15.5" style="276" hidden="1" customWidth="1"/>
    <col min="3606" max="3606" width="2.625" style="276" hidden="1" customWidth="1"/>
    <col min="3607" max="3619" width="1.625" style="276" hidden="1" customWidth="1"/>
    <col min="3620" max="3621" width="2.625" style="276" hidden="1" customWidth="1"/>
    <col min="3622" max="3626" width="15.625" style="276" hidden="1" customWidth="1"/>
    <col min="3627" max="3627" width="9" style="276" hidden="1" customWidth="1"/>
    <col min="3628" max="3840" width="0" style="276" hidden="1"/>
    <col min="3841" max="3854" width="1.625" style="276" hidden="1" customWidth="1"/>
    <col min="3855" max="3856" width="2.625" style="276" hidden="1" customWidth="1"/>
    <col min="3857" max="3861" width="15.5" style="276" hidden="1" customWidth="1"/>
    <col min="3862" max="3862" width="2.625" style="276" hidden="1" customWidth="1"/>
    <col min="3863" max="3875" width="1.625" style="276" hidden="1" customWidth="1"/>
    <col min="3876" max="3877" width="2.625" style="276" hidden="1" customWidth="1"/>
    <col min="3878" max="3882" width="15.625" style="276" hidden="1" customWidth="1"/>
    <col min="3883" max="3883" width="9" style="276" hidden="1" customWidth="1"/>
    <col min="3884" max="4096" width="0" style="276" hidden="1"/>
    <col min="4097" max="4110" width="1.625" style="276" hidden="1" customWidth="1"/>
    <col min="4111" max="4112" width="2.625" style="276" hidden="1" customWidth="1"/>
    <col min="4113" max="4117" width="15.5" style="276" hidden="1" customWidth="1"/>
    <col min="4118" max="4118" width="2.625" style="276" hidden="1" customWidth="1"/>
    <col min="4119" max="4131" width="1.625" style="276" hidden="1" customWidth="1"/>
    <col min="4132" max="4133" width="2.625" style="276" hidden="1" customWidth="1"/>
    <col min="4134" max="4138" width="15.625" style="276" hidden="1" customWidth="1"/>
    <col min="4139" max="4139" width="9" style="276" hidden="1" customWidth="1"/>
    <col min="4140" max="4352" width="0" style="276" hidden="1"/>
    <col min="4353" max="4366" width="1.625" style="276" hidden="1" customWidth="1"/>
    <col min="4367" max="4368" width="2.625" style="276" hidden="1" customWidth="1"/>
    <col min="4369" max="4373" width="15.5" style="276" hidden="1" customWidth="1"/>
    <col min="4374" max="4374" width="2.625" style="276" hidden="1" customWidth="1"/>
    <col min="4375" max="4387" width="1.625" style="276" hidden="1" customWidth="1"/>
    <col min="4388" max="4389" width="2.625" style="276" hidden="1" customWidth="1"/>
    <col min="4390" max="4394" width="15.625" style="276" hidden="1" customWidth="1"/>
    <col min="4395" max="4395" width="9" style="276" hidden="1" customWidth="1"/>
    <col min="4396" max="4608" width="0" style="276" hidden="1"/>
    <col min="4609" max="4622" width="1.625" style="276" hidden="1" customWidth="1"/>
    <col min="4623" max="4624" width="2.625" style="276" hidden="1" customWidth="1"/>
    <col min="4625" max="4629" width="15.5" style="276" hidden="1" customWidth="1"/>
    <col min="4630" max="4630" width="2.625" style="276" hidden="1" customWidth="1"/>
    <col min="4631" max="4643" width="1.625" style="276" hidden="1" customWidth="1"/>
    <col min="4644" max="4645" width="2.625" style="276" hidden="1" customWidth="1"/>
    <col min="4646" max="4650" width="15.625" style="276" hidden="1" customWidth="1"/>
    <col min="4651" max="4651" width="9" style="276" hidden="1" customWidth="1"/>
    <col min="4652" max="4864" width="0" style="276" hidden="1"/>
    <col min="4865" max="4878" width="1.625" style="276" hidden="1" customWidth="1"/>
    <col min="4879" max="4880" width="2.625" style="276" hidden="1" customWidth="1"/>
    <col min="4881" max="4885" width="15.5" style="276" hidden="1" customWidth="1"/>
    <col min="4886" max="4886" width="2.625" style="276" hidden="1" customWidth="1"/>
    <col min="4887" max="4899" width="1.625" style="276" hidden="1" customWidth="1"/>
    <col min="4900" max="4901" width="2.625" style="276" hidden="1" customWidth="1"/>
    <col min="4902" max="4906" width="15.625" style="276" hidden="1" customWidth="1"/>
    <col min="4907" max="4907" width="9" style="276" hidden="1" customWidth="1"/>
    <col min="4908" max="5120" width="0" style="276" hidden="1"/>
    <col min="5121" max="5134" width="1.625" style="276" hidden="1" customWidth="1"/>
    <col min="5135" max="5136" width="2.625" style="276" hidden="1" customWidth="1"/>
    <col min="5137" max="5141" width="15.5" style="276" hidden="1" customWidth="1"/>
    <col min="5142" max="5142" width="2.625" style="276" hidden="1" customWidth="1"/>
    <col min="5143" max="5155" width="1.625" style="276" hidden="1" customWidth="1"/>
    <col min="5156" max="5157" width="2.625" style="276" hidden="1" customWidth="1"/>
    <col min="5158" max="5162" width="15.625" style="276" hidden="1" customWidth="1"/>
    <col min="5163" max="5163" width="9" style="276" hidden="1" customWidth="1"/>
    <col min="5164" max="5376" width="0" style="276" hidden="1"/>
    <col min="5377" max="5390" width="1.625" style="276" hidden="1" customWidth="1"/>
    <col min="5391" max="5392" width="2.625" style="276" hidden="1" customWidth="1"/>
    <col min="5393" max="5397" width="15.5" style="276" hidden="1" customWidth="1"/>
    <col min="5398" max="5398" width="2.625" style="276" hidden="1" customWidth="1"/>
    <col min="5399" max="5411" width="1.625" style="276" hidden="1" customWidth="1"/>
    <col min="5412" max="5413" width="2.625" style="276" hidden="1" customWidth="1"/>
    <col min="5414" max="5418" width="15.625" style="276" hidden="1" customWidth="1"/>
    <col min="5419" max="5419" width="9" style="276" hidden="1" customWidth="1"/>
    <col min="5420" max="5632" width="0" style="276" hidden="1"/>
    <col min="5633" max="5646" width="1.625" style="276" hidden="1" customWidth="1"/>
    <col min="5647" max="5648" width="2.625" style="276" hidden="1" customWidth="1"/>
    <col min="5649" max="5653" width="15.5" style="276" hidden="1" customWidth="1"/>
    <col min="5654" max="5654" width="2.625" style="276" hidden="1" customWidth="1"/>
    <col min="5655" max="5667" width="1.625" style="276" hidden="1" customWidth="1"/>
    <col min="5668" max="5669" width="2.625" style="276" hidden="1" customWidth="1"/>
    <col min="5670" max="5674" width="15.625" style="276" hidden="1" customWidth="1"/>
    <col min="5675" max="5675" width="9" style="276" hidden="1" customWidth="1"/>
    <col min="5676" max="5888" width="0" style="276" hidden="1"/>
    <col min="5889" max="5902" width="1.625" style="276" hidden="1" customWidth="1"/>
    <col min="5903" max="5904" width="2.625" style="276" hidden="1" customWidth="1"/>
    <col min="5905" max="5909" width="15.5" style="276" hidden="1" customWidth="1"/>
    <col min="5910" max="5910" width="2.625" style="276" hidden="1" customWidth="1"/>
    <col min="5911" max="5923" width="1.625" style="276" hidden="1" customWidth="1"/>
    <col min="5924" max="5925" width="2.625" style="276" hidden="1" customWidth="1"/>
    <col min="5926" max="5930" width="15.625" style="276" hidden="1" customWidth="1"/>
    <col min="5931" max="5931" width="9" style="276" hidden="1" customWidth="1"/>
    <col min="5932" max="6144" width="0" style="276" hidden="1"/>
    <col min="6145" max="6158" width="1.625" style="276" hidden="1" customWidth="1"/>
    <col min="6159" max="6160" width="2.625" style="276" hidden="1" customWidth="1"/>
    <col min="6161" max="6165" width="15.5" style="276" hidden="1" customWidth="1"/>
    <col min="6166" max="6166" width="2.625" style="276" hidden="1" customWidth="1"/>
    <col min="6167" max="6179" width="1.625" style="276" hidden="1" customWidth="1"/>
    <col min="6180" max="6181" width="2.625" style="276" hidden="1" customWidth="1"/>
    <col min="6182" max="6186" width="15.625" style="276" hidden="1" customWidth="1"/>
    <col min="6187" max="6187" width="9" style="276" hidden="1" customWidth="1"/>
    <col min="6188" max="6400" width="0" style="276" hidden="1"/>
    <col min="6401" max="6414" width="1.625" style="276" hidden="1" customWidth="1"/>
    <col min="6415" max="6416" width="2.625" style="276" hidden="1" customWidth="1"/>
    <col min="6417" max="6421" width="15.5" style="276" hidden="1" customWidth="1"/>
    <col min="6422" max="6422" width="2.625" style="276" hidden="1" customWidth="1"/>
    <col min="6423" max="6435" width="1.625" style="276" hidden="1" customWidth="1"/>
    <col min="6436" max="6437" width="2.625" style="276" hidden="1" customWidth="1"/>
    <col min="6438" max="6442" width="15.625" style="276" hidden="1" customWidth="1"/>
    <col min="6443" max="6443" width="9" style="276" hidden="1" customWidth="1"/>
    <col min="6444" max="6656" width="0" style="276" hidden="1"/>
    <col min="6657" max="6670" width="1.625" style="276" hidden="1" customWidth="1"/>
    <col min="6671" max="6672" width="2.625" style="276" hidden="1" customWidth="1"/>
    <col min="6673" max="6677" width="15.5" style="276" hidden="1" customWidth="1"/>
    <col min="6678" max="6678" width="2.625" style="276" hidden="1" customWidth="1"/>
    <col min="6679" max="6691" width="1.625" style="276" hidden="1" customWidth="1"/>
    <col min="6692" max="6693" width="2.625" style="276" hidden="1" customWidth="1"/>
    <col min="6694" max="6698" width="15.625" style="276" hidden="1" customWidth="1"/>
    <col min="6699" max="6699" width="9" style="276" hidden="1" customWidth="1"/>
    <col min="6700" max="6912" width="0" style="276" hidden="1"/>
    <col min="6913" max="6926" width="1.625" style="276" hidden="1" customWidth="1"/>
    <col min="6927" max="6928" width="2.625" style="276" hidden="1" customWidth="1"/>
    <col min="6929" max="6933" width="15.5" style="276" hidden="1" customWidth="1"/>
    <col min="6934" max="6934" width="2.625" style="276" hidden="1" customWidth="1"/>
    <col min="6935" max="6947" width="1.625" style="276" hidden="1" customWidth="1"/>
    <col min="6948" max="6949" width="2.625" style="276" hidden="1" customWidth="1"/>
    <col min="6950" max="6954" width="15.625" style="276" hidden="1" customWidth="1"/>
    <col min="6955" max="6955" width="9" style="276" hidden="1" customWidth="1"/>
    <col min="6956" max="7168" width="0" style="276" hidden="1"/>
    <col min="7169" max="7182" width="1.625" style="276" hidden="1" customWidth="1"/>
    <col min="7183" max="7184" width="2.625" style="276" hidden="1" customWidth="1"/>
    <col min="7185" max="7189" width="15.5" style="276" hidden="1" customWidth="1"/>
    <col min="7190" max="7190" width="2.625" style="276" hidden="1" customWidth="1"/>
    <col min="7191" max="7203" width="1.625" style="276" hidden="1" customWidth="1"/>
    <col min="7204" max="7205" width="2.625" style="276" hidden="1" customWidth="1"/>
    <col min="7206" max="7210" width="15.625" style="276" hidden="1" customWidth="1"/>
    <col min="7211" max="7211" width="9" style="276" hidden="1" customWidth="1"/>
    <col min="7212" max="7424" width="0" style="276" hidden="1"/>
    <col min="7425" max="7438" width="1.625" style="276" hidden="1" customWidth="1"/>
    <col min="7439" max="7440" width="2.625" style="276" hidden="1" customWidth="1"/>
    <col min="7441" max="7445" width="15.5" style="276" hidden="1" customWidth="1"/>
    <col min="7446" max="7446" width="2.625" style="276" hidden="1" customWidth="1"/>
    <col min="7447" max="7459" width="1.625" style="276" hidden="1" customWidth="1"/>
    <col min="7460" max="7461" width="2.625" style="276" hidden="1" customWidth="1"/>
    <col min="7462" max="7466" width="15.625" style="276" hidden="1" customWidth="1"/>
    <col min="7467" max="7467" width="9" style="276" hidden="1" customWidth="1"/>
    <col min="7468" max="7680" width="0" style="276" hidden="1"/>
    <col min="7681" max="7694" width="1.625" style="276" hidden="1" customWidth="1"/>
    <col min="7695" max="7696" width="2.625" style="276" hidden="1" customWidth="1"/>
    <col min="7697" max="7701" width="15.5" style="276" hidden="1" customWidth="1"/>
    <col min="7702" max="7702" width="2.625" style="276" hidden="1" customWidth="1"/>
    <col min="7703" max="7715" width="1.625" style="276" hidden="1" customWidth="1"/>
    <col min="7716" max="7717" width="2.625" style="276" hidden="1" customWidth="1"/>
    <col min="7718" max="7722" width="15.625" style="276" hidden="1" customWidth="1"/>
    <col min="7723" max="7723" width="9" style="276" hidden="1" customWidth="1"/>
    <col min="7724" max="7936" width="0" style="276" hidden="1"/>
    <col min="7937" max="7950" width="1.625" style="276" hidden="1" customWidth="1"/>
    <col min="7951" max="7952" width="2.625" style="276" hidden="1" customWidth="1"/>
    <col min="7953" max="7957" width="15.5" style="276" hidden="1" customWidth="1"/>
    <col min="7958" max="7958" width="2.625" style="276" hidden="1" customWidth="1"/>
    <col min="7959" max="7971" width="1.625" style="276" hidden="1" customWidth="1"/>
    <col min="7972" max="7973" width="2.625" style="276" hidden="1" customWidth="1"/>
    <col min="7974" max="7978" width="15.625" style="276" hidden="1" customWidth="1"/>
    <col min="7979" max="7979" width="9" style="276" hidden="1" customWidth="1"/>
    <col min="7980" max="8192" width="0" style="276" hidden="1"/>
    <col min="8193" max="8206" width="1.625" style="276" hidden="1" customWidth="1"/>
    <col min="8207" max="8208" width="2.625" style="276" hidden="1" customWidth="1"/>
    <col min="8209" max="8213" width="15.5" style="276" hidden="1" customWidth="1"/>
    <col min="8214" max="8214" width="2.625" style="276" hidden="1" customWidth="1"/>
    <col min="8215" max="8227" width="1.625" style="276" hidden="1" customWidth="1"/>
    <col min="8228" max="8229" width="2.625" style="276" hidden="1" customWidth="1"/>
    <col min="8230" max="8234" width="15.625" style="276" hidden="1" customWidth="1"/>
    <col min="8235" max="8235" width="9" style="276" hidden="1" customWidth="1"/>
    <col min="8236" max="8448" width="0" style="276" hidden="1"/>
    <col min="8449" max="8462" width="1.625" style="276" hidden="1" customWidth="1"/>
    <col min="8463" max="8464" width="2.625" style="276" hidden="1" customWidth="1"/>
    <col min="8465" max="8469" width="15.5" style="276" hidden="1" customWidth="1"/>
    <col min="8470" max="8470" width="2.625" style="276" hidden="1" customWidth="1"/>
    <col min="8471" max="8483" width="1.625" style="276" hidden="1" customWidth="1"/>
    <col min="8484" max="8485" width="2.625" style="276" hidden="1" customWidth="1"/>
    <col min="8486" max="8490" width="15.625" style="276" hidden="1" customWidth="1"/>
    <col min="8491" max="8491" width="9" style="276" hidden="1" customWidth="1"/>
    <col min="8492" max="8704" width="0" style="276" hidden="1"/>
    <col min="8705" max="8718" width="1.625" style="276" hidden="1" customWidth="1"/>
    <col min="8719" max="8720" width="2.625" style="276" hidden="1" customWidth="1"/>
    <col min="8721" max="8725" width="15.5" style="276" hidden="1" customWidth="1"/>
    <col min="8726" max="8726" width="2.625" style="276" hidden="1" customWidth="1"/>
    <col min="8727" max="8739" width="1.625" style="276" hidden="1" customWidth="1"/>
    <col min="8740" max="8741" width="2.625" style="276" hidden="1" customWidth="1"/>
    <col min="8742" max="8746" width="15.625" style="276" hidden="1" customWidth="1"/>
    <col min="8747" max="8747" width="9" style="276" hidden="1" customWidth="1"/>
    <col min="8748" max="8960" width="0" style="276" hidden="1"/>
    <col min="8961" max="8974" width="1.625" style="276" hidden="1" customWidth="1"/>
    <col min="8975" max="8976" width="2.625" style="276" hidden="1" customWidth="1"/>
    <col min="8977" max="8981" width="15.5" style="276" hidden="1" customWidth="1"/>
    <col min="8982" max="8982" width="2.625" style="276" hidden="1" customWidth="1"/>
    <col min="8983" max="8995" width="1.625" style="276" hidden="1" customWidth="1"/>
    <col min="8996" max="8997" width="2.625" style="276" hidden="1" customWidth="1"/>
    <col min="8998" max="9002" width="15.625" style="276" hidden="1" customWidth="1"/>
    <col min="9003" max="9003" width="9" style="276" hidden="1" customWidth="1"/>
    <col min="9004" max="9216" width="0" style="276" hidden="1"/>
    <col min="9217" max="9230" width="1.625" style="276" hidden="1" customWidth="1"/>
    <col min="9231" max="9232" width="2.625" style="276" hidden="1" customWidth="1"/>
    <col min="9233" max="9237" width="15.5" style="276" hidden="1" customWidth="1"/>
    <col min="9238" max="9238" width="2.625" style="276" hidden="1" customWidth="1"/>
    <col min="9239" max="9251" width="1.625" style="276" hidden="1" customWidth="1"/>
    <col min="9252" max="9253" width="2.625" style="276" hidden="1" customWidth="1"/>
    <col min="9254" max="9258" width="15.625" style="276" hidden="1" customWidth="1"/>
    <col min="9259" max="9259" width="9" style="276" hidden="1" customWidth="1"/>
    <col min="9260" max="9472" width="0" style="276" hidden="1"/>
    <col min="9473" max="9486" width="1.625" style="276" hidden="1" customWidth="1"/>
    <col min="9487" max="9488" width="2.625" style="276" hidden="1" customWidth="1"/>
    <col min="9489" max="9493" width="15.5" style="276" hidden="1" customWidth="1"/>
    <col min="9494" max="9494" width="2.625" style="276" hidden="1" customWidth="1"/>
    <col min="9495" max="9507" width="1.625" style="276" hidden="1" customWidth="1"/>
    <col min="9508" max="9509" width="2.625" style="276" hidden="1" customWidth="1"/>
    <col min="9510" max="9514" width="15.625" style="276" hidden="1" customWidth="1"/>
    <col min="9515" max="9515" width="9" style="276" hidden="1" customWidth="1"/>
    <col min="9516" max="9728" width="0" style="276" hidden="1"/>
    <col min="9729" max="9742" width="1.625" style="276" hidden="1" customWidth="1"/>
    <col min="9743" max="9744" width="2.625" style="276" hidden="1" customWidth="1"/>
    <col min="9745" max="9749" width="15.5" style="276" hidden="1" customWidth="1"/>
    <col min="9750" max="9750" width="2.625" style="276" hidden="1" customWidth="1"/>
    <col min="9751" max="9763" width="1.625" style="276" hidden="1" customWidth="1"/>
    <col min="9764" max="9765" width="2.625" style="276" hidden="1" customWidth="1"/>
    <col min="9766" max="9770" width="15.625" style="276" hidden="1" customWidth="1"/>
    <col min="9771" max="9771" width="9" style="276" hidden="1" customWidth="1"/>
    <col min="9772" max="9984" width="0" style="276" hidden="1"/>
    <col min="9985" max="9998" width="1.625" style="276" hidden="1" customWidth="1"/>
    <col min="9999" max="10000" width="2.625" style="276" hidden="1" customWidth="1"/>
    <col min="10001" max="10005" width="15.5" style="276" hidden="1" customWidth="1"/>
    <col min="10006" max="10006" width="2.625" style="276" hidden="1" customWidth="1"/>
    <col min="10007" max="10019" width="1.625" style="276" hidden="1" customWidth="1"/>
    <col min="10020" max="10021" width="2.625" style="276" hidden="1" customWidth="1"/>
    <col min="10022" max="10026" width="15.625" style="276" hidden="1" customWidth="1"/>
    <col min="10027" max="10027" width="9" style="276" hidden="1" customWidth="1"/>
    <col min="10028" max="10240" width="0" style="276" hidden="1"/>
    <col min="10241" max="10254" width="1.625" style="276" hidden="1" customWidth="1"/>
    <col min="10255" max="10256" width="2.625" style="276" hidden="1" customWidth="1"/>
    <col min="10257" max="10261" width="15.5" style="276" hidden="1" customWidth="1"/>
    <col min="10262" max="10262" width="2.625" style="276" hidden="1" customWidth="1"/>
    <col min="10263" max="10275" width="1.625" style="276" hidden="1" customWidth="1"/>
    <col min="10276" max="10277" width="2.625" style="276" hidden="1" customWidth="1"/>
    <col min="10278" max="10282" width="15.625" style="276" hidden="1" customWidth="1"/>
    <col min="10283" max="10283" width="9" style="276" hidden="1" customWidth="1"/>
    <col min="10284" max="10496" width="0" style="276" hidden="1"/>
    <col min="10497" max="10510" width="1.625" style="276" hidden="1" customWidth="1"/>
    <col min="10511" max="10512" width="2.625" style="276" hidden="1" customWidth="1"/>
    <col min="10513" max="10517" width="15.5" style="276" hidden="1" customWidth="1"/>
    <col min="10518" max="10518" width="2.625" style="276" hidden="1" customWidth="1"/>
    <col min="10519" max="10531" width="1.625" style="276" hidden="1" customWidth="1"/>
    <col min="10532" max="10533" width="2.625" style="276" hidden="1" customWidth="1"/>
    <col min="10534" max="10538" width="15.625" style="276" hidden="1" customWidth="1"/>
    <col min="10539" max="10539" width="9" style="276" hidden="1" customWidth="1"/>
    <col min="10540" max="10752" width="0" style="276" hidden="1"/>
    <col min="10753" max="10766" width="1.625" style="276" hidden="1" customWidth="1"/>
    <col min="10767" max="10768" width="2.625" style="276" hidden="1" customWidth="1"/>
    <col min="10769" max="10773" width="15.5" style="276" hidden="1" customWidth="1"/>
    <col min="10774" max="10774" width="2.625" style="276" hidden="1" customWidth="1"/>
    <col min="10775" max="10787" width="1.625" style="276" hidden="1" customWidth="1"/>
    <col min="10788" max="10789" width="2.625" style="276" hidden="1" customWidth="1"/>
    <col min="10790" max="10794" width="15.625" style="276" hidden="1" customWidth="1"/>
    <col min="10795" max="10795" width="9" style="276" hidden="1" customWidth="1"/>
    <col min="10796" max="11008" width="0" style="276" hidden="1"/>
    <col min="11009" max="11022" width="1.625" style="276" hidden="1" customWidth="1"/>
    <col min="11023" max="11024" width="2.625" style="276" hidden="1" customWidth="1"/>
    <col min="11025" max="11029" width="15.5" style="276" hidden="1" customWidth="1"/>
    <col min="11030" max="11030" width="2.625" style="276" hidden="1" customWidth="1"/>
    <col min="11031" max="11043" width="1.625" style="276" hidden="1" customWidth="1"/>
    <col min="11044" max="11045" width="2.625" style="276" hidden="1" customWidth="1"/>
    <col min="11046" max="11050" width="15.625" style="276" hidden="1" customWidth="1"/>
    <col min="11051" max="11051" width="9" style="276" hidden="1" customWidth="1"/>
    <col min="11052" max="11264" width="0" style="276" hidden="1"/>
    <col min="11265" max="11278" width="1.625" style="276" hidden="1" customWidth="1"/>
    <col min="11279" max="11280" width="2.625" style="276" hidden="1" customWidth="1"/>
    <col min="11281" max="11285" width="15.5" style="276" hidden="1" customWidth="1"/>
    <col min="11286" max="11286" width="2.625" style="276" hidden="1" customWidth="1"/>
    <col min="11287" max="11299" width="1.625" style="276" hidden="1" customWidth="1"/>
    <col min="11300" max="11301" width="2.625" style="276" hidden="1" customWidth="1"/>
    <col min="11302" max="11306" width="15.625" style="276" hidden="1" customWidth="1"/>
    <col min="11307" max="11307" width="9" style="276" hidden="1" customWidth="1"/>
    <col min="11308" max="11520" width="0" style="276" hidden="1"/>
    <col min="11521" max="11534" width="1.625" style="276" hidden="1" customWidth="1"/>
    <col min="11535" max="11536" width="2.625" style="276" hidden="1" customWidth="1"/>
    <col min="11537" max="11541" width="15.5" style="276" hidden="1" customWidth="1"/>
    <col min="11542" max="11542" width="2.625" style="276" hidden="1" customWidth="1"/>
    <col min="11543" max="11555" width="1.625" style="276" hidden="1" customWidth="1"/>
    <col min="11556" max="11557" width="2.625" style="276" hidden="1" customWidth="1"/>
    <col min="11558" max="11562" width="15.625" style="276" hidden="1" customWidth="1"/>
    <col min="11563" max="11563" width="9" style="276" hidden="1" customWidth="1"/>
    <col min="11564" max="11776" width="0" style="276" hidden="1"/>
    <col min="11777" max="11790" width="1.625" style="276" hidden="1" customWidth="1"/>
    <col min="11791" max="11792" width="2.625" style="276" hidden="1" customWidth="1"/>
    <col min="11793" max="11797" width="15.5" style="276" hidden="1" customWidth="1"/>
    <col min="11798" max="11798" width="2.625" style="276" hidden="1" customWidth="1"/>
    <col min="11799" max="11811" width="1.625" style="276" hidden="1" customWidth="1"/>
    <col min="11812" max="11813" width="2.625" style="276" hidden="1" customWidth="1"/>
    <col min="11814" max="11818" width="15.625" style="276" hidden="1" customWidth="1"/>
    <col min="11819" max="11819" width="9" style="276" hidden="1" customWidth="1"/>
    <col min="11820" max="12032" width="0" style="276" hidden="1"/>
    <col min="12033" max="12046" width="1.625" style="276" hidden="1" customWidth="1"/>
    <col min="12047" max="12048" width="2.625" style="276" hidden="1" customWidth="1"/>
    <col min="12049" max="12053" width="15.5" style="276" hidden="1" customWidth="1"/>
    <col min="12054" max="12054" width="2.625" style="276" hidden="1" customWidth="1"/>
    <col min="12055" max="12067" width="1.625" style="276" hidden="1" customWidth="1"/>
    <col min="12068" max="12069" width="2.625" style="276" hidden="1" customWidth="1"/>
    <col min="12070" max="12074" width="15.625" style="276" hidden="1" customWidth="1"/>
    <col min="12075" max="12075" width="9" style="276" hidden="1" customWidth="1"/>
    <col min="12076" max="12288" width="0" style="276" hidden="1"/>
    <col min="12289" max="12302" width="1.625" style="276" hidden="1" customWidth="1"/>
    <col min="12303" max="12304" width="2.625" style="276" hidden="1" customWidth="1"/>
    <col min="12305" max="12309" width="15.5" style="276" hidden="1" customWidth="1"/>
    <col min="12310" max="12310" width="2.625" style="276" hidden="1" customWidth="1"/>
    <col min="12311" max="12323" width="1.625" style="276" hidden="1" customWidth="1"/>
    <col min="12324" max="12325" width="2.625" style="276" hidden="1" customWidth="1"/>
    <col min="12326" max="12330" width="15.625" style="276" hidden="1" customWidth="1"/>
    <col min="12331" max="12331" width="9" style="276" hidden="1" customWidth="1"/>
    <col min="12332" max="12544" width="0" style="276" hidden="1"/>
    <col min="12545" max="12558" width="1.625" style="276" hidden="1" customWidth="1"/>
    <col min="12559" max="12560" width="2.625" style="276" hidden="1" customWidth="1"/>
    <col min="12561" max="12565" width="15.5" style="276" hidden="1" customWidth="1"/>
    <col min="12566" max="12566" width="2.625" style="276" hidden="1" customWidth="1"/>
    <col min="12567" max="12579" width="1.625" style="276" hidden="1" customWidth="1"/>
    <col min="12580" max="12581" width="2.625" style="276" hidden="1" customWidth="1"/>
    <col min="12582" max="12586" width="15.625" style="276" hidden="1" customWidth="1"/>
    <col min="12587" max="12587" width="9" style="276" hidden="1" customWidth="1"/>
    <col min="12588" max="12800" width="0" style="276" hidden="1"/>
    <col min="12801" max="12814" width="1.625" style="276" hidden="1" customWidth="1"/>
    <col min="12815" max="12816" width="2.625" style="276" hidden="1" customWidth="1"/>
    <col min="12817" max="12821" width="15.5" style="276" hidden="1" customWidth="1"/>
    <col min="12822" max="12822" width="2.625" style="276" hidden="1" customWidth="1"/>
    <col min="12823" max="12835" width="1.625" style="276" hidden="1" customWidth="1"/>
    <col min="12836" max="12837" width="2.625" style="276" hidden="1" customWidth="1"/>
    <col min="12838" max="12842" width="15.625" style="276" hidden="1" customWidth="1"/>
    <col min="12843" max="12843" width="9" style="276" hidden="1" customWidth="1"/>
    <col min="12844" max="13056" width="0" style="276" hidden="1"/>
    <col min="13057" max="13070" width="1.625" style="276" hidden="1" customWidth="1"/>
    <col min="13071" max="13072" width="2.625" style="276" hidden="1" customWidth="1"/>
    <col min="13073" max="13077" width="15.5" style="276" hidden="1" customWidth="1"/>
    <col min="13078" max="13078" width="2.625" style="276" hidden="1" customWidth="1"/>
    <col min="13079" max="13091" width="1.625" style="276" hidden="1" customWidth="1"/>
    <col min="13092" max="13093" width="2.625" style="276" hidden="1" customWidth="1"/>
    <col min="13094" max="13098" width="15.625" style="276" hidden="1" customWidth="1"/>
    <col min="13099" max="13099" width="9" style="276" hidden="1" customWidth="1"/>
    <col min="13100" max="13312" width="0" style="276" hidden="1"/>
    <col min="13313" max="13326" width="1.625" style="276" hidden="1" customWidth="1"/>
    <col min="13327" max="13328" width="2.625" style="276" hidden="1" customWidth="1"/>
    <col min="13329" max="13333" width="15.5" style="276" hidden="1" customWidth="1"/>
    <col min="13334" max="13334" width="2.625" style="276" hidden="1" customWidth="1"/>
    <col min="13335" max="13347" width="1.625" style="276" hidden="1" customWidth="1"/>
    <col min="13348" max="13349" width="2.625" style="276" hidden="1" customWidth="1"/>
    <col min="13350" max="13354" width="15.625" style="276" hidden="1" customWidth="1"/>
    <col min="13355" max="13355" width="9" style="276" hidden="1" customWidth="1"/>
    <col min="13356" max="13568" width="0" style="276" hidden="1"/>
    <col min="13569" max="13582" width="1.625" style="276" hidden="1" customWidth="1"/>
    <col min="13583" max="13584" width="2.625" style="276" hidden="1" customWidth="1"/>
    <col min="13585" max="13589" width="15.5" style="276" hidden="1" customWidth="1"/>
    <col min="13590" max="13590" width="2.625" style="276" hidden="1" customWidth="1"/>
    <col min="13591" max="13603" width="1.625" style="276" hidden="1" customWidth="1"/>
    <col min="13604" max="13605" width="2.625" style="276" hidden="1" customWidth="1"/>
    <col min="13606" max="13610" width="15.625" style="276" hidden="1" customWidth="1"/>
    <col min="13611" max="13611" width="9" style="276" hidden="1" customWidth="1"/>
    <col min="13612" max="13824" width="0" style="276" hidden="1"/>
    <col min="13825" max="13838" width="1.625" style="276" hidden="1" customWidth="1"/>
    <col min="13839" max="13840" width="2.625" style="276" hidden="1" customWidth="1"/>
    <col min="13841" max="13845" width="15.5" style="276" hidden="1" customWidth="1"/>
    <col min="13846" max="13846" width="2.625" style="276" hidden="1" customWidth="1"/>
    <col min="13847" max="13859" width="1.625" style="276" hidden="1" customWidth="1"/>
    <col min="13860" max="13861" width="2.625" style="276" hidden="1" customWidth="1"/>
    <col min="13862" max="13866" width="15.625" style="276" hidden="1" customWidth="1"/>
    <col min="13867" max="13867" width="9" style="276" hidden="1" customWidth="1"/>
    <col min="13868" max="14080" width="0" style="276" hidden="1"/>
    <col min="14081" max="14094" width="1.625" style="276" hidden="1" customWidth="1"/>
    <col min="14095" max="14096" width="2.625" style="276" hidden="1" customWidth="1"/>
    <col min="14097" max="14101" width="15.5" style="276" hidden="1" customWidth="1"/>
    <col min="14102" max="14102" width="2.625" style="276" hidden="1" customWidth="1"/>
    <col min="14103" max="14115" width="1.625" style="276" hidden="1" customWidth="1"/>
    <col min="14116" max="14117" width="2.625" style="276" hidden="1" customWidth="1"/>
    <col min="14118" max="14122" width="15.625" style="276" hidden="1" customWidth="1"/>
    <col min="14123" max="14123" width="9" style="276" hidden="1" customWidth="1"/>
    <col min="14124" max="14336" width="0" style="276" hidden="1"/>
    <col min="14337" max="14350" width="1.625" style="276" hidden="1" customWidth="1"/>
    <col min="14351" max="14352" width="2.625" style="276" hidden="1" customWidth="1"/>
    <col min="14353" max="14357" width="15.5" style="276" hidden="1" customWidth="1"/>
    <col min="14358" max="14358" width="2.625" style="276" hidden="1" customWidth="1"/>
    <col min="14359" max="14371" width="1.625" style="276" hidden="1" customWidth="1"/>
    <col min="14372" max="14373" width="2.625" style="276" hidden="1" customWidth="1"/>
    <col min="14374" max="14378" width="15.625" style="276" hidden="1" customWidth="1"/>
    <col min="14379" max="14379" width="9" style="276" hidden="1" customWidth="1"/>
    <col min="14380" max="14592" width="0" style="276" hidden="1"/>
    <col min="14593" max="14606" width="1.625" style="276" hidden="1" customWidth="1"/>
    <col min="14607" max="14608" width="2.625" style="276" hidden="1" customWidth="1"/>
    <col min="14609" max="14613" width="15.5" style="276" hidden="1" customWidth="1"/>
    <col min="14614" max="14614" width="2.625" style="276" hidden="1" customWidth="1"/>
    <col min="14615" max="14627" width="1.625" style="276" hidden="1" customWidth="1"/>
    <col min="14628" max="14629" width="2.625" style="276" hidden="1" customWidth="1"/>
    <col min="14630" max="14634" width="15.625" style="276" hidden="1" customWidth="1"/>
    <col min="14635" max="14635" width="9" style="276" hidden="1" customWidth="1"/>
    <col min="14636" max="14848" width="0" style="276" hidden="1"/>
    <col min="14849" max="14862" width="1.625" style="276" hidden="1" customWidth="1"/>
    <col min="14863" max="14864" width="2.625" style="276" hidden="1" customWidth="1"/>
    <col min="14865" max="14869" width="15.5" style="276" hidden="1" customWidth="1"/>
    <col min="14870" max="14870" width="2.625" style="276" hidden="1" customWidth="1"/>
    <col min="14871" max="14883" width="1.625" style="276" hidden="1" customWidth="1"/>
    <col min="14884" max="14885" width="2.625" style="276" hidden="1" customWidth="1"/>
    <col min="14886" max="14890" width="15.625" style="276" hidden="1" customWidth="1"/>
    <col min="14891" max="14891" width="9" style="276" hidden="1" customWidth="1"/>
    <col min="14892" max="15104" width="0" style="276" hidden="1"/>
    <col min="15105" max="15118" width="1.625" style="276" hidden="1" customWidth="1"/>
    <col min="15119" max="15120" width="2.625" style="276" hidden="1" customWidth="1"/>
    <col min="15121" max="15125" width="15.5" style="276" hidden="1" customWidth="1"/>
    <col min="15126" max="15126" width="2.625" style="276" hidden="1" customWidth="1"/>
    <col min="15127" max="15139" width="1.625" style="276" hidden="1" customWidth="1"/>
    <col min="15140" max="15141" width="2.625" style="276" hidden="1" customWidth="1"/>
    <col min="15142" max="15146" width="15.625" style="276" hidden="1" customWidth="1"/>
    <col min="15147" max="15147" width="9" style="276" hidden="1" customWidth="1"/>
    <col min="15148" max="15360" width="0" style="276" hidden="1"/>
    <col min="15361" max="15374" width="1.625" style="276" hidden="1" customWidth="1"/>
    <col min="15375" max="15376" width="2.625" style="276" hidden="1" customWidth="1"/>
    <col min="15377" max="15381" width="15.5" style="276" hidden="1" customWidth="1"/>
    <col min="15382" max="15382" width="2.625" style="276" hidden="1" customWidth="1"/>
    <col min="15383" max="15395" width="1.625" style="276" hidden="1" customWidth="1"/>
    <col min="15396" max="15397" width="2.625" style="276" hidden="1" customWidth="1"/>
    <col min="15398" max="15402" width="15.625" style="276" hidden="1" customWidth="1"/>
    <col min="15403" max="15403" width="9" style="276" hidden="1" customWidth="1"/>
    <col min="15404" max="15616" width="0" style="276" hidden="1"/>
    <col min="15617" max="15630" width="1.625" style="276" hidden="1" customWidth="1"/>
    <col min="15631" max="15632" width="2.625" style="276" hidden="1" customWidth="1"/>
    <col min="15633" max="15637" width="15.5" style="276" hidden="1" customWidth="1"/>
    <col min="15638" max="15638" width="2.625" style="276" hidden="1" customWidth="1"/>
    <col min="15639" max="15651" width="1.625" style="276" hidden="1" customWidth="1"/>
    <col min="15652" max="15653" width="2.625" style="276" hidden="1" customWidth="1"/>
    <col min="15654" max="15658" width="15.625" style="276" hidden="1" customWidth="1"/>
    <col min="15659" max="15659" width="9" style="276" hidden="1" customWidth="1"/>
    <col min="15660" max="15872" width="0" style="276" hidden="1"/>
    <col min="15873" max="15886" width="1.625" style="276" hidden="1" customWidth="1"/>
    <col min="15887" max="15888" width="2.625" style="276" hidden="1" customWidth="1"/>
    <col min="15889" max="15893" width="15.5" style="276" hidden="1" customWidth="1"/>
    <col min="15894" max="15894" width="2.625" style="276" hidden="1" customWidth="1"/>
    <col min="15895" max="15907" width="1.625" style="276" hidden="1" customWidth="1"/>
    <col min="15908" max="15909" width="2.625" style="276" hidden="1" customWidth="1"/>
    <col min="15910" max="15914" width="15.625" style="276" hidden="1" customWidth="1"/>
    <col min="15915" max="15915" width="9" style="276" hidden="1" customWidth="1"/>
    <col min="15916" max="16128" width="0" style="276" hidden="1"/>
    <col min="16129" max="16142" width="1.625" style="276" hidden="1" customWidth="1"/>
    <col min="16143" max="16144" width="2.625" style="276" hidden="1" customWidth="1"/>
    <col min="16145" max="16149" width="15.5" style="276" hidden="1" customWidth="1"/>
    <col min="16150" max="16150" width="2.625" style="276" hidden="1" customWidth="1"/>
    <col min="16151" max="16163" width="1.625" style="276" hidden="1" customWidth="1"/>
    <col min="16164" max="16165" width="2.625" style="276" hidden="1" customWidth="1"/>
    <col min="16166" max="16170" width="15.625" style="276" hidden="1" customWidth="1"/>
    <col min="16171" max="16171" width="9" style="276" hidden="1" customWidth="1"/>
    <col min="16172" max="16384" width="0" style="276" hidden="1"/>
  </cols>
  <sheetData>
    <row r="1" spans="1:16171" s="258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</row>
    <row r="2" spans="1:16171" s="258" customFormat="1" ht="18" customHeight="1" x14ac:dyDescent="0.15">
      <c r="A2" s="137" t="s">
        <v>1072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</row>
    <row r="3" spans="1:16171" s="258" customFormat="1" ht="9.9499999999999993" hidden="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</row>
    <row r="4" spans="1:16171" s="258" customFormat="1" ht="21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67" t="s">
        <v>1073</v>
      </c>
      <c r="T4" s="137"/>
      <c r="U4" s="137"/>
      <c r="V4" s="137"/>
      <c r="W4" s="137"/>
      <c r="X4" s="137"/>
      <c r="Y4" s="137"/>
      <c r="Z4" s="267"/>
      <c r="AA4" s="267"/>
      <c r="AB4" s="267"/>
      <c r="AC4" s="26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22" t="s">
        <v>109</v>
      </c>
      <c r="AP4" s="262" t="s">
        <v>1074</v>
      </c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</row>
    <row r="5" spans="1:16171" s="258" customFormat="1" ht="16.5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263" t="s">
        <v>870</v>
      </c>
      <c r="AN5" s="133" t="s">
        <v>5</v>
      </c>
      <c r="AO5" s="263"/>
      <c r="AP5" s="260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</row>
    <row r="6" spans="1:16171" s="258" customFormat="1" ht="17.25" customHeight="1" x14ac:dyDescent="0.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8" t="s">
        <v>871</v>
      </c>
      <c r="AN6" s="133" t="s">
        <v>9</v>
      </c>
      <c r="AO6" s="263"/>
      <c r="AP6" s="260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</row>
    <row r="7" spans="1:16171" s="258" customFormat="1" ht="19.5" customHeight="1" x14ac:dyDescent="0.15">
      <c r="A7" s="137"/>
      <c r="B7" s="137" t="s">
        <v>816</v>
      </c>
      <c r="C7" s="137"/>
      <c r="D7" s="137"/>
      <c r="E7" s="137"/>
      <c r="F7" s="137"/>
      <c r="G7" s="137"/>
      <c r="H7" s="137"/>
      <c r="I7" s="137"/>
      <c r="J7" s="264"/>
      <c r="K7" s="23" t="s">
        <v>7</v>
      </c>
      <c r="L7" s="264"/>
      <c r="M7" s="264"/>
      <c r="N7" s="264"/>
      <c r="O7" s="264"/>
      <c r="P7" s="264"/>
      <c r="Q7" s="264"/>
      <c r="R7" s="137"/>
      <c r="S7" s="267"/>
      <c r="T7" s="137"/>
      <c r="U7" s="137"/>
      <c r="V7" s="137"/>
      <c r="W7" s="137"/>
      <c r="X7" s="137"/>
      <c r="Y7" s="137"/>
      <c r="Z7" s="267"/>
      <c r="AA7" s="267"/>
      <c r="AB7" s="267"/>
      <c r="AC7" s="26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164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</row>
    <row r="8" spans="1:16171" s="258" customFormat="1" ht="19.5" customHeight="1" x14ac:dyDescent="0.15">
      <c r="A8" s="137"/>
      <c r="B8" s="137" t="s">
        <v>818</v>
      </c>
      <c r="C8" s="137"/>
      <c r="D8" s="137"/>
      <c r="E8" s="137"/>
      <c r="F8" s="137"/>
      <c r="G8" s="137"/>
      <c r="H8" s="137"/>
      <c r="I8" s="137"/>
      <c r="J8" s="264"/>
      <c r="K8" s="1165" t="s">
        <v>1075</v>
      </c>
      <c r="L8" s="264"/>
      <c r="M8" s="264"/>
      <c r="N8" s="264"/>
      <c r="O8" s="264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471" t="s">
        <v>145</v>
      </c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</row>
    <row r="9" spans="1:16171" ht="12.75" customHeight="1" x14ac:dyDescent="0.1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1166" t="s">
        <v>42</v>
      </c>
      <c r="R9" s="1166" t="s">
        <v>13</v>
      </c>
      <c r="S9" s="1166" t="s">
        <v>15</v>
      </c>
      <c r="T9" s="1166" t="s">
        <v>16</v>
      </c>
      <c r="U9" s="1166" t="s">
        <v>117</v>
      </c>
      <c r="V9" s="271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1166" t="s">
        <v>42</v>
      </c>
      <c r="AM9" s="1166" t="s">
        <v>13</v>
      </c>
      <c r="AN9" s="1166" t="s">
        <v>15</v>
      </c>
      <c r="AO9" s="1166" t="s">
        <v>16</v>
      </c>
      <c r="AP9" s="1166" t="s">
        <v>117</v>
      </c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</row>
    <row r="10" spans="1:16171" ht="30" customHeight="1" x14ac:dyDescent="0.15">
      <c r="A10" s="272"/>
      <c r="B10" s="1167"/>
      <c r="C10" s="1168"/>
      <c r="D10" s="1169" t="s">
        <v>1008</v>
      </c>
      <c r="E10" s="1168"/>
      <c r="F10" s="1168"/>
      <c r="G10" s="1168"/>
      <c r="H10" s="1168"/>
      <c r="I10" s="1168"/>
      <c r="J10" s="1168"/>
      <c r="K10" s="784"/>
      <c r="L10" s="1169" t="s">
        <v>1009</v>
      </c>
      <c r="M10" s="1168"/>
      <c r="N10" s="1170"/>
      <c r="O10" s="1365" t="s">
        <v>872</v>
      </c>
      <c r="P10" s="1367"/>
      <c r="Q10" s="1159" t="s">
        <v>1076</v>
      </c>
      <c r="R10" s="1171" t="s">
        <v>1077</v>
      </c>
      <c r="S10" s="1172"/>
      <c r="T10" s="1171" t="s">
        <v>1078</v>
      </c>
      <c r="U10" s="1172"/>
      <c r="V10" s="272"/>
      <c r="W10" s="1167"/>
      <c r="X10" s="1168"/>
      <c r="Y10" s="1169" t="s">
        <v>1008</v>
      </c>
      <c r="Z10" s="1168"/>
      <c r="AA10" s="1168"/>
      <c r="AB10" s="1168"/>
      <c r="AC10" s="1168"/>
      <c r="AD10" s="1168"/>
      <c r="AE10" s="1168"/>
      <c r="AF10" s="784"/>
      <c r="AG10" s="1169" t="s">
        <v>1009</v>
      </c>
      <c r="AH10" s="1168"/>
      <c r="AI10" s="1170"/>
      <c r="AJ10" s="1365" t="s">
        <v>872</v>
      </c>
      <c r="AK10" s="1367"/>
      <c r="AL10" s="790" t="str">
        <f>Q10</f>
        <v>維持補修費</v>
      </c>
      <c r="AM10" s="1171" t="str">
        <f>R10</f>
        <v xml:space="preserve">    都道府県からの</v>
      </c>
      <c r="AN10" s="1172"/>
      <c r="AO10" s="1171" t="str">
        <f>T10</f>
        <v xml:space="preserve">    他の市町村からの</v>
      </c>
      <c r="AP10" s="1173"/>
      <c r="AQ10" s="149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</row>
    <row r="11" spans="1:16171" s="1183" customFormat="1" ht="21" customHeight="1" thickBot="1" x14ac:dyDescent="0.2">
      <c r="A11" s="272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90"/>
      <c r="O11" s="1174"/>
      <c r="P11" s="1175"/>
      <c r="Q11" s="1176"/>
      <c r="R11" s="1177" t="s">
        <v>1079</v>
      </c>
      <c r="S11" s="1178" t="s">
        <v>1080</v>
      </c>
      <c r="T11" s="1177" t="s">
        <v>1079</v>
      </c>
      <c r="U11" s="1178" t="s">
        <v>1080</v>
      </c>
      <c r="V11" s="1179"/>
      <c r="W11" s="487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90"/>
      <c r="AJ11" s="1180"/>
      <c r="AK11" s="1181"/>
      <c r="AL11" s="1176"/>
      <c r="AM11" s="1177" t="str">
        <f>R11</f>
        <v>受託事業費</v>
      </c>
      <c r="AN11" s="1182" t="str">
        <f>S11</f>
        <v>うち国費</v>
      </c>
      <c r="AO11" s="1177" t="str">
        <f>T11</f>
        <v>受託事業費</v>
      </c>
      <c r="AP11" s="1182" t="str">
        <f>U11</f>
        <v>うち国費</v>
      </c>
      <c r="AQ11" s="149"/>
      <c r="AR11" s="833"/>
      <c r="AS11" s="833"/>
      <c r="AT11" s="833"/>
      <c r="AU11" s="833"/>
      <c r="AV11" s="833"/>
      <c r="AW11" s="833"/>
      <c r="AX11" s="833"/>
      <c r="AY11" s="833"/>
      <c r="AZ11" s="833"/>
      <c r="BA11" s="833"/>
      <c r="BB11" s="833"/>
      <c r="BC11" s="833"/>
      <c r="BD11" s="833"/>
      <c r="BE11" s="833"/>
      <c r="BF11" s="833"/>
      <c r="BG11" s="833"/>
      <c r="BH11" s="833"/>
      <c r="BI11" s="833"/>
      <c r="BJ11" s="833"/>
      <c r="BK11" s="833"/>
      <c r="BL11" s="833"/>
      <c r="BM11" s="833"/>
      <c r="BN11" s="833"/>
      <c r="BO11" s="833"/>
      <c r="BP11" s="833"/>
      <c r="BQ11" s="833"/>
      <c r="BR11" s="833"/>
      <c r="BS11" s="833"/>
      <c r="BT11" s="833"/>
      <c r="BU11" s="833"/>
      <c r="BV11" s="833"/>
      <c r="BW11" s="833"/>
      <c r="BX11" s="833"/>
      <c r="BY11" s="833"/>
      <c r="BZ11" s="833"/>
      <c r="CA11" s="833"/>
      <c r="CB11" s="833"/>
      <c r="CC11" s="833"/>
      <c r="CD11" s="833"/>
      <c r="CE11" s="833"/>
      <c r="CF11" s="833"/>
      <c r="CG11" s="833"/>
      <c r="CH11" s="833"/>
      <c r="CI11" s="833"/>
      <c r="CJ11" s="833"/>
      <c r="CK11" s="833"/>
      <c r="CL11" s="833"/>
      <c r="CM11" s="833"/>
      <c r="CN11" s="833"/>
      <c r="CO11" s="833"/>
      <c r="CP11" s="833"/>
      <c r="CQ11" s="833"/>
      <c r="CR11" s="833"/>
      <c r="CS11" s="833"/>
      <c r="CT11" s="833"/>
      <c r="CU11" s="833"/>
      <c r="CV11" s="833"/>
      <c r="CW11" s="833"/>
      <c r="CX11" s="833"/>
      <c r="CY11" s="833"/>
      <c r="CZ11" s="833"/>
      <c r="DA11" s="833"/>
      <c r="DB11" s="833"/>
      <c r="DC11" s="833"/>
      <c r="DD11" s="833"/>
      <c r="DE11" s="833"/>
      <c r="DF11" s="833"/>
      <c r="DG11" s="833"/>
      <c r="DH11" s="833"/>
      <c r="DI11" s="833"/>
      <c r="DJ11" s="833"/>
      <c r="DK11" s="833"/>
      <c r="DL11" s="833"/>
      <c r="DM11" s="833"/>
      <c r="DN11" s="833"/>
      <c r="DO11" s="833"/>
      <c r="DP11" s="833"/>
      <c r="DQ11" s="833"/>
      <c r="DR11" s="833"/>
      <c r="DS11" s="833"/>
      <c r="DT11" s="833"/>
      <c r="DU11" s="833"/>
      <c r="DV11" s="833"/>
      <c r="DW11" s="833"/>
      <c r="DX11" s="833"/>
      <c r="DY11" s="833"/>
      <c r="DZ11" s="833"/>
      <c r="EA11" s="833"/>
      <c r="EB11" s="833"/>
      <c r="EC11" s="833"/>
      <c r="ED11" s="833"/>
      <c r="EE11" s="833"/>
      <c r="EF11" s="833"/>
      <c r="EG11" s="833"/>
      <c r="EH11" s="833"/>
      <c r="EI11" s="833"/>
      <c r="EJ11" s="833"/>
      <c r="EK11" s="833"/>
      <c r="EL11" s="833"/>
      <c r="IW11" s="305"/>
      <c r="IX11" s="305"/>
      <c r="IY11" s="305"/>
      <c r="IZ11" s="305"/>
      <c r="JA11" s="305"/>
      <c r="JB11" s="305"/>
      <c r="JC11" s="305"/>
      <c r="JD11" s="305"/>
      <c r="JE11" s="305"/>
      <c r="JF11" s="305"/>
      <c r="JG11" s="305"/>
      <c r="JH11" s="305"/>
      <c r="JI11" s="305"/>
      <c r="JJ11" s="305"/>
      <c r="JK11" s="305"/>
      <c r="JL11" s="305"/>
      <c r="JM11" s="305"/>
      <c r="JN11" s="305"/>
      <c r="JO11" s="305"/>
      <c r="JP11" s="305"/>
      <c r="JQ11" s="305"/>
      <c r="JR11" s="305"/>
      <c r="JS11" s="305"/>
      <c r="JT11" s="305"/>
      <c r="JU11" s="305"/>
      <c r="JV11" s="305"/>
      <c r="JW11" s="305"/>
      <c r="JX11" s="305"/>
      <c r="JY11" s="305"/>
      <c r="JZ11" s="305"/>
      <c r="KA11" s="305"/>
      <c r="KB11" s="305"/>
      <c r="KC11" s="305"/>
      <c r="KD11" s="305"/>
      <c r="KE11" s="305"/>
      <c r="KF11" s="305"/>
      <c r="KG11" s="305"/>
      <c r="KH11" s="305"/>
      <c r="KI11" s="305"/>
      <c r="KJ11" s="305"/>
      <c r="KK11" s="305"/>
      <c r="KL11" s="305"/>
      <c r="KM11" s="305"/>
      <c r="KN11" s="305"/>
      <c r="KO11" s="305"/>
      <c r="KP11" s="305"/>
      <c r="KQ11" s="305"/>
      <c r="KR11" s="305"/>
      <c r="KS11" s="305"/>
      <c r="KT11" s="305"/>
      <c r="KU11" s="305"/>
      <c r="KV11" s="305"/>
      <c r="KW11" s="305"/>
      <c r="KX11" s="305"/>
      <c r="KY11" s="305"/>
      <c r="KZ11" s="305"/>
      <c r="LA11" s="305"/>
      <c r="LB11" s="305"/>
      <c r="LC11" s="305"/>
      <c r="LD11" s="305"/>
      <c r="LE11" s="305"/>
      <c r="LF11" s="305"/>
      <c r="LG11" s="305"/>
      <c r="LH11" s="305"/>
      <c r="LI11" s="305"/>
      <c r="LJ11" s="305"/>
      <c r="LK11" s="305"/>
      <c r="LL11" s="305"/>
      <c r="LM11" s="305"/>
      <c r="LN11" s="305"/>
      <c r="LO11" s="305"/>
      <c r="LP11" s="305"/>
      <c r="LQ11" s="305"/>
      <c r="LR11" s="305"/>
      <c r="LS11" s="305"/>
      <c r="LT11" s="305"/>
      <c r="LU11" s="305"/>
      <c r="LV11" s="305"/>
      <c r="LW11" s="305"/>
      <c r="LX11" s="305"/>
      <c r="LY11" s="305"/>
      <c r="LZ11" s="305"/>
      <c r="MA11" s="305"/>
      <c r="MB11" s="305"/>
      <c r="MC11" s="305"/>
      <c r="MD11" s="305"/>
      <c r="ME11" s="305"/>
      <c r="MF11" s="305"/>
      <c r="MG11" s="305"/>
      <c r="MH11" s="305"/>
      <c r="MI11" s="305"/>
      <c r="MJ11" s="305"/>
      <c r="MK11" s="305"/>
      <c r="ML11" s="305"/>
      <c r="MM11" s="305"/>
      <c r="MN11" s="305"/>
      <c r="MO11" s="305"/>
      <c r="MP11" s="305"/>
      <c r="MQ11" s="305"/>
      <c r="MR11" s="305"/>
      <c r="MS11" s="305"/>
      <c r="MT11" s="305"/>
      <c r="MU11" s="305"/>
      <c r="MV11" s="305"/>
      <c r="MW11" s="305"/>
      <c r="MX11" s="305"/>
      <c r="MY11" s="305"/>
      <c r="MZ11" s="305"/>
      <c r="NA11" s="305"/>
      <c r="NB11" s="305"/>
      <c r="NC11" s="305"/>
      <c r="ND11" s="305"/>
      <c r="NE11" s="305"/>
      <c r="NF11" s="305"/>
      <c r="NG11" s="305"/>
      <c r="NH11" s="305"/>
      <c r="NI11" s="305"/>
      <c r="NJ11" s="305"/>
      <c r="NK11" s="305"/>
      <c r="NL11" s="305"/>
      <c r="NM11" s="305"/>
      <c r="NN11" s="305"/>
      <c r="NO11" s="305"/>
      <c r="NP11" s="305"/>
      <c r="NQ11" s="305"/>
      <c r="NR11" s="305"/>
      <c r="NS11" s="305"/>
      <c r="NT11" s="305"/>
      <c r="NU11" s="305"/>
      <c r="NV11" s="305"/>
      <c r="NW11" s="305"/>
      <c r="NX11" s="305"/>
      <c r="NY11" s="305"/>
      <c r="NZ11" s="305"/>
      <c r="OA11" s="305"/>
      <c r="OB11" s="305"/>
      <c r="OC11" s="305"/>
      <c r="OD11" s="305"/>
      <c r="OE11" s="305"/>
      <c r="OF11" s="305"/>
      <c r="OG11" s="305"/>
      <c r="OH11" s="305"/>
      <c r="OI11" s="305"/>
      <c r="OJ11" s="305"/>
      <c r="OK11" s="305"/>
      <c r="OL11" s="305"/>
      <c r="OM11" s="305"/>
      <c r="ON11" s="305"/>
      <c r="OO11" s="305"/>
      <c r="OP11" s="305"/>
      <c r="OQ11" s="305"/>
      <c r="OR11" s="305"/>
      <c r="OS11" s="305"/>
      <c r="OT11" s="305"/>
      <c r="OU11" s="305"/>
      <c r="OV11" s="305"/>
      <c r="OW11" s="305"/>
      <c r="OX11" s="305"/>
      <c r="OY11" s="305"/>
      <c r="OZ11" s="305"/>
      <c r="PA11" s="305"/>
      <c r="PB11" s="305"/>
      <c r="PC11" s="305"/>
      <c r="PD11" s="305"/>
      <c r="PE11" s="305"/>
      <c r="PF11" s="305"/>
      <c r="PG11" s="305"/>
      <c r="PH11" s="305"/>
      <c r="PI11" s="305"/>
      <c r="PJ11" s="305"/>
      <c r="PK11" s="305"/>
      <c r="PL11" s="305"/>
      <c r="PM11" s="305"/>
      <c r="PN11" s="305"/>
      <c r="PO11" s="305"/>
      <c r="PP11" s="305"/>
      <c r="PQ11" s="305"/>
      <c r="PR11" s="305"/>
      <c r="PS11" s="305"/>
      <c r="PT11" s="305"/>
      <c r="PU11" s="305"/>
      <c r="PV11" s="305"/>
      <c r="PW11" s="305"/>
      <c r="PX11" s="305"/>
      <c r="PY11" s="305"/>
      <c r="PZ11" s="305"/>
      <c r="QA11" s="305"/>
      <c r="QB11" s="305"/>
      <c r="QC11" s="305"/>
      <c r="QD11" s="305"/>
      <c r="QE11" s="305"/>
      <c r="QF11" s="305"/>
      <c r="QG11" s="305"/>
      <c r="QH11" s="305"/>
      <c r="QI11" s="305"/>
      <c r="QJ11" s="305"/>
      <c r="QK11" s="305"/>
      <c r="QL11" s="305"/>
      <c r="QM11" s="305"/>
      <c r="QN11" s="305"/>
      <c r="QO11" s="305"/>
      <c r="QP11" s="305"/>
      <c r="QQ11" s="305"/>
      <c r="QR11" s="305"/>
      <c r="QS11" s="305"/>
      <c r="QT11" s="305"/>
      <c r="QU11" s="305"/>
      <c r="QV11" s="305"/>
      <c r="QW11" s="305"/>
      <c r="QX11" s="305"/>
      <c r="QY11" s="305"/>
      <c r="QZ11" s="305"/>
      <c r="RA11" s="305"/>
      <c r="RB11" s="305"/>
      <c r="RC11" s="305"/>
      <c r="RD11" s="305"/>
      <c r="RE11" s="305"/>
      <c r="RF11" s="305"/>
      <c r="RG11" s="305"/>
      <c r="RH11" s="305"/>
      <c r="RI11" s="305"/>
      <c r="RJ11" s="305"/>
      <c r="RK11" s="305"/>
      <c r="RL11" s="305"/>
      <c r="RM11" s="305"/>
      <c r="RN11" s="305"/>
      <c r="RO11" s="305"/>
      <c r="RP11" s="305"/>
      <c r="RQ11" s="305"/>
      <c r="RR11" s="305"/>
      <c r="RS11" s="305"/>
      <c r="RT11" s="305"/>
      <c r="RU11" s="305"/>
      <c r="RV11" s="305"/>
      <c r="RW11" s="305"/>
      <c r="RX11" s="305"/>
      <c r="RY11" s="305"/>
      <c r="RZ11" s="305"/>
      <c r="SA11" s="305"/>
      <c r="SB11" s="305"/>
      <c r="SC11" s="305"/>
      <c r="SD11" s="305"/>
      <c r="SE11" s="305"/>
      <c r="SF11" s="305"/>
      <c r="SG11" s="305"/>
      <c r="SH11" s="305"/>
      <c r="SI11" s="305"/>
      <c r="SJ11" s="305"/>
      <c r="SK11" s="305"/>
      <c r="SL11" s="305"/>
      <c r="SM11" s="305"/>
      <c r="SN11" s="305"/>
      <c r="SO11" s="305"/>
      <c r="SP11" s="305"/>
      <c r="SQ11" s="305"/>
      <c r="SR11" s="305"/>
      <c r="SS11" s="305"/>
      <c r="ST11" s="305"/>
      <c r="SU11" s="305"/>
      <c r="SV11" s="305"/>
      <c r="SW11" s="305"/>
      <c r="SX11" s="305"/>
      <c r="SY11" s="305"/>
      <c r="SZ11" s="305"/>
      <c r="TA11" s="305"/>
      <c r="TB11" s="305"/>
      <c r="TC11" s="305"/>
      <c r="TD11" s="305"/>
      <c r="TE11" s="305"/>
      <c r="TF11" s="305"/>
      <c r="TG11" s="305"/>
      <c r="TH11" s="305"/>
      <c r="TI11" s="305"/>
      <c r="TJ11" s="305"/>
      <c r="TK11" s="305"/>
      <c r="TL11" s="305"/>
      <c r="TM11" s="305"/>
      <c r="TN11" s="305"/>
      <c r="TO11" s="305"/>
      <c r="TP11" s="305"/>
      <c r="TQ11" s="305"/>
      <c r="TR11" s="305"/>
      <c r="TS11" s="305"/>
      <c r="TT11" s="305"/>
      <c r="TU11" s="305"/>
      <c r="TV11" s="305"/>
      <c r="TW11" s="305"/>
      <c r="TX11" s="305"/>
      <c r="TY11" s="305"/>
      <c r="TZ11" s="305"/>
      <c r="UA11" s="305"/>
      <c r="UB11" s="305"/>
      <c r="UC11" s="305"/>
      <c r="UD11" s="305"/>
      <c r="UE11" s="305"/>
      <c r="UF11" s="305"/>
      <c r="UG11" s="305"/>
      <c r="UH11" s="305"/>
      <c r="UI11" s="305"/>
      <c r="UJ11" s="305"/>
      <c r="UK11" s="305"/>
      <c r="UL11" s="305"/>
      <c r="UM11" s="305"/>
      <c r="UN11" s="305"/>
      <c r="UO11" s="305"/>
      <c r="UP11" s="305"/>
      <c r="UQ11" s="305"/>
      <c r="UR11" s="305"/>
      <c r="US11" s="305"/>
      <c r="UT11" s="305"/>
      <c r="UU11" s="305"/>
      <c r="UV11" s="305"/>
      <c r="UW11" s="305"/>
      <c r="UX11" s="305"/>
      <c r="UY11" s="305"/>
      <c r="UZ11" s="305"/>
      <c r="VA11" s="305"/>
      <c r="VB11" s="305"/>
      <c r="VC11" s="305"/>
      <c r="VD11" s="305"/>
      <c r="VE11" s="305"/>
      <c r="VF11" s="305"/>
      <c r="VG11" s="305"/>
      <c r="VH11" s="305"/>
      <c r="VI11" s="305"/>
      <c r="VJ11" s="305"/>
      <c r="VK11" s="305"/>
      <c r="VL11" s="305"/>
      <c r="VM11" s="305"/>
      <c r="VN11" s="305"/>
      <c r="VO11" s="305"/>
      <c r="VP11" s="305"/>
      <c r="VQ11" s="305"/>
      <c r="VR11" s="305"/>
      <c r="VS11" s="305"/>
      <c r="VT11" s="305"/>
      <c r="VU11" s="305"/>
      <c r="VV11" s="305"/>
      <c r="VW11" s="305"/>
      <c r="VX11" s="305"/>
      <c r="VY11" s="305"/>
      <c r="VZ11" s="305"/>
      <c r="WA11" s="305"/>
      <c r="WB11" s="305"/>
      <c r="WC11" s="305"/>
      <c r="WD11" s="305"/>
      <c r="WE11" s="305"/>
      <c r="WF11" s="305"/>
      <c r="WG11" s="305"/>
      <c r="WH11" s="305"/>
      <c r="WI11" s="305"/>
      <c r="WJ11" s="305"/>
      <c r="WK11" s="305"/>
      <c r="WL11" s="305"/>
      <c r="WM11" s="305"/>
      <c r="WN11" s="305"/>
      <c r="WO11" s="305"/>
      <c r="WP11" s="305"/>
      <c r="WQ11" s="305"/>
      <c r="WR11" s="305"/>
      <c r="WS11" s="305"/>
      <c r="WT11" s="305"/>
      <c r="WU11" s="305"/>
      <c r="WV11" s="305"/>
      <c r="WW11" s="305"/>
      <c r="WX11" s="305"/>
      <c r="WY11" s="305"/>
      <c r="WZ11" s="305"/>
      <c r="XA11" s="305"/>
      <c r="XB11" s="305"/>
      <c r="XC11" s="305"/>
      <c r="XD11" s="305"/>
      <c r="XE11" s="305"/>
      <c r="XF11" s="305"/>
      <c r="XG11" s="305"/>
      <c r="XH11" s="305"/>
      <c r="XI11" s="305"/>
      <c r="XJ11" s="305"/>
      <c r="XK11" s="305"/>
      <c r="XL11" s="305"/>
      <c r="XM11" s="305"/>
      <c r="XN11" s="305"/>
      <c r="XO11" s="305"/>
      <c r="XP11" s="305"/>
      <c r="XQ11" s="305"/>
      <c r="XR11" s="305"/>
      <c r="XS11" s="305"/>
      <c r="XT11" s="305"/>
      <c r="XU11" s="305"/>
      <c r="XV11" s="305"/>
      <c r="XW11" s="305"/>
      <c r="XX11" s="305"/>
      <c r="XY11" s="305"/>
      <c r="XZ11" s="305"/>
      <c r="YA11" s="305"/>
      <c r="YB11" s="305"/>
      <c r="YC11" s="305"/>
      <c r="YD11" s="305"/>
      <c r="YE11" s="305"/>
      <c r="YF11" s="305"/>
      <c r="YG11" s="305"/>
      <c r="YH11" s="305"/>
      <c r="YI11" s="305"/>
      <c r="YJ11" s="305"/>
      <c r="YK11" s="305"/>
      <c r="YL11" s="305"/>
      <c r="YM11" s="305"/>
      <c r="YN11" s="305"/>
      <c r="YO11" s="305"/>
      <c r="YP11" s="305"/>
      <c r="YQ11" s="305"/>
      <c r="YR11" s="305"/>
      <c r="YS11" s="305"/>
      <c r="YT11" s="305"/>
      <c r="YU11" s="305"/>
      <c r="YV11" s="305"/>
      <c r="YW11" s="305"/>
      <c r="YX11" s="305"/>
      <c r="YY11" s="305"/>
      <c r="YZ11" s="305"/>
      <c r="ZA11" s="305"/>
      <c r="ZB11" s="305"/>
      <c r="ZC11" s="305"/>
      <c r="ZD11" s="305"/>
      <c r="ZE11" s="305"/>
      <c r="ZF11" s="305"/>
      <c r="ZG11" s="305"/>
      <c r="ZH11" s="305"/>
      <c r="ZI11" s="305"/>
      <c r="ZJ11" s="305"/>
      <c r="ZK11" s="305"/>
      <c r="ZL11" s="305"/>
      <c r="ZM11" s="305"/>
      <c r="ZN11" s="305"/>
      <c r="ZO11" s="305"/>
      <c r="ZP11" s="305"/>
      <c r="ZQ11" s="305"/>
      <c r="ZR11" s="305"/>
      <c r="ZS11" s="305"/>
      <c r="ZT11" s="305"/>
      <c r="ZU11" s="305"/>
      <c r="ZV11" s="305"/>
      <c r="ZW11" s="305"/>
      <c r="ZX11" s="305"/>
      <c r="ZY11" s="305"/>
      <c r="ZZ11" s="305"/>
      <c r="AAA11" s="305"/>
      <c r="AAB11" s="305"/>
      <c r="AAC11" s="305"/>
      <c r="AAD11" s="305"/>
      <c r="AAE11" s="305"/>
      <c r="AAF11" s="305"/>
      <c r="AAG11" s="305"/>
      <c r="AAH11" s="305"/>
      <c r="AAI11" s="305"/>
      <c r="AAJ11" s="305"/>
      <c r="AAK11" s="305"/>
      <c r="AAL11" s="305"/>
      <c r="AAM11" s="305"/>
      <c r="AAN11" s="305"/>
      <c r="AAO11" s="305"/>
      <c r="AAP11" s="305"/>
      <c r="AAQ11" s="305"/>
      <c r="AAR11" s="305"/>
      <c r="AAS11" s="305"/>
      <c r="AAT11" s="305"/>
      <c r="AAU11" s="305"/>
      <c r="AAV11" s="305"/>
      <c r="AAW11" s="305"/>
      <c r="AAX11" s="305"/>
      <c r="AAY11" s="305"/>
      <c r="AAZ11" s="305"/>
      <c r="ABA11" s="305"/>
      <c r="ABB11" s="305"/>
      <c r="ABC11" s="305"/>
      <c r="ABD11" s="305"/>
      <c r="ABE11" s="305"/>
      <c r="ABF11" s="305"/>
      <c r="ABG11" s="305"/>
      <c r="ABH11" s="305"/>
      <c r="ABI11" s="305"/>
      <c r="ABJ11" s="305"/>
      <c r="ABK11" s="305"/>
      <c r="ABL11" s="305"/>
      <c r="ABM11" s="305"/>
      <c r="ABN11" s="305"/>
      <c r="ABO11" s="305"/>
      <c r="ABP11" s="305"/>
      <c r="ABQ11" s="305"/>
      <c r="ABR11" s="305"/>
      <c r="ABS11" s="305"/>
      <c r="ABT11" s="305"/>
      <c r="ABU11" s="305"/>
      <c r="ABV11" s="305"/>
      <c r="ABW11" s="305"/>
      <c r="ABX11" s="305"/>
      <c r="ABY11" s="305"/>
      <c r="ABZ11" s="305"/>
      <c r="ACA11" s="305"/>
      <c r="ACB11" s="305"/>
      <c r="ACC11" s="305"/>
      <c r="ACD11" s="305"/>
      <c r="ACE11" s="305"/>
      <c r="ACF11" s="305"/>
      <c r="ACG11" s="305"/>
      <c r="ACH11" s="305"/>
      <c r="ACI11" s="305"/>
      <c r="ACJ11" s="305"/>
      <c r="ACK11" s="305"/>
      <c r="ACL11" s="305"/>
      <c r="ACM11" s="305"/>
      <c r="ACN11" s="305"/>
      <c r="ACO11" s="305"/>
      <c r="ACP11" s="305"/>
      <c r="ACQ11" s="305"/>
      <c r="ACR11" s="305"/>
      <c r="ACS11" s="305"/>
      <c r="ACT11" s="305"/>
      <c r="ACU11" s="305"/>
      <c r="ACV11" s="305"/>
      <c r="ACW11" s="305"/>
      <c r="ACX11" s="305"/>
      <c r="ACY11" s="305"/>
      <c r="ACZ11" s="305"/>
      <c r="ADA11" s="305"/>
      <c r="ADB11" s="305"/>
      <c r="ADC11" s="305"/>
      <c r="ADD11" s="305"/>
      <c r="ADE11" s="305"/>
      <c r="ADF11" s="305"/>
      <c r="ADG11" s="305"/>
      <c r="ADH11" s="305"/>
      <c r="ADI11" s="305"/>
      <c r="ADJ11" s="305"/>
      <c r="ADK11" s="305"/>
      <c r="ADL11" s="305"/>
      <c r="ADM11" s="305"/>
      <c r="ADN11" s="305"/>
      <c r="ADO11" s="305"/>
      <c r="ADP11" s="305"/>
      <c r="ADQ11" s="305"/>
      <c r="ADR11" s="305"/>
      <c r="ADS11" s="305"/>
      <c r="ADT11" s="305"/>
      <c r="ADU11" s="305"/>
      <c r="ADV11" s="305"/>
      <c r="ADW11" s="305"/>
      <c r="ADX11" s="305"/>
      <c r="ADY11" s="305"/>
      <c r="ADZ11" s="305"/>
      <c r="AEA11" s="305"/>
      <c r="AEB11" s="305"/>
      <c r="AEC11" s="305"/>
      <c r="AED11" s="305"/>
      <c r="AEE11" s="305"/>
      <c r="AEF11" s="305"/>
      <c r="AEG11" s="305"/>
      <c r="AEH11" s="305"/>
      <c r="AEI11" s="305"/>
      <c r="AEJ11" s="305"/>
      <c r="AEK11" s="305"/>
      <c r="AEL11" s="305"/>
      <c r="AEM11" s="305"/>
      <c r="AEN11" s="305"/>
      <c r="AEO11" s="305"/>
      <c r="AEP11" s="305"/>
      <c r="AEQ11" s="305"/>
      <c r="AER11" s="305"/>
      <c r="AES11" s="305"/>
      <c r="AET11" s="305"/>
      <c r="AEU11" s="305"/>
      <c r="AEV11" s="305"/>
      <c r="AEW11" s="305"/>
      <c r="AEX11" s="305"/>
      <c r="AEY11" s="305"/>
      <c r="AEZ11" s="305"/>
      <c r="AFA11" s="305"/>
      <c r="AFB11" s="305"/>
      <c r="AFC11" s="305"/>
      <c r="AFD11" s="305"/>
      <c r="AFE11" s="305"/>
      <c r="AFF11" s="305"/>
      <c r="AFG11" s="305"/>
      <c r="AFH11" s="305"/>
      <c r="AFI11" s="305"/>
      <c r="AFJ11" s="305"/>
      <c r="AFK11" s="305"/>
      <c r="AFL11" s="305"/>
      <c r="AFM11" s="305"/>
      <c r="AFN11" s="305"/>
      <c r="AFO11" s="305"/>
      <c r="AFP11" s="305"/>
      <c r="AFQ11" s="305"/>
      <c r="AFR11" s="305"/>
      <c r="AFS11" s="305"/>
      <c r="AFT11" s="305"/>
      <c r="AFU11" s="305"/>
      <c r="AFV11" s="305"/>
      <c r="AFW11" s="305"/>
      <c r="AFX11" s="305"/>
      <c r="AFY11" s="305"/>
      <c r="AFZ11" s="305"/>
      <c r="AGA11" s="305"/>
      <c r="AGB11" s="305"/>
      <c r="AGC11" s="305"/>
      <c r="AGD11" s="305"/>
      <c r="AGE11" s="305"/>
      <c r="AGF11" s="305"/>
      <c r="AGG11" s="305"/>
      <c r="AGH11" s="305"/>
      <c r="AGI11" s="305"/>
      <c r="AGJ11" s="305"/>
      <c r="AGK11" s="305"/>
      <c r="AGL11" s="305"/>
      <c r="AGM11" s="305"/>
      <c r="AGN11" s="305"/>
      <c r="AGO11" s="305"/>
      <c r="AGP11" s="305"/>
      <c r="AGQ11" s="305"/>
      <c r="AGR11" s="305"/>
      <c r="AGS11" s="305"/>
      <c r="AGT11" s="305"/>
      <c r="AGU11" s="305"/>
      <c r="AGV11" s="305"/>
      <c r="AGW11" s="305"/>
      <c r="AGX11" s="305"/>
      <c r="AGY11" s="305"/>
      <c r="AGZ11" s="305"/>
      <c r="AHA11" s="305"/>
      <c r="AHB11" s="305"/>
      <c r="AHC11" s="305"/>
      <c r="AHD11" s="305"/>
      <c r="AHE11" s="305"/>
      <c r="AHF11" s="305"/>
      <c r="AHG11" s="305"/>
      <c r="AHH11" s="305"/>
      <c r="AHI11" s="305"/>
      <c r="AHJ11" s="305"/>
      <c r="AHK11" s="305"/>
      <c r="AHL11" s="305"/>
      <c r="AHM11" s="305"/>
      <c r="AHN11" s="305"/>
      <c r="AHO11" s="305"/>
      <c r="AHP11" s="305"/>
      <c r="AHQ11" s="305"/>
      <c r="AHR11" s="305"/>
      <c r="AHS11" s="305"/>
      <c r="AHT11" s="305"/>
      <c r="AHU11" s="305"/>
      <c r="AHV11" s="305"/>
      <c r="AHW11" s="305"/>
      <c r="AHX11" s="305"/>
      <c r="AHY11" s="305"/>
      <c r="AHZ11" s="305"/>
      <c r="AIA11" s="305"/>
      <c r="AIB11" s="305"/>
      <c r="AIC11" s="305"/>
      <c r="AID11" s="305"/>
      <c r="AIE11" s="305"/>
      <c r="AIF11" s="305"/>
      <c r="AIG11" s="305"/>
      <c r="AIH11" s="305"/>
      <c r="AII11" s="305"/>
      <c r="AIJ11" s="305"/>
      <c r="AIK11" s="305"/>
      <c r="AIL11" s="305"/>
      <c r="AIM11" s="305"/>
      <c r="AIN11" s="305"/>
      <c r="AIO11" s="305"/>
      <c r="AIP11" s="305"/>
      <c r="AIQ11" s="305"/>
      <c r="AIR11" s="305"/>
      <c r="AIS11" s="305"/>
      <c r="AIT11" s="305"/>
      <c r="AIU11" s="305"/>
      <c r="AIV11" s="305"/>
      <c r="AIW11" s="305"/>
      <c r="AIX11" s="305"/>
      <c r="AIY11" s="305"/>
      <c r="AIZ11" s="305"/>
      <c r="AJA11" s="305"/>
      <c r="AJB11" s="305"/>
      <c r="AJC11" s="305"/>
      <c r="AJD11" s="305"/>
      <c r="AJE11" s="305"/>
      <c r="AJF11" s="305"/>
      <c r="AJG11" s="305"/>
      <c r="AJH11" s="305"/>
      <c r="AJI11" s="305"/>
      <c r="AJJ11" s="305"/>
      <c r="AJK11" s="305"/>
      <c r="AJL11" s="305"/>
      <c r="AJM11" s="305"/>
      <c r="AJN11" s="305"/>
      <c r="AJO11" s="305"/>
      <c r="AJP11" s="305"/>
      <c r="AJQ11" s="305"/>
      <c r="AJR11" s="305"/>
      <c r="AJS11" s="305"/>
      <c r="AJT11" s="305"/>
      <c r="AJU11" s="305"/>
      <c r="AJV11" s="305"/>
      <c r="AJW11" s="305"/>
      <c r="AJX11" s="305"/>
      <c r="AJY11" s="305"/>
      <c r="AJZ11" s="305"/>
      <c r="AKA11" s="305"/>
      <c r="AKB11" s="305"/>
      <c r="AKC11" s="305"/>
      <c r="AKD11" s="305"/>
      <c r="AKE11" s="305"/>
      <c r="AKF11" s="305"/>
      <c r="AKG11" s="305"/>
      <c r="AKH11" s="305"/>
      <c r="AKI11" s="305"/>
      <c r="AKJ11" s="305"/>
      <c r="AKK11" s="305"/>
      <c r="AKL11" s="305"/>
      <c r="AKM11" s="305"/>
      <c r="AKN11" s="305"/>
      <c r="AKO11" s="305"/>
      <c r="AKP11" s="305"/>
      <c r="AKQ11" s="305"/>
      <c r="AKR11" s="305"/>
      <c r="AKS11" s="305"/>
      <c r="AKT11" s="305"/>
      <c r="AKU11" s="305"/>
      <c r="AKV11" s="305"/>
      <c r="AKW11" s="305"/>
      <c r="AKX11" s="305"/>
      <c r="AKY11" s="305"/>
      <c r="AKZ11" s="305"/>
      <c r="ALA11" s="305"/>
      <c r="ALB11" s="305"/>
      <c r="ALC11" s="305"/>
      <c r="ALD11" s="305"/>
      <c r="ALE11" s="305"/>
      <c r="ALF11" s="305"/>
      <c r="ALG11" s="305"/>
      <c r="ALH11" s="305"/>
      <c r="ALI11" s="305"/>
      <c r="ALJ11" s="305"/>
      <c r="ALK11" s="305"/>
      <c r="ALL11" s="305"/>
      <c r="ALM11" s="305"/>
      <c r="ALN11" s="305"/>
      <c r="ALO11" s="305"/>
      <c r="ALP11" s="305"/>
      <c r="ALQ11" s="305"/>
      <c r="ALR11" s="305"/>
      <c r="ALS11" s="305"/>
      <c r="ALT11" s="305"/>
      <c r="ALU11" s="305"/>
      <c r="ALV11" s="305"/>
      <c r="ALW11" s="305"/>
      <c r="ALX11" s="305"/>
      <c r="ALY11" s="305"/>
      <c r="ALZ11" s="305"/>
      <c r="AMA11" s="305"/>
      <c r="AMB11" s="305"/>
      <c r="AMC11" s="305"/>
      <c r="AMD11" s="305"/>
      <c r="AME11" s="305"/>
      <c r="AMF11" s="305"/>
      <c r="AMG11" s="305"/>
      <c r="AMH11" s="305"/>
      <c r="AMI11" s="305"/>
      <c r="AMJ11" s="305"/>
      <c r="AMK11" s="305"/>
      <c r="AML11" s="305"/>
      <c r="AMM11" s="305"/>
      <c r="AMN11" s="305"/>
      <c r="AMO11" s="305"/>
      <c r="AMP11" s="305"/>
      <c r="AMQ11" s="305"/>
      <c r="AMR11" s="305"/>
      <c r="AMS11" s="305"/>
      <c r="AMT11" s="305"/>
      <c r="AMU11" s="305"/>
      <c r="AMV11" s="305"/>
      <c r="AMW11" s="305"/>
      <c r="AMX11" s="305"/>
      <c r="AMY11" s="305"/>
      <c r="AMZ11" s="305"/>
      <c r="ANA11" s="305"/>
      <c r="ANB11" s="305"/>
      <c r="ANC11" s="305"/>
      <c r="AND11" s="305"/>
      <c r="ANE11" s="305"/>
      <c r="ANF11" s="305"/>
      <c r="ANG11" s="305"/>
      <c r="ANH11" s="305"/>
      <c r="ANI11" s="305"/>
      <c r="ANJ11" s="305"/>
      <c r="ANK11" s="305"/>
      <c r="ANL11" s="305"/>
      <c r="ANM11" s="305"/>
      <c r="ANN11" s="305"/>
      <c r="ANO11" s="305"/>
      <c r="ANP11" s="305"/>
      <c r="ANQ11" s="305"/>
      <c r="ANR11" s="305"/>
      <c r="ANS11" s="305"/>
      <c r="ANT11" s="305"/>
      <c r="ANU11" s="305"/>
      <c r="ANV11" s="305"/>
      <c r="ANW11" s="305"/>
      <c r="ANX11" s="305"/>
      <c r="ANY11" s="305"/>
      <c r="ANZ11" s="305"/>
      <c r="AOA11" s="305"/>
      <c r="AOB11" s="305"/>
      <c r="AOC11" s="305"/>
      <c r="AOD11" s="305"/>
      <c r="AOE11" s="305"/>
      <c r="AOF11" s="305"/>
      <c r="AOG11" s="305"/>
      <c r="AOH11" s="305"/>
      <c r="AOI11" s="305"/>
      <c r="AOJ11" s="305"/>
      <c r="AOK11" s="305"/>
      <c r="AOL11" s="305"/>
      <c r="AOM11" s="305"/>
      <c r="AON11" s="305"/>
      <c r="AOO11" s="305"/>
      <c r="AOP11" s="305"/>
      <c r="AOQ11" s="305"/>
      <c r="AOR11" s="305"/>
      <c r="AOS11" s="305"/>
      <c r="AOT11" s="305"/>
      <c r="AOU11" s="305"/>
      <c r="AOV11" s="305"/>
      <c r="AOW11" s="305"/>
      <c r="AOX11" s="305"/>
      <c r="AOY11" s="305"/>
      <c r="AOZ11" s="305"/>
      <c r="APA11" s="305"/>
      <c r="APB11" s="305"/>
      <c r="APC11" s="305"/>
      <c r="APD11" s="305"/>
      <c r="APE11" s="305"/>
      <c r="APF11" s="305"/>
      <c r="APG11" s="305"/>
      <c r="APH11" s="305"/>
      <c r="API11" s="305"/>
      <c r="APJ11" s="305"/>
      <c r="APK11" s="305"/>
      <c r="APL11" s="305"/>
      <c r="APM11" s="305"/>
      <c r="APN11" s="305"/>
      <c r="APO11" s="305"/>
      <c r="APP11" s="305"/>
      <c r="APQ11" s="305"/>
      <c r="APR11" s="305"/>
      <c r="APS11" s="305"/>
      <c r="APT11" s="305"/>
      <c r="APU11" s="305"/>
      <c r="APV11" s="305"/>
      <c r="APW11" s="305"/>
      <c r="APX11" s="305"/>
      <c r="APY11" s="305"/>
      <c r="APZ11" s="305"/>
      <c r="AQA11" s="305"/>
      <c r="AQB11" s="305"/>
      <c r="AQC11" s="305"/>
      <c r="AQD11" s="305"/>
      <c r="AQE11" s="305"/>
      <c r="AQF11" s="305"/>
      <c r="AQG11" s="305"/>
      <c r="AQH11" s="305"/>
      <c r="AQI11" s="305"/>
      <c r="AQJ11" s="305"/>
      <c r="AQK11" s="305"/>
      <c r="AQL11" s="305"/>
      <c r="AQM11" s="305"/>
      <c r="AQN11" s="305"/>
      <c r="AQO11" s="305"/>
      <c r="AQP11" s="305"/>
      <c r="AQQ11" s="305"/>
      <c r="AQR11" s="305"/>
      <c r="AQS11" s="305"/>
      <c r="AQT11" s="305"/>
      <c r="AQU11" s="305"/>
      <c r="AQV11" s="305"/>
      <c r="AQW11" s="305"/>
      <c r="AQX11" s="305"/>
      <c r="AQY11" s="305"/>
      <c r="AQZ11" s="305"/>
      <c r="ARA11" s="305"/>
      <c r="ARB11" s="305"/>
      <c r="ARC11" s="305"/>
      <c r="ARD11" s="305"/>
      <c r="ARE11" s="305"/>
      <c r="ARF11" s="305"/>
      <c r="ARG11" s="305"/>
      <c r="ARH11" s="305"/>
      <c r="ARI11" s="305"/>
      <c r="ARJ11" s="305"/>
      <c r="ARK11" s="305"/>
      <c r="ARL11" s="305"/>
      <c r="ARM11" s="305"/>
      <c r="ARN11" s="305"/>
      <c r="ARO11" s="305"/>
      <c r="ARP11" s="305"/>
      <c r="ARQ11" s="305"/>
      <c r="ARR11" s="305"/>
      <c r="ARS11" s="305"/>
      <c r="ART11" s="305"/>
      <c r="ARU11" s="305"/>
      <c r="ARV11" s="305"/>
      <c r="ARW11" s="305"/>
      <c r="ARX11" s="305"/>
      <c r="ARY11" s="305"/>
      <c r="ARZ11" s="305"/>
      <c r="ASA11" s="305"/>
      <c r="ASB11" s="305"/>
      <c r="ASC11" s="305"/>
      <c r="ASD11" s="305"/>
      <c r="ASE11" s="305"/>
      <c r="ASF11" s="305"/>
      <c r="ASG11" s="305"/>
      <c r="ASH11" s="305"/>
      <c r="ASI11" s="305"/>
      <c r="ASJ11" s="305"/>
      <c r="ASK11" s="305"/>
      <c r="ASL11" s="305"/>
      <c r="ASM11" s="305"/>
      <c r="ASN11" s="305"/>
      <c r="ASO11" s="305"/>
      <c r="ASP11" s="305"/>
      <c r="ASQ11" s="305"/>
      <c r="ASR11" s="305"/>
      <c r="ASS11" s="305"/>
      <c r="AST11" s="305"/>
      <c r="ASU11" s="305"/>
      <c r="ASV11" s="305"/>
      <c r="ASW11" s="305"/>
      <c r="ASX11" s="305"/>
      <c r="ASY11" s="305"/>
      <c r="ASZ11" s="305"/>
      <c r="ATA11" s="305"/>
      <c r="ATB11" s="305"/>
      <c r="ATC11" s="305"/>
      <c r="ATD11" s="305"/>
      <c r="ATE11" s="305"/>
      <c r="ATF11" s="305"/>
      <c r="ATG11" s="305"/>
      <c r="ATH11" s="305"/>
      <c r="ATI11" s="305"/>
      <c r="ATJ11" s="305"/>
      <c r="ATK11" s="305"/>
      <c r="ATL11" s="305"/>
      <c r="ATM11" s="305"/>
      <c r="ATN11" s="305"/>
      <c r="ATO11" s="305"/>
      <c r="ATP11" s="305"/>
      <c r="ATQ11" s="305"/>
      <c r="ATR11" s="305"/>
      <c r="ATS11" s="305"/>
      <c r="ATT11" s="305"/>
      <c r="ATU11" s="305"/>
      <c r="ATV11" s="305"/>
      <c r="ATW11" s="305"/>
      <c r="ATX11" s="305"/>
      <c r="ATY11" s="305"/>
      <c r="ATZ11" s="305"/>
      <c r="AUA11" s="305"/>
      <c r="AUB11" s="305"/>
      <c r="AUC11" s="305"/>
      <c r="AUD11" s="305"/>
      <c r="AUE11" s="305"/>
      <c r="AUF11" s="305"/>
      <c r="AUG11" s="305"/>
      <c r="AUH11" s="305"/>
      <c r="AUI11" s="305"/>
      <c r="AUJ11" s="305"/>
      <c r="AUK11" s="305"/>
      <c r="AUL11" s="305"/>
      <c r="AUM11" s="305"/>
      <c r="AUN11" s="305"/>
      <c r="AUO11" s="305"/>
      <c r="AUP11" s="305"/>
      <c r="AUQ11" s="305"/>
      <c r="AUR11" s="305"/>
      <c r="AUS11" s="305"/>
      <c r="AUT11" s="305"/>
      <c r="AUU11" s="305"/>
      <c r="AUV11" s="305"/>
      <c r="AUW11" s="305"/>
      <c r="AUX11" s="305"/>
      <c r="AUY11" s="305"/>
      <c r="AUZ11" s="305"/>
      <c r="AVA11" s="305"/>
      <c r="AVB11" s="305"/>
      <c r="AVC11" s="305"/>
      <c r="AVD11" s="305"/>
      <c r="AVE11" s="305"/>
      <c r="AVF11" s="305"/>
      <c r="AVG11" s="305"/>
      <c r="AVH11" s="305"/>
      <c r="AVI11" s="305"/>
      <c r="AVJ11" s="305"/>
      <c r="AVK11" s="305"/>
      <c r="AVL11" s="305"/>
      <c r="AVM11" s="305"/>
      <c r="AVN11" s="305"/>
      <c r="AVO11" s="305"/>
      <c r="AVP11" s="305"/>
      <c r="AVQ11" s="305"/>
      <c r="AVR11" s="305"/>
      <c r="AVS11" s="305"/>
      <c r="AVT11" s="305"/>
      <c r="AVU11" s="305"/>
      <c r="AVV11" s="305"/>
      <c r="AVW11" s="305"/>
      <c r="AVX11" s="305"/>
      <c r="AVY11" s="305"/>
      <c r="AVZ11" s="305"/>
      <c r="AWA11" s="305"/>
      <c r="AWB11" s="305"/>
      <c r="AWC11" s="305"/>
      <c r="AWD11" s="305"/>
      <c r="AWE11" s="305"/>
      <c r="AWF11" s="305"/>
      <c r="AWG11" s="305"/>
      <c r="AWH11" s="305"/>
      <c r="AWI11" s="305"/>
      <c r="AWJ11" s="305"/>
      <c r="AWK11" s="305"/>
      <c r="AWL11" s="305"/>
      <c r="AWM11" s="305"/>
      <c r="AWN11" s="305"/>
      <c r="AWO11" s="305"/>
      <c r="AWP11" s="305"/>
      <c r="AWQ11" s="305"/>
      <c r="AWR11" s="305"/>
      <c r="AWS11" s="305"/>
      <c r="AWT11" s="305"/>
      <c r="AWU11" s="305"/>
      <c r="AWV11" s="305"/>
      <c r="AWW11" s="305"/>
      <c r="AWX11" s="305"/>
      <c r="AWY11" s="305"/>
      <c r="AWZ11" s="305"/>
      <c r="AXA11" s="305"/>
      <c r="AXB11" s="305"/>
      <c r="AXC11" s="305"/>
      <c r="AXD11" s="305"/>
      <c r="AXE11" s="305"/>
      <c r="AXF11" s="305"/>
      <c r="AXG11" s="305"/>
      <c r="AXH11" s="305"/>
      <c r="AXI11" s="305"/>
      <c r="AXJ11" s="305"/>
      <c r="AXK11" s="305"/>
      <c r="AXL11" s="305"/>
      <c r="AXM11" s="305"/>
      <c r="AXN11" s="305"/>
      <c r="AXO11" s="305"/>
      <c r="AXP11" s="305"/>
      <c r="AXQ11" s="305"/>
      <c r="AXR11" s="305"/>
      <c r="AXS11" s="305"/>
      <c r="AXT11" s="305"/>
      <c r="AXU11" s="305"/>
      <c r="AXV11" s="305"/>
      <c r="AXW11" s="305"/>
      <c r="AXX11" s="305"/>
      <c r="AXY11" s="305"/>
      <c r="AXZ11" s="305"/>
      <c r="AYA11" s="305"/>
      <c r="AYB11" s="305"/>
      <c r="AYC11" s="305"/>
      <c r="AYD11" s="305"/>
      <c r="AYE11" s="305"/>
      <c r="AYF11" s="305"/>
      <c r="AYG11" s="305"/>
      <c r="AYH11" s="305"/>
      <c r="AYI11" s="305"/>
      <c r="AYJ11" s="305"/>
      <c r="AYK11" s="305"/>
      <c r="AYL11" s="305"/>
      <c r="AYM11" s="305"/>
      <c r="AYN11" s="305"/>
      <c r="AYO11" s="305"/>
      <c r="AYP11" s="305"/>
      <c r="AYQ11" s="305"/>
      <c r="AYR11" s="305"/>
      <c r="AYS11" s="305"/>
      <c r="AYT11" s="305"/>
      <c r="AYU11" s="305"/>
      <c r="AYV11" s="305"/>
      <c r="AYW11" s="305"/>
      <c r="AYX11" s="305"/>
      <c r="AYY11" s="305"/>
      <c r="AYZ11" s="305"/>
      <c r="AZA11" s="305"/>
      <c r="AZB11" s="305"/>
      <c r="AZC11" s="305"/>
      <c r="AZD11" s="305"/>
      <c r="AZE11" s="305"/>
      <c r="AZF11" s="305"/>
      <c r="AZG11" s="305"/>
      <c r="AZH11" s="305"/>
      <c r="AZI11" s="305"/>
      <c r="AZJ11" s="305"/>
      <c r="AZK11" s="305"/>
      <c r="AZL11" s="305"/>
      <c r="AZM11" s="305"/>
      <c r="AZN11" s="305"/>
      <c r="AZO11" s="305"/>
      <c r="AZP11" s="305"/>
      <c r="AZQ11" s="305"/>
      <c r="AZR11" s="305"/>
      <c r="AZS11" s="305"/>
      <c r="AZT11" s="305"/>
      <c r="AZU11" s="305"/>
      <c r="AZV11" s="305"/>
      <c r="AZW11" s="305"/>
      <c r="AZX11" s="305"/>
      <c r="AZY11" s="305"/>
      <c r="AZZ11" s="305"/>
      <c r="BAA11" s="305"/>
      <c r="BAB11" s="305"/>
      <c r="BAC11" s="305"/>
      <c r="BAD11" s="305"/>
      <c r="BAE11" s="305"/>
      <c r="BAF11" s="305"/>
      <c r="BAG11" s="305"/>
      <c r="BAH11" s="305"/>
      <c r="BAI11" s="305"/>
      <c r="BAJ11" s="305"/>
      <c r="BAK11" s="305"/>
      <c r="BAL11" s="305"/>
      <c r="BAM11" s="305"/>
      <c r="BAN11" s="305"/>
      <c r="BAO11" s="305"/>
      <c r="BAP11" s="305"/>
      <c r="BAQ11" s="305"/>
      <c r="BAR11" s="305"/>
      <c r="BAS11" s="305"/>
      <c r="BAT11" s="305"/>
      <c r="BAU11" s="305"/>
      <c r="BAV11" s="305"/>
      <c r="BAW11" s="305"/>
      <c r="BAX11" s="305"/>
      <c r="BAY11" s="305"/>
      <c r="BAZ11" s="305"/>
      <c r="BBA11" s="305"/>
      <c r="BBB11" s="305"/>
      <c r="BBC11" s="305"/>
      <c r="BBD11" s="305"/>
      <c r="BBE11" s="305"/>
      <c r="BBF11" s="305"/>
      <c r="BBG11" s="305"/>
      <c r="BBH11" s="305"/>
      <c r="BBI11" s="305"/>
      <c r="BBJ11" s="305"/>
      <c r="BBK11" s="305"/>
      <c r="BBL11" s="305"/>
      <c r="BBM11" s="305"/>
      <c r="BBN11" s="305"/>
      <c r="BBO11" s="305"/>
      <c r="BBP11" s="305"/>
      <c r="BBQ11" s="305"/>
      <c r="BBR11" s="305"/>
      <c r="BBS11" s="305"/>
      <c r="BBT11" s="305"/>
      <c r="BBU11" s="305"/>
      <c r="BBV11" s="305"/>
      <c r="BBW11" s="305"/>
      <c r="BBX11" s="305"/>
      <c r="BBY11" s="305"/>
      <c r="BBZ11" s="305"/>
      <c r="BCA11" s="305"/>
      <c r="BCB11" s="305"/>
      <c r="BCC11" s="305"/>
      <c r="BCD11" s="305"/>
      <c r="BCE11" s="305"/>
      <c r="BCF11" s="305"/>
      <c r="BCG11" s="305"/>
      <c r="BCH11" s="305"/>
      <c r="BCI11" s="305"/>
      <c r="BCJ11" s="305"/>
      <c r="BCK11" s="305"/>
      <c r="BCL11" s="305"/>
      <c r="BCM11" s="305"/>
      <c r="BCN11" s="305"/>
      <c r="BCO11" s="305"/>
      <c r="BCP11" s="305"/>
      <c r="BCQ11" s="305"/>
      <c r="BCR11" s="305"/>
      <c r="BCS11" s="305"/>
      <c r="BCT11" s="305"/>
      <c r="BCU11" s="305"/>
      <c r="BCV11" s="305"/>
      <c r="BCW11" s="305"/>
      <c r="BCX11" s="305"/>
      <c r="BCY11" s="305"/>
      <c r="BCZ11" s="305"/>
      <c r="BDA11" s="305"/>
      <c r="BDB11" s="305"/>
      <c r="BDC11" s="305"/>
      <c r="BDD11" s="305"/>
      <c r="BDE11" s="305"/>
      <c r="BDF11" s="305"/>
      <c r="BDG11" s="305"/>
      <c r="BDH11" s="305"/>
      <c r="BDI11" s="305"/>
      <c r="BDJ11" s="305"/>
      <c r="BDK11" s="305"/>
      <c r="BDL11" s="305"/>
      <c r="BDM11" s="305"/>
      <c r="BDN11" s="305"/>
      <c r="BDO11" s="305"/>
      <c r="BDP11" s="305"/>
      <c r="BDQ11" s="305"/>
      <c r="BDR11" s="305"/>
      <c r="BDS11" s="305"/>
      <c r="BDT11" s="305"/>
      <c r="BDU11" s="305"/>
      <c r="BDV11" s="305"/>
      <c r="BDW11" s="305"/>
      <c r="BDX11" s="305"/>
      <c r="BDY11" s="305"/>
      <c r="BDZ11" s="305"/>
      <c r="BEA11" s="305"/>
      <c r="BEB11" s="305"/>
      <c r="BEC11" s="305"/>
      <c r="BED11" s="305"/>
      <c r="BEE11" s="305"/>
      <c r="BEF11" s="305"/>
      <c r="BEG11" s="305"/>
      <c r="BEH11" s="305"/>
      <c r="BEI11" s="305"/>
      <c r="BEJ11" s="305"/>
      <c r="BEK11" s="305"/>
      <c r="BEL11" s="305"/>
      <c r="BEM11" s="305"/>
      <c r="BEN11" s="305"/>
      <c r="BEO11" s="305"/>
      <c r="BEP11" s="305"/>
      <c r="BEQ11" s="305"/>
      <c r="BER11" s="305"/>
      <c r="BES11" s="305"/>
      <c r="BET11" s="305"/>
      <c r="BEU11" s="305"/>
      <c r="BEV11" s="305"/>
      <c r="BEW11" s="305"/>
      <c r="BEX11" s="305"/>
      <c r="BEY11" s="305"/>
      <c r="BEZ11" s="305"/>
      <c r="BFA11" s="305"/>
      <c r="BFB11" s="305"/>
      <c r="BFC11" s="305"/>
      <c r="BFD11" s="305"/>
      <c r="BFE11" s="305"/>
      <c r="BFF11" s="305"/>
      <c r="BFG11" s="305"/>
      <c r="BFH11" s="305"/>
      <c r="BFI11" s="305"/>
      <c r="BFJ11" s="305"/>
      <c r="BFK11" s="305"/>
      <c r="BFL11" s="305"/>
      <c r="BFM11" s="305"/>
      <c r="BFN11" s="305"/>
      <c r="BFO11" s="305"/>
      <c r="BFP11" s="305"/>
      <c r="BFQ11" s="305"/>
      <c r="BFR11" s="305"/>
      <c r="BFS11" s="305"/>
      <c r="BFT11" s="305"/>
      <c r="BFU11" s="305"/>
      <c r="BFV11" s="305"/>
      <c r="BFW11" s="305"/>
      <c r="BFX11" s="305"/>
      <c r="BFY11" s="305"/>
      <c r="BFZ11" s="305"/>
      <c r="BGA11" s="305"/>
      <c r="BGB11" s="305"/>
      <c r="BGC11" s="305"/>
      <c r="BGD11" s="305"/>
      <c r="BGE11" s="305"/>
      <c r="BGF11" s="305"/>
      <c r="BGG11" s="305"/>
      <c r="BGH11" s="305"/>
      <c r="BGI11" s="305"/>
      <c r="BGJ11" s="305"/>
      <c r="BGK11" s="305"/>
      <c r="BGL11" s="305"/>
      <c r="BGM11" s="305"/>
      <c r="BGN11" s="305"/>
      <c r="BGO11" s="305"/>
      <c r="BGP11" s="305"/>
      <c r="BGQ11" s="305"/>
      <c r="BGR11" s="305"/>
      <c r="BGS11" s="305"/>
      <c r="BGT11" s="305"/>
      <c r="BGU11" s="305"/>
      <c r="BGV11" s="305"/>
      <c r="BGW11" s="305"/>
      <c r="BGX11" s="305"/>
      <c r="BGY11" s="305"/>
      <c r="BGZ11" s="305"/>
      <c r="BHA11" s="305"/>
      <c r="BHB11" s="305"/>
      <c r="BHC11" s="305"/>
      <c r="BHD11" s="305"/>
      <c r="BHE11" s="305"/>
      <c r="BHF11" s="305"/>
      <c r="BHG11" s="305"/>
      <c r="BHH11" s="305"/>
      <c r="BHI11" s="305"/>
      <c r="BHJ11" s="305"/>
      <c r="BHK11" s="305"/>
      <c r="BHL11" s="305"/>
      <c r="BHM11" s="305"/>
      <c r="BHN11" s="305"/>
      <c r="BHO11" s="305"/>
      <c r="BHP11" s="305"/>
      <c r="BHQ11" s="305"/>
      <c r="BHR11" s="305"/>
      <c r="BHS11" s="305"/>
      <c r="BHT11" s="305"/>
      <c r="BHU11" s="305"/>
      <c r="BHV11" s="305"/>
      <c r="BHW11" s="305"/>
      <c r="BHX11" s="305"/>
      <c r="BHY11" s="305"/>
      <c r="BHZ11" s="305"/>
      <c r="BIA11" s="305"/>
      <c r="BIB11" s="305"/>
      <c r="BIC11" s="305"/>
      <c r="BID11" s="305"/>
      <c r="BIE11" s="305"/>
      <c r="BIF11" s="305"/>
      <c r="BIG11" s="305"/>
      <c r="BIH11" s="305"/>
      <c r="BII11" s="305"/>
      <c r="BIJ11" s="305"/>
      <c r="BIK11" s="305"/>
      <c r="BIL11" s="305"/>
      <c r="BIM11" s="305"/>
      <c r="BIN11" s="305"/>
      <c r="BIO11" s="305"/>
      <c r="BIP11" s="305"/>
      <c r="BIQ11" s="305"/>
      <c r="BIR11" s="305"/>
      <c r="BIS11" s="305"/>
      <c r="BIT11" s="305"/>
      <c r="BIU11" s="305"/>
      <c r="BIV11" s="305"/>
      <c r="BIW11" s="305"/>
      <c r="BIX11" s="305"/>
      <c r="BIY11" s="305"/>
      <c r="BIZ11" s="305"/>
      <c r="BJA11" s="305"/>
      <c r="BJB11" s="305"/>
      <c r="BJC11" s="305"/>
      <c r="BJD11" s="305"/>
      <c r="BJE11" s="305"/>
      <c r="BJF11" s="305"/>
      <c r="BJG11" s="305"/>
      <c r="BJH11" s="305"/>
      <c r="BJI11" s="305"/>
      <c r="BJJ11" s="305"/>
      <c r="BJK11" s="305"/>
      <c r="BJL11" s="305"/>
      <c r="BJM11" s="305"/>
      <c r="BJN11" s="305"/>
      <c r="BJO11" s="305"/>
      <c r="BJP11" s="305"/>
      <c r="BJQ11" s="305"/>
      <c r="BJR11" s="305"/>
      <c r="BJS11" s="305"/>
      <c r="BJT11" s="305"/>
      <c r="BJU11" s="305"/>
      <c r="BJV11" s="305"/>
      <c r="BJW11" s="305"/>
      <c r="BJX11" s="305"/>
      <c r="BJY11" s="305"/>
      <c r="BJZ11" s="305"/>
      <c r="BKA11" s="305"/>
      <c r="BKB11" s="305"/>
      <c r="BKC11" s="305"/>
      <c r="BKD11" s="305"/>
      <c r="BKE11" s="305"/>
      <c r="BKF11" s="305"/>
      <c r="BKG11" s="305"/>
      <c r="BKH11" s="305"/>
      <c r="BKI11" s="305"/>
      <c r="BKJ11" s="305"/>
      <c r="BKK11" s="305"/>
      <c r="BKL11" s="305"/>
      <c r="BKM11" s="305"/>
      <c r="BKN11" s="305"/>
      <c r="BKO11" s="305"/>
      <c r="BKP11" s="305"/>
      <c r="BKQ11" s="305"/>
      <c r="BKR11" s="305"/>
      <c r="BKS11" s="305"/>
      <c r="BKT11" s="305"/>
      <c r="BKU11" s="305"/>
      <c r="BKV11" s="305"/>
      <c r="BKW11" s="305"/>
      <c r="BKX11" s="305"/>
      <c r="BKY11" s="305"/>
      <c r="BKZ11" s="305"/>
      <c r="BLA11" s="305"/>
      <c r="BLB11" s="305"/>
      <c r="BLC11" s="305"/>
      <c r="BLD11" s="305"/>
      <c r="BLE11" s="305"/>
      <c r="BLF11" s="305"/>
      <c r="BLG11" s="305"/>
      <c r="BLH11" s="305"/>
      <c r="BLI11" s="305"/>
      <c r="BLJ11" s="305"/>
      <c r="BLK11" s="305"/>
      <c r="BLL11" s="305"/>
      <c r="BLM11" s="305"/>
      <c r="BLN11" s="305"/>
      <c r="BLO11" s="305"/>
      <c r="BLP11" s="305"/>
      <c r="BLQ11" s="305"/>
      <c r="BLR11" s="305"/>
      <c r="BLS11" s="305"/>
      <c r="BLT11" s="305"/>
      <c r="BLU11" s="305"/>
      <c r="BLV11" s="305"/>
      <c r="BLW11" s="305"/>
      <c r="BLX11" s="305"/>
      <c r="BLY11" s="305"/>
      <c r="BLZ11" s="305"/>
      <c r="BMA11" s="305"/>
      <c r="BMB11" s="305"/>
      <c r="BMC11" s="305"/>
      <c r="BMD11" s="305"/>
      <c r="BME11" s="305"/>
      <c r="BMF11" s="305"/>
      <c r="BMG11" s="305"/>
      <c r="BMH11" s="305"/>
      <c r="BMI11" s="305"/>
      <c r="BMJ11" s="305"/>
      <c r="BMK11" s="305"/>
      <c r="BML11" s="305"/>
      <c r="BMM11" s="305"/>
      <c r="BMN11" s="305"/>
      <c r="BMO11" s="305"/>
      <c r="BMP11" s="305"/>
      <c r="BMQ11" s="305"/>
      <c r="BMR11" s="305"/>
      <c r="BMS11" s="305"/>
      <c r="BMT11" s="305"/>
      <c r="BMU11" s="305"/>
      <c r="BMV11" s="305"/>
      <c r="BMW11" s="305"/>
      <c r="BMX11" s="305"/>
      <c r="BMY11" s="305"/>
      <c r="BMZ11" s="305"/>
      <c r="BNA11" s="305"/>
      <c r="BNB11" s="305"/>
      <c r="BNC11" s="305"/>
      <c r="BND11" s="305"/>
      <c r="BNE11" s="305"/>
      <c r="BNF11" s="305"/>
      <c r="BNG11" s="305"/>
      <c r="BNH11" s="305"/>
      <c r="BNI11" s="305"/>
      <c r="BNJ11" s="305"/>
      <c r="BNK11" s="305"/>
      <c r="BNL11" s="305"/>
      <c r="BNM11" s="305"/>
      <c r="BNN11" s="305"/>
      <c r="BNO11" s="305"/>
      <c r="BNP11" s="305"/>
      <c r="BNQ11" s="305"/>
      <c r="BNR11" s="305"/>
      <c r="BNS11" s="305"/>
      <c r="BNT11" s="305"/>
      <c r="BNU11" s="305"/>
      <c r="BNV11" s="305"/>
      <c r="BNW11" s="305"/>
      <c r="BNX11" s="305"/>
      <c r="BNY11" s="305"/>
      <c r="BNZ11" s="305"/>
      <c r="BOA11" s="305"/>
      <c r="BOB11" s="305"/>
      <c r="BOC11" s="305"/>
      <c r="BOD11" s="305"/>
      <c r="BOE11" s="305"/>
      <c r="BOF11" s="305"/>
      <c r="BOG11" s="305"/>
      <c r="BOH11" s="305"/>
      <c r="BOI11" s="305"/>
      <c r="BOJ11" s="305"/>
      <c r="BOK11" s="305"/>
      <c r="BOL11" s="305"/>
      <c r="BOM11" s="305"/>
      <c r="BON11" s="305"/>
      <c r="BOO11" s="305"/>
      <c r="BOP11" s="305"/>
      <c r="BOQ11" s="305"/>
      <c r="BOR11" s="305"/>
      <c r="BOS11" s="305"/>
      <c r="BOT11" s="305"/>
      <c r="BOU11" s="305"/>
      <c r="BOV11" s="305"/>
      <c r="BOW11" s="305"/>
      <c r="BOX11" s="305"/>
      <c r="BOY11" s="305"/>
      <c r="BOZ11" s="305"/>
      <c r="BPA11" s="305"/>
      <c r="BPB11" s="305"/>
      <c r="BPC11" s="305"/>
      <c r="BPD11" s="305"/>
      <c r="BPE11" s="305"/>
      <c r="BPF11" s="305"/>
      <c r="BPG11" s="305"/>
      <c r="BPH11" s="305"/>
      <c r="BPI11" s="305"/>
      <c r="BPJ11" s="305"/>
      <c r="BPK11" s="305"/>
      <c r="BPL11" s="305"/>
      <c r="BPM11" s="305"/>
      <c r="BPN11" s="305"/>
      <c r="BPO11" s="305"/>
      <c r="BPP11" s="305"/>
      <c r="BPQ11" s="305"/>
      <c r="BPR11" s="305"/>
      <c r="BPS11" s="305"/>
      <c r="BPT11" s="305"/>
      <c r="BPU11" s="305"/>
      <c r="BPV11" s="305"/>
      <c r="BPW11" s="305"/>
      <c r="BPX11" s="305"/>
      <c r="BPY11" s="305"/>
      <c r="BPZ11" s="305"/>
      <c r="BQA11" s="305"/>
      <c r="BQB11" s="305"/>
      <c r="BQC11" s="305"/>
      <c r="BQD11" s="305"/>
      <c r="BQE11" s="305"/>
      <c r="BQF11" s="305"/>
      <c r="BQG11" s="305"/>
      <c r="BQH11" s="305"/>
      <c r="BQI11" s="305"/>
      <c r="BQJ11" s="305"/>
      <c r="BQK11" s="305"/>
      <c r="BQL11" s="305"/>
      <c r="BQM11" s="305"/>
      <c r="BQN11" s="305"/>
      <c r="BQO11" s="305"/>
      <c r="BQP11" s="305"/>
      <c r="BQQ11" s="305"/>
      <c r="BQR11" s="305"/>
      <c r="BQS11" s="305"/>
      <c r="BQT11" s="305"/>
      <c r="BQU11" s="305"/>
      <c r="BQV11" s="305"/>
      <c r="BQW11" s="305"/>
      <c r="BQX11" s="305"/>
      <c r="BQY11" s="305"/>
      <c r="BQZ11" s="305"/>
      <c r="BRA11" s="305"/>
      <c r="BRB11" s="305"/>
      <c r="BRC11" s="305"/>
      <c r="BRD11" s="305"/>
      <c r="BRE11" s="305"/>
      <c r="BRF11" s="305"/>
      <c r="BRG11" s="305"/>
      <c r="BRH11" s="305"/>
      <c r="BRI11" s="305"/>
      <c r="BRJ11" s="305"/>
      <c r="BRK11" s="305"/>
      <c r="BRL11" s="305"/>
      <c r="BRM11" s="305"/>
      <c r="BRN11" s="305"/>
      <c r="BRO11" s="305"/>
      <c r="BRP11" s="305"/>
      <c r="BRQ11" s="305"/>
      <c r="BRR11" s="305"/>
      <c r="BRS11" s="305"/>
      <c r="BRT11" s="305"/>
      <c r="BRU11" s="305"/>
      <c r="BRV11" s="305"/>
      <c r="BRW11" s="305"/>
      <c r="BRX11" s="305"/>
      <c r="BRY11" s="305"/>
      <c r="BRZ11" s="305"/>
      <c r="BSA11" s="305"/>
      <c r="BSB11" s="305"/>
      <c r="BSC11" s="305"/>
      <c r="BSD11" s="305"/>
      <c r="BSE11" s="305"/>
      <c r="BSF11" s="305"/>
      <c r="BSG11" s="305"/>
      <c r="BSH11" s="305"/>
      <c r="BSI11" s="305"/>
      <c r="BSJ11" s="305"/>
      <c r="BSK11" s="305"/>
      <c r="BSL11" s="305"/>
      <c r="BSM11" s="305"/>
      <c r="BSN11" s="305"/>
      <c r="BSO11" s="305"/>
      <c r="BSP11" s="305"/>
      <c r="BSQ11" s="305"/>
      <c r="BSR11" s="305"/>
      <c r="BSS11" s="305"/>
      <c r="BST11" s="305"/>
      <c r="BSU11" s="305"/>
      <c r="BSV11" s="305"/>
      <c r="BSW11" s="305"/>
      <c r="BSX11" s="305"/>
      <c r="BSY11" s="305"/>
      <c r="BSZ11" s="305"/>
      <c r="BTA11" s="305"/>
      <c r="BTB11" s="305"/>
      <c r="BTC11" s="305"/>
      <c r="BTD11" s="305"/>
      <c r="BTE11" s="305"/>
      <c r="BTF11" s="305"/>
      <c r="BTG11" s="305"/>
      <c r="BTH11" s="305"/>
      <c r="BTI11" s="305"/>
      <c r="BTJ11" s="305"/>
      <c r="BTK11" s="305"/>
      <c r="BTL11" s="305"/>
      <c r="BTM11" s="305"/>
      <c r="BTN11" s="305"/>
      <c r="BTO11" s="305"/>
      <c r="BTP11" s="305"/>
      <c r="BTQ11" s="305"/>
      <c r="BTR11" s="305"/>
      <c r="BTS11" s="305"/>
      <c r="BTT11" s="305"/>
      <c r="BTU11" s="305"/>
      <c r="BTV11" s="305"/>
      <c r="BTW11" s="305"/>
      <c r="BTX11" s="305"/>
      <c r="BTY11" s="305"/>
      <c r="BTZ11" s="305"/>
      <c r="BUA11" s="305"/>
      <c r="BUB11" s="305"/>
      <c r="BUC11" s="305"/>
      <c r="BUD11" s="305"/>
      <c r="BUE11" s="305"/>
      <c r="BUF11" s="305"/>
      <c r="BUG11" s="305"/>
      <c r="BUH11" s="305"/>
      <c r="BUI11" s="305"/>
      <c r="BUJ11" s="305"/>
      <c r="BUK11" s="305"/>
      <c r="BUL11" s="305"/>
      <c r="BUM11" s="305"/>
      <c r="BUN11" s="305"/>
      <c r="BUO11" s="305"/>
      <c r="BUP11" s="305"/>
      <c r="BUQ11" s="305"/>
      <c r="BUR11" s="305"/>
      <c r="BUS11" s="305"/>
      <c r="BUT11" s="305"/>
      <c r="BUU11" s="305"/>
      <c r="BUV11" s="305"/>
      <c r="BUW11" s="305"/>
      <c r="BUX11" s="305"/>
      <c r="BUY11" s="305"/>
      <c r="BUZ11" s="305"/>
      <c r="BVA11" s="305"/>
      <c r="BVB11" s="305"/>
      <c r="BVC11" s="305"/>
      <c r="BVD11" s="305"/>
      <c r="BVE11" s="305"/>
      <c r="BVF11" s="305"/>
      <c r="BVG11" s="305"/>
      <c r="BVH11" s="305"/>
      <c r="BVI11" s="305"/>
      <c r="BVJ11" s="305"/>
      <c r="BVK11" s="305"/>
      <c r="BVL11" s="305"/>
      <c r="BVM11" s="305"/>
      <c r="BVN11" s="305"/>
      <c r="BVO11" s="305"/>
      <c r="BVP11" s="305"/>
      <c r="BVQ11" s="305"/>
      <c r="BVR11" s="305"/>
      <c r="BVS11" s="305"/>
      <c r="BVT11" s="305"/>
      <c r="BVU11" s="305"/>
      <c r="BVV11" s="305"/>
      <c r="BVW11" s="305"/>
      <c r="BVX11" s="305"/>
      <c r="BVY11" s="305"/>
      <c r="BVZ11" s="305"/>
      <c r="BWA11" s="305"/>
      <c r="BWB11" s="305"/>
      <c r="BWC11" s="305"/>
      <c r="BWD11" s="305"/>
      <c r="BWE11" s="305"/>
      <c r="BWF11" s="305"/>
      <c r="BWG11" s="305"/>
      <c r="BWH11" s="305"/>
      <c r="BWI11" s="305"/>
      <c r="BWJ11" s="305"/>
      <c r="BWK11" s="305"/>
      <c r="BWL11" s="305"/>
      <c r="BWM11" s="305"/>
      <c r="BWN11" s="305"/>
      <c r="BWO11" s="305"/>
      <c r="BWP11" s="305"/>
      <c r="BWQ11" s="305"/>
      <c r="BWR11" s="305"/>
      <c r="BWS11" s="305"/>
      <c r="BWT11" s="305"/>
      <c r="BWU11" s="305"/>
      <c r="BWV11" s="305"/>
      <c r="BWW11" s="305"/>
      <c r="BWX11" s="305"/>
      <c r="BWY11" s="305"/>
      <c r="BWZ11" s="305"/>
      <c r="BXA11" s="305"/>
      <c r="BXB11" s="305"/>
      <c r="BXC11" s="305"/>
      <c r="BXD11" s="305"/>
      <c r="BXE11" s="305"/>
      <c r="BXF11" s="305"/>
      <c r="BXG11" s="305"/>
      <c r="BXH11" s="305"/>
      <c r="BXI11" s="305"/>
      <c r="BXJ11" s="305"/>
      <c r="BXK11" s="305"/>
      <c r="BXL11" s="305"/>
      <c r="BXM11" s="305"/>
      <c r="BXN11" s="305"/>
      <c r="BXO11" s="305"/>
      <c r="BXP11" s="305"/>
      <c r="BXQ11" s="305"/>
      <c r="BXR11" s="305"/>
      <c r="BXS11" s="305"/>
      <c r="BXT11" s="305"/>
      <c r="BXU11" s="305"/>
      <c r="BXV11" s="305"/>
      <c r="BXW11" s="305"/>
      <c r="BXX11" s="305"/>
      <c r="BXY11" s="305"/>
      <c r="BXZ11" s="305"/>
      <c r="BYA11" s="305"/>
      <c r="BYB11" s="305"/>
      <c r="BYC11" s="305"/>
      <c r="BYD11" s="305"/>
      <c r="BYE11" s="305"/>
      <c r="BYF11" s="305"/>
      <c r="BYG11" s="305"/>
      <c r="BYH11" s="305"/>
      <c r="BYI11" s="305"/>
      <c r="BYJ11" s="305"/>
      <c r="BYK11" s="305"/>
      <c r="BYL11" s="305"/>
      <c r="BYM11" s="305"/>
      <c r="BYN11" s="305"/>
      <c r="BYO11" s="305"/>
      <c r="BYP11" s="305"/>
      <c r="BYQ11" s="305"/>
      <c r="BYR11" s="305"/>
      <c r="BYS11" s="305"/>
      <c r="BYT11" s="305"/>
      <c r="BYU11" s="305"/>
      <c r="BYV11" s="305"/>
      <c r="BYW11" s="305"/>
      <c r="BYX11" s="305"/>
      <c r="BYY11" s="305"/>
      <c r="BYZ11" s="305"/>
      <c r="BZA11" s="305"/>
      <c r="BZB11" s="305"/>
      <c r="BZC11" s="305"/>
      <c r="BZD11" s="305"/>
      <c r="BZE11" s="305"/>
      <c r="BZF11" s="305"/>
      <c r="BZG11" s="305"/>
      <c r="BZH11" s="305"/>
      <c r="BZI11" s="305"/>
      <c r="BZJ11" s="305"/>
      <c r="BZK11" s="305"/>
      <c r="BZL11" s="305"/>
      <c r="BZM11" s="305"/>
      <c r="BZN11" s="305"/>
      <c r="BZO11" s="305"/>
      <c r="BZP11" s="305"/>
      <c r="BZQ11" s="305"/>
      <c r="BZR11" s="305"/>
      <c r="BZS11" s="305"/>
      <c r="BZT11" s="305"/>
      <c r="BZU11" s="305"/>
      <c r="BZV11" s="305"/>
      <c r="BZW11" s="305"/>
      <c r="BZX11" s="305"/>
      <c r="BZY11" s="305"/>
      <c r="BZZ11" s="305"/>
      <c r="CAA11" s="305"/>
      <c r="CAB11" s="305"/>
      <c r="CAC11" s="305"/>
      <c r="CAD11" s="305"/>
      <c r="CAE11" s="305"/>
      <c r="CAF11" s="305"/>
      <c r="CAG11" s="305"/>
      <c r="CAH11" s="305"/>
      <c r="CAI11" s="305"/>
      <c r="CAJ11" s="305"/>
      <c r="CAK11" s="305"/>
      <c r="CAL11" s="305"/>
      <c r="CAM11" s="305"/>
      <c r="CAN11" s="305"/>
      <c r="CAO11" s="305"/>
      <c r="CAP11" s="305"/>
      <c r="CAQ11" s="305"/>
      <c r="CAR11" s="305"/>
      <c r="CAS11" s="305"/>
      <c r="CAT11" s="305"/>
      <c r="CAU11" s="305"/>
      <c r="CAV11" s="305"/>
      <c r="CAW11" s="305"/>
      <c r="CAX11" s="305"/>
      <c r="CAY11" s="305"/>
      <c r="CAZ11" s="305"/>
      <c r="CBA11" s="305"/>
      <c r="CBB11" s="305"/>
      <c r="CBC11" s="305"/>
      <c r="CBD11" s="305"/>
      <c r="CBE11" s="305"/>
      <c r="CBF11" s="305"/>
      <c r="CBG11" s="305"/>
      <c r="CBH11" s="305"/>
      <c r="CBI11" s="305"/>
      <c r="CBJ11" s="305"/>
      <c r="CBK11" s="305"/>
      <c r="CBL11" s="305"/>
      <c r="CBM11" s="305"/>
      <c r="CBN11" s="305"/>
      <c r="CBO11" s="305"/>
      <c r="CBP11" s="305"/>
      <c r="CBQ11" s="305"/>
      <c r="CBR11" s="305"/>
      <c r="CBS11" s="305"/>
      <c r="CBT11" s="305"/>
      <c r="CBU11" s="305"/>
      <c r="CBV11" s="305"/>
      <c r="CBW11" s="305"/>
      <c r="CBX11" s="305"/>
      <c r="CBY11" s="305"/>
      <c r="CBZ11" s="305"/>
      <c r="CCA11" s="305"/>
      <c r="CCB11" s="305"/>
      <c r="CCC11" s="305"/>
      <c r="CCD11" s="305"/>
      <c r="CCE11" s="305"/>
      <c r="CCF11" s="305"/>
      <c r="CCG11" s="305"/>
      <c r="CCH11" s="305"/>
      <c r="CCI11" s="305"/>
      <c r="CCJ11" s="305"/>
      <c r="CCK11" s="305"/>
      <c r="CCL11" s="305"/>
      <c r="CCM11" s="305"/>
      <c r="CCN11" s="305"/>
      <c r="CCO11" s="305"/>
      <c r="CCP11" s="305"/>
      <c r="CCQ11" s="305"/>
      <c r="CCR11" s="305"/>
      <c r="CCS11" s="305"/>
      <c r="CCT11" s="305"/>
      <c r="CCU11" s="305"/>
      <c r="CCV11" s="305"/>
      <c r="CCW11" s="305"/>
      <c r="CCX11" s="305"/>
      <c r="CCY11" s="305"/>
      <c r="CCZ11" s="305"/>
      <c r="CDA11" s="305"/>
      <c r="CDB11" s="305"/>
      <c r="CDC11" s="305"/>
      <c r="CDD11" s="305"/>
      <c r="CDE11" s="305"/>
      <c r="CDF11" s="305"/>
      <c r="CDG11" s="305"/>
      <c r="CDH11" s="305"/>
      <c r="CDI11" s="305"/>
      <c r="CDJ11" s="305"/>
      <c r="CDK11" s="305"/>
      <c r="CDL11" s="305"/>
      <c r="CDM11" s="305"/>
      <c r="CDN11" s="305"/>
      <c r="CDO11" s="305"/>
      <c r="CDP11" s="305"/>
      <c r="CDQ11" s="305"/>
      <c r="CDR11" s="305"/>
      <c r="CDS11" s="305"/>
      <c r="CDT11" s="305"/>
      <c r="CDU11" s="305"/>
      <c r="CDV11" s="305"/>
      <c r="CDW11" s="305"/>
      <c r="CDX11" s="305"/>
      <c r="CDY11" s="305"/>
      <c r="CDZ11" s="305"/>
      <c r="CEA11" s="305"/>
      <c r="CEB11" s="305"/>
      <c r="CEC11" s="305"/>
      <c r="CED11" s="305"/>
      <c r="CEE11" s="305"/>
      <c r="CEF11" s="305"/>
      <c r="CEG11" s="305"/>
      <c r="CEH11" s="305"/>
      <c r="CEI11" s="305"/>
      <c r="CEJ11" s="305"/>
      <c r="CEK11" s="305"/>
      <c r="CEL11" s="305"/>
      <c r="CEM11" s="305"/>
      <c r="CEN11" s="305"/>
      <c r="CEO11" s="305"/>
      <c r="CEP11" s="305"/>
      <c r="CEQ11" s="305"/>
      <c r="CER11" s="305"/>
      <c r="CES11" s="305"/>
      <c r="CET11" s="305"/>
      <c r="CEU11" s="305"/>
      <c r="CEV11" s="305"/>
      <c r="CEW11" s="305"/>
      <c r="CEX11" s="305"/>
      <c r="CEY11" s="305"/>
      <c r="CEZ11" s="305"/>
      <c r="CFA11" s="305"/>
      <c r="CFB11" s="305"/>
      <c r="CFC11" s="305"/>
      <c r="CFD11" s="305"/>
      <c r="CFE11" s="305"/>
      <c r="CFF11" s="305"/>
      <c r="CFG11" s="305"/>
      <c r="CFH11" s="305"/>
      <c r="CFI11" s="305"/>
      <c r="CFJ11" s="305"/>
      <c r="CFK11" s="305"/>
      <c r="CFL11" s="305"/>
      <c r="CFM11" s="305"/>
      <c r="CFN11" s="305"/>
      <c r="CFO11" s="305"/>
      <c r="CFP11" s="305"/>
      <c r="CFQ11" s="305"/>
      <c r="CFR11" s="305"/>
      <c r="CFS11" s="305"/>
      <c r="CFT11" s="305"/>
      <c r="CFU11" s="305"/>
      <c r="CFV11" s="305"/>
      <c r="CFW11" s="305"/>
      <c r="CFX11" s="305"/>
      <c r="CFY11" s="305"/>
      <c r="CFZ11" s="305"/>
      <c r="CGA11" s="305"/>
      <c r="CGB11" s="305"/>
      <c r="CGC11" s="305"/>
      <c r="CGD11" s="305"/>
      <c r="CGE11" s="305"/>
      <c r="CGF11" s="305"/>
      <c r="CGG11" s="305"/>
      <c r="CGH11" s="305"/>
      <c r="CGI11" s="305"/>
      <c r="CGJ11" s="305"/>
      <c r="CGK11" s="305"/>
      <c r="CGL11" s="305"/>
      <c r="CGM11" s="305"/>
      <c r="CGN11" s="305"/>
      <c r="CGO11" s="305"/>
      <c r="CGP11" s="305"/>
      <c r="CGQ11" s="305"/>
      <c r="CGR11" s="305"/>
      <c r="CGS11" s="305"/>
      <c r="CGT11" s="305"/>
      <c r="CGU11" s="305"/>
      <c r="CGV11" s="305"/>
      <c r="CGW11" s="305"/>
      <c r="CGX11" s="305"/>
      <c r="CGY11" s="305"/>
      <c r="CGZ11" s="305"/>
      <c r="CHA11" s="305"/>
      <c r="CHB11" s="305"/>
      <c r="CHC11" s="305"/>
      <c r="CHD11" s="305"/>
      <c r="CHE11" s="305"/>
      <c r="CHF11" s="305"/>
      <c r="CHG11" s="305"/>
      <c r="CHH11" s="305"/>
      <c r="CHI11" s="305"/>
      <c r="CHJ11" s="305"/>
      <c r="CHK11" s="305"/>
      <c r="CHL11" s="305"/>
      <c r="CHM11" s="305"/>
      <c r="CHN11" s="305"/>
      <c r="CHO11" s="305"/>
      <c r="CHP11" s="305"/>
      <c r="CHQ11" s="305"/>
      <c r="CHR11" s="305"/>
      <c r="CHS11" s="305"/>
      <c r="CHT11" s="305"/>
      <c r="CHU11" s="305"/>
      <c r="CHV11" s="305"/>
      <c r="CHW11" s="305"/>
      <c r="CHX11" s="305"/>
      <c r="CHY11" s="305"/>
      <c r="CHZ11" s="305"/>
      <c r="CIA11" s="305"/>
      <c r="CIB11" s="305"/>
      <c r="CIC11" s="305"/>
      <c r="CID11" s="305"/>
      <c r="CIE11" s="305"/>
      <c r="CIF11" s="305"/>
      <c r="CIG11" s="305"/>
      <c r="CIH11" s="305"/>
      <c r="CII11" s="305"/>
      <c r="CIJ11" s="305"/>
      <c r="CIK11" s="305"/>
      <c r="CIL11" s="305"/>
      <c r="CIM11" s="305"/>
      <c r="CIN11" s="305"/>
      <c r="CIO11" s="305"/>
      <c r="CIP11" s="305"/>
      <c r="CIQ11" s="305"/>
      <c r="CIR11" s="305"/>
      <c r="CIS11" s="305"/>
      <c r="CIT11" s="305"/>
      <c r="CIU11" s="305"/>
      <c r="CIV11" s="305"/>
      <c r="CIW11" s="305"/>
      <c r="CIX11" s="305"/>
      <c r="CIY11" s="305"/>
      <c r="CIZ11" s="305"/>
      <c r="CJA11" s="305"/>
      <c r="CJB11" s="305"/>
      <c r="CJC11" s="305"/>
      <c r="CJD11" s="305"/>
      <c r="CJE11" s="305"/>
      <c r="CJF11" s="305"/>
      <c r="CJG11" s="305"/>
      <c r="CJH11" s="305"/>
      <c r="CJI11" s="305"/>
      <c r="CJJ11" s="305"/>
      <c r="CJK11" s="305"/>
      <c r="CJL11" s="305"/>
      <c r="CJM11" s="305"/>
      <c r="CJN11" s="305"/>
      <c r="CJO11" s="305"/>
      <c r="CJP11" s="305"/>
      <c r="CJQ11" s="305"/>
      <c r="CJR11" s="305"/>
      <c r="CJS11" s="305"/>
      <c r="CJT11" s="305"/>
      <c r="CJU11" s="305"/>
      <c r="CJV11" s="305"/>
      <c r="CJW11" s="305"/>
      <c r="CJX11" s="305"/>
      <c r="CJY11" s="305"/>
      <c r="CJZ11" s="305"/>
      <c r="CKA11" s="305"/>
      <c r="CKB11" s="305"/>
      <c r="CKC11" s="305"/>
      <c r="CKD11" s="305"/>
      <c r="CKE11" s="305"/>
      <c r="CKF11" s="305"/>
      <c r="CKG11" s="305"/>
      <c r="CKH11" s="305"/>
      <c r="CKI11" s="305"/>
      <c r="CKJ11" s="305"/>
      <c r="CKK11" s="305"/>
      <c r="CKL11" s="305"/>
      <c r="CKM11" s="305"/>
      <c r="CKN11" s="305"/>
      <c r="CKO11" s="305"/>
      <c r="CKP11" s="305"/>
      <c r="CKQ11" s="305"/>
      <c r="CKR11" s="305"/>
      <c r="CKS11" s="305"/>
      <c r="CKT11" s="305"/>
      <c r="CKU11" s="305"/>
      <c r="CKV11" s="305"/>
      <c r="CKW11" s="305"/>
      <c r="CKX11" s="305"/>
      <c r="CKY11" s="305"/>
      <c r="CKZ11" s="305"/>
      <c r="CLA11" s="305"/>
      <c r="CLB11" s="305"/>
      <c r="CLC11" s="305"/>
      <c r="CLD11" s="305"/>
      <c r="CLE11" s="305"/>
      <c r="CLF11" s="305"/>
      <c r="CLG11" s="305"/>
      <c r="CLH11" s="305"/>
      <c r="CLI11" s="305"/>
      <c r="CLJ11" s="305"/>
      <c r="CLK11" s="305"/>
      <c r="CLL11" s="305"/>
      <c r="CLM11" s="305"/>
      <c r="CLN11" s="305"/>
      <c r="CLO11" s="305"/>
      <c r="CLP11" s="305"/>
      <c r="CLQ11" s="305"/>
      <c r="CLR11" s="305"/>
      <c r="CLS11" s="305"/>
      <c r="CLT11" s="305"/>
      <c r="CLU11" s="305"/>
      <c r="CLV11" s="305"/>
      <c r="CLW11" s="305"/>
      <c r="CLX11" s="305"/>
      <c r="CLY11" s="305"/>
      <c r="CLZ11" s="305"/>
      <c r="CMA11" s="305"/>
      <c r="CMB11" s="305"/>
      <c r="CMC11" s="305"/>
      <c r="CMD11" s="305"/>
      <c r="CME11" s="305"/>
      <c r="CMF11" s="305"/>
      <c r="CMG11" s="305"/>
      <c r="CMH11" s="305"/>
      <c r="CMI11" s="305"/>
      <c r="CMJ11" s="305"/>
      <c r="CMK11" s="305"/>
      <c r="CML11" s="305"/>
      <c r="CMM11" s="305"/>
      <c r="CMN11" s="305"/>
      <c r="CMO11" s="305"/>
      <c r="CMP11" s="305"/>
      <c r="CMQ11" s="305"/>
      <c r="CMR11" s="305"/>
      <c r="CMS11" s="305"/>
      <c r="CMT11" s="305"/>
      <c r="CMU11" s="305"/>
      <c r="CMV11" s="305"/>
      <c r="CMW11" s="305"/>
      <c r="CMX11" s="305"/>
      <c r="CMY11" s="305"/>
      <c r="CMZ11" s="305"/>
      <c r="CNA11" s="305"/>
      <c r="CNB11" s="305"/>
      <c r="CNC11" s="305"/>
      <c r="CND11" s="305"/>
      <c r="CNE11" s="305"/>
      <c r="CNF11" s="305"/>
      <c r="CNG11" s="305"/>
      <c r="CNH11" s="305"/>
      <c r="CNI11" s="305"/>
      <c r="CNJ11" s="305"/>
      <c r="CNK11" s="305"/>
      <c r="CNL11" s="305"/>
      <c r="CNM11" s="305"/>
      <c r="CNN11" s="305"/>
      <c r="CNO11" s="305"/>
      <c r="CNP11" s="305"/>
      <c r="CNQ11" s="305"/>
      <c r="CNR11" s="305"/>
      <c r="CNS11" s="305"/>
      <c r="CNT11" s="305"/>
      <c r="CNU11" s="305"/>
      <c r="CNV11" s="305"/>
      <c r="CNW11" s="305"/>
      <c r="CNX11" s="305"/>
      <c r="CNY11" s="305"/>
      <c r="CNZ11" s="305"/>
      <c r="COA11" s="305"/>
      <c r="COB11" s="305"/>
      <c r="COC11" s="305"/>
      <c r="COD11" s="305"/>
      <c r="COE11" s="305"/>
      <c r="COF11" s="305"/>
      <c r="COG11" s="305"/>
      <c r="COH11" s="305"/>
      <c r="COI11" s="305"/>
      <c r="COJ11" s="305"/>
      <c r="COK11" s="305"/>
      <c r="COL11" s="305"/>
      <c r="COM11" s="305"/>
      <c r="CON11" s="305"/>
      <c r="COO11" s="305"/>
      <c r="COP11" s="305"/>
      <c r="COQ11" s="305"/>
      <c r="COR11" s="305"/>
      <c r="COS11" s="305"/>
      <c r="COT11" s="305"/>
      <c r="COU11" s="305"/>
      <c r="COV11" s="305"/>
      <c r="COW11" s="305"/>
      <c r="COX11" s="305"/>
      <c r="COY11" s="305"/>
      <c r="COZ11" s="305"/>
      <c r="CPA11" s="305"/>
      <c r="CPB11" s="305"/>
      <c r="CPC11" s="305"/>
      <c r="CPD11" s="305"/>
      <c r="CPE11" s="305"/>
      <c r="CPF11" s="305"/>
      <c r="CPG11" s="305"/>
      <c r="CPH11" s="305"/>
      <c r="CPI11" s="305"/>
      <c r="CPJ11" s="305"/>
      <c r="CPK11" s="305"/>
      <c r="CPL11" s="305"/>
      <c r="CPM11" s="305"/>
      <c r="CPN11" s="305"/>
      <c r="CPO11" s="305"/>
      <c r="CPP11" s="305"/>
      <c r="CPQ11" s="305"/>
      <c r="CPR11" s="305"/>
      <c r="CPS11" s="305"/>
      <c r="CPT11" s="305"/>
      <c r="CPU11" s="305"/>
      <c r="CPV11" s="305"/>
      <c r="CPW11" s="305"/>
      <c r="CPX11" s="305"/>
      <c r="CPY11" s="305"/>
      <c r="CPZ11" s="305"/>
      <c r="CQA11" s="305"/>
      <c r="CQB11" s="305"/>
      <c r="CQC11" s="305"/>
      <c r="CQD11" s="305"/>
      <c r="CQE11" s="305"/>
      <c r="CQF11" s="305"/>
      <c r="CQG11" s="305"/>
      <c r="CQH11" s="305"/>
      <c r="CQI11" s="305"/>
      <c r="CQJ11" s="305"/>
      <c r="CQK11" s="305"/>
      <c r="CQL11" s="305"/>
      <c r="CQM11" s="305"/>
      <c r="CQN11" s="305"/>
      <c r="CQO11" s="305"/>
      <c r="CQP11" s="305"/>
      <c r="CQQ11" s="305"/>
      <c r="CQR11" s="305"/>
      <c r="CQS11" s="305"/>
      <c r="CQT11" s="305"/>
      <c r="CQU11" s="305"/>
      <c r="CQV11" s="305"/>
      <c r="CQW11" s="305"/>
      <c r="CQX11" s="305"/>
      <c r="CQY11" s="305"/>
      <c r="CQZ11" s="305"/>
      <c r="CRA11" s="305"/>
      <c r="CRB11" s="305"/>
      <c r="CRC11" s="305"/>
      <c r="CRD11" s="305"/>
      <c r="CRE11" s="305"/>
      <c r="CRF11" s="305"/>
      <c r="CRG11" s="305"/>
      <c r="CRH11" s="305"/>
      <c r="CRI11" s="305"/>
      <c r="CRJ11" s="305"/>
      <c r="CRK11" s="305"/>
      <c r="CRL11" s="305"/>
      <c r="CRM11" s="305"/>
      <c r="CRN11" s="305"/>
      <c r="CRO11" s="305"/>
      <c r="CRP11" s="305"/>
      <c r="CRQ11" s="305"/>
      <c r="CRR11" s="305"/>
      <c r="CRS11" s="305"/>
      <c r="CRT11" s="305"/>
      <c r="CRU11" s="305"/>
      <c r="CRV11" s="305"/>
      <c r="CRW11" s="305"/>
      <c r="CRX11" s="305"/>
      <c r="CRY11" s="305"/>
      <c r="CRZ11" s="305"/>
      <c r="CSA11" s="305"/>
      <c r="CSB11" s="305"/>
      <c r="CSC11" s="305"/>
      <c r="CSD11" s="305"/>
      <c r="CSE11" s="305"/>
      <c r="CSF11" s="305"/>
      <c r="CSG11" s="305"/>
      <c r="CSH11" s="305"/>
      <c r="CSI11" s="305"/>
      <c r="CSJ11" s="305"/>
      <c r="CSK11" s="305"/>
      <c r="CSL11" s="305"/>
      <c r="CSM11" s="305"/>
      <c r="CSN11" s="305"/>
      <c r="CSO11" s="305"/>
      <c r="CSP11" s="305"/>
      <c r="CSQ11" s="305"/>
      <c r="CSR11" s="305"/>
      <c r="CSS11" s="305"/>
      <c r="CST11" s="305"/>
      <c r="CSU11" s="305"/>
      <c r="CSV11" s="305"/>
      <c r="CSW11" s="305"/>
      <c r="CSX11" s="305"/>
      <c r="CSY11" s="305"/>
      <c r="CSZ11" s="305"/>
      <c r="CTA11" s="305"/>
      <c r="CTB11" s="305"/>
      <c r="CTC11" s="305"/>
      <c r="CTD11" s="305"/>
      <c r="CTE11" s="305"/>
      <c r="CTF11" s="305"/>
      <c r="CTG11" s="305"/>
      <c r="CTH11" s="305"/>
      <c r="CTI11" s="305"/>
      <c r="CTJ11" s="305"/>
      <c r="CTK11" s="305"/>
      <c r="CTL11" s="305"/>
      <c r="CTM11" s="305"/>
      <c r="CTN11" s="305"/>
      <c r="CTO11" s="305"/>
      <c r="CTP11" s="305"/>
      <c r="CTQ11" s="305"/>
      <c r="CTR11" s="305"/>
      <c r="CTS11" s="305"/>
      <c r="CTT11" s="305"/>
      <c r="CTU11" s="305"/>
      <c r="CTV11" s="305"/>
      <c r="CTW11" s="305"/>
      <c r="CTX11" s="305"/>
      <c r="CTY11" s="305"/>
      <c r="CTZ11" s="305"/>
      <c r="CUA11" s="305"/>
      <c r="CUB11" s="305"/>
      <c r="CUC11" s="305"/>
      <c r="CUD11" s="305"/>
      <c r="CUE11" s="305"/>
      <c r="CUF11" s="305"/>
      <c r="CUG11" s="305"/>
      <c r="CUH11" s="305"/>
      <c r="CUI11" s="305"/>
      <c r="CUJ11" s="305"/>
      <c r="CUK11" s="305"/>
      <c r="CUL11" s="305"/>
      <c r="CUM11" s="305"/>
      <c r="CUN11" s="305"/>
      <c r="CUO11" s="305"/>
      <c r="CUP11" s="305"/>
      <c r="CUQ11" s="305"/>
      <c r="CUR11" s="305"/>
      <c r="CUS11" s="305"/>
      <c r="CUT11" s="305"/>
      <c r="CUU11" s="305"/>
      <c r="CUV11" s="305"/>
      <c r="CUW11" s="305"/>
      <c r="CUX11" s="305"/>
      <c r="CUY11" s="305"/>
      <c r="CUZ11" s="305"/>
      <c r="CVA11" s="305"/>
      <c r="CVB11" s="305"/>
      <c r="CVC11" s="305"/>
      <c r="CVD11" s="305"/>
      <c r="CVE11" s="305"/>
      <c r="CVF11" s="305"/>
      <c r="CVG11" s="305"/>
      <c r="CVH11" s="305"/>
      <c r="CVI11" s="305"/>
      <c r="CVJ11" s="305"/>
      <c r="CVK11" s="305"/>
      <c r="CVL11" s="305"/>
      <c r="CVM11" s="305"/>
      <c r="CVN11" s="305"/>
      <c r="CVO11" s="305"/>
      <c r="CVP11" s="305"/>
      <c r="CVQ11" s="305"/>
      <c r="CVR11" s="305"/>
      <c r="CVS11" s="305"/>
      <c r="CVT11" s="305"/>
      <c r="CVU11" s="305"/>
      <c r="CVV11" s="305"/>
      <c r="CVW11" s="305"/>
      <c r="CVX11" s="305"/>
      <c r="CVY11" s="305"/>
      <c r="CVZ11" s="305"/>
      <c r="CWA11" s="305"/>
      <c r="CWB11" s="305"/>
      <c r="CWC11" s="305"/>
      <c r="CWD11" s="305"/>
      <c r="CWE11" s="305"/>
      <c r="CWF11" s="305"/>
      <c r="CWG11" s="305"/>
      <c r="CWH11" s="305"/>
      <c r="CWI11" s="305"/>
      <c r="CWJ11" s="305"/>
      <c r="CWK11" s="305"/>
      <c r="CWL11" s="305"/>
      <c r="CWM11" s="305"/>
      <c r="CWN11" s="305"/>
      <c r="CWO11" s="305"/>
      <c r="CWP11" s="305"/>
      <c r="CWQ11" s="305"/>
      <c r="CWR11" s="305"/>
      <c r="CWS11" s="305"/>
      <c r="CWT11" s="305"/>
      <c r="CWU11" s="305"/>
      <c r="CWV11" s="305"/>
      <c r="CWW11" s="305"/>
      <c r="CWX11" s="305"/>
      <c r="CWY11" s="305"/>
      <c r="CWZ11" s="305"/>
      <c r="CXA11" s="305"/>
      <c r="CXB11" s="305"/>
      <c r="CXC11" s="305"/>
      <c r="CXD11" s="305"/>
      <c r="CXE11" s="305"/>
      <c r="CXF11" s="305"/>
      <c r="CXG11" s="305"/>
      <c r="CXH11" s="305"/>
      <c r="CXI11" s="305"/>
      <c r="CXJ11" s="305"/>
      <c r="CXK11" s="305"/>
      <c r="CXL11" s="305"/>
      <c r="CXM11" s="305"/>
      <c r="CXN11" s="305"/>
      <c r="CXO11" s="305"/>
      <c r="CXP11" s="305"/>
      <c r="CXQ11" s="305"/>
      <c r="CXR11" s="305"/>
      <c r="CXS11" s="305"/>
      <c r="CXT11" s="305"/>
      <c r="CXU11" s="305"/>
      <c r="CXV11" s="305"/>
      <c r="CXW11" s="305"/>
      <c r="CXX11" s="305"/>
      <c r="CXY11" s="305"/>
      <c r="CXZ11" s="305"/>
      <c r="CYA11" s="305"/>
      <c r="CYB11" s="305"/>
      <c r="CYC11" s="305"/>
      <c r="CYD11" s="305"/>
      <c r="CYE11" s="305"/>
      <c r="CYF11" s="305"/>
      <c r="CYG11" s="305"/>
      <c r="CYH11" s="305"/>
      <c r="CYI11" s="305"/>
      <c r="CYJ11" s="305"/>
      <c r="CYK11" s="305"/>
      <c r="CYL11" s="305"/>
      <c r="CYM11" s="305"/>
      <c r="CYN11" s="305"/>
      <c r="CYO11" s="305"/>
      <c r="CYP11" s="305"/>
      <c r="CYQ11" s="305"/>
      <c r="CYR11" s="305"/>
      <c r="CYS11" s="305"/>
      <c r="CYT11" s="305"/>
      <c r="CYU11" s="305"/>
      <c r="CYV11" s="305"/>
      <c r="CYW11" s="305"/>
      <c r="CYX11" s="305"/>
      <c r="CYY11" s="305"/>
      <c r="CYZ11" s="305"/>
      <c r="CZA11" s="305"/>
      <c r="CZB11" s="305"/>
      <c r="CZC11" s="305"/>
      <c r="CZD11" s="305"/>
      <c r="CZE11" s="305"/>
      <c r="CZF11" s="305"/>
      <c r="CZG11" s="305"/>
      <c r="CZH11" s="305"/>
      <c r="CZI11" s="305"/>
      <c r="CZJ11" s="305"/>
      <c r="CZK11" s="305"/>
      <c r="CZL11" s="305"/>
      <c r="CZM11" s="305"/>
      <c r="CZN11" s="305"/>
      <c r="CZO11" s="305"/>
      <c r="CZP11" s="305"/>
      <c r="CZQ11" s="305"/>
      <c r="CZR11" s="305"/>
      <c r="CZS11" s="305"/>
      <c r="CZT11" s="305"/>
      <c r="CZU11" s="305"/>
      <c r="CZV11" s="305"/>
      <c r="CZW11" s="305"/>
      <c r="CZX11" s="305"/>
      <c r="CZY11" s="305"/>
      <c r="CZZ11" s="305"/>
      <c r="DAA11" s="305"/>
      <c r="DAB11" s="305"/>
      <c r="DAC11" s="305"/>
      <c r="DAD11" s="305"/>
      <c r="DAE11" s="305"/>
      <c r="DAF11" s="305"/>
      <c r="DAG11" s="305"/>
      <c r="DAH11" s="305"/>
      <c r="DAI11" s="305"/>
      <c r="DAJ11" s="305"/>
      <c r="DAK11" s="305"/>
      <c r="DAL11" s="305"/>
      <c r="DAM11" s="305"/>
      <c r="DAN11" s="305"/>
      <c r="DAO11" s="305"/>
      <c r="DAP11" s="305"/>
      <c r="DAQ11" s="305"/>
      <c r="DAR11" s="305"/>
      <c r="DAS11" s="305"/>
      <c r="DAT11" s="305"/>
      <c r="DAU11" s="305"/>
      <c r="DAV11" s="305"/>
      <c r="DAW11" s="305"/>
      <c r="DAX11" s="305"/>
      <c r="DAY11" s="305"/>
      <c r="DAZ11" s="305"/>
      <c r="DBA11" s="305"/>
      <c r="DBB11" s="305"/>
      <c r="DBC11" s="305"/>
      <c r="DBD11" s="305"/>
      <c r="DBE11" s="305"/>
      <c r="DBF11" s="305"/>
      <c r="DBG11" s="305"/>
      <c r="DBH11" s="305"/>
      <c r="DBI11" s="305"/>
      <c r="DBJ11" s="305"/>
      <c r="DBK11" s="305"/>
      <c r="DBL11" s="305"/>
      <c r="DBM11" s="305"/>
      <c r="DBN11" s="305"/>
      <c r="DBO11" s="305"/>
      <c r="DBP11" s="305"/>
      <c r="DBQ11" s="305"/>
      <c r="DBR11" s="305"/>
      <c r="DBS11" s="305"/>
      <c r="DBT11" s="305"/>
      <c r="DBU11" s="305"/>
      <c r="DBV11" s="305"/>
      <c r="DBW11" s="305"/>
      <c r="DBX11" s="305"/>
      <c r="DBY11" s="305"/>
      <c r="DBZ11" s="305"/>
      <c r="DCA11" s="305"/>
      <c r="DCB11" s="305"/>
      <c r="DCC11" s="305"/>
      <c r="DCD11" s="305"/>
      <c r="DCE11" s="305"/>
      <c r="DCF11" s="305"/>
      <c r="DCG11" s="305"/>
      <c r="DCH11" s="305"/>
      <c r="DCI11" s="305"/>
      <c r="DCJ11" s="305"/>
      <c r="DCK11" s="305"/>
      <c r="DCL11" s="305"/>
      <c r="DCM11" s="305"/>
      <c r="DCN11" s="305"/>
      <c r="DCO11" s="305"/>
      <c r="DCP11" s="305"/>
      <c r="DCQ11" s="305"/>
      <c r="DCR11" s="305"/>
      <c r="DCS11" s="305"/>
      <c r="DCT11" s="305"/>
      <c r="DCU11" s="305"/>
      <c r="DCV11" s="305"/>
      <c r="DCW11" s="305"/>
      <c r="DCX11" s="305"/>
      <c r="DCY11" s="305"/>
      <c r="DCZ11" s="305"/>
      <c r="DDA11" s="305"/>
      <c r="DDB11" s="305"/>
      <c r="DDC11" s="305"/>
      <c r="DDD11" s="305"/>
      <c r="DDE11" s="305"/>
      <c r="DDF11" s="305"/>
      <c r="DDG11" s="305"/>
      <c r="DDH11" s="305"/>
      <c r="DDI11" s="305"/>
      <c r="DDJ11" s="305"/>
      <c r="DDK11" s="305"/>
      <c r="DDL11" s="305"/>
      <c r="DDM11" s="305"/>
      <c r="DDN11" s="305"/>
      <c r="DDO11" s="305"/>
      <c r="DDP11" s="305"/>
      <c r="DDQ11" s="305"/>
      <c r="DDR11" s="305"/>
      <c r="DDS11" s="305"/>
      <c r="DDT11" s="305"/>
      <c r="DDU11" s="305"/>
      <c r="DDV11" s="305"/>
      <c r="DDW11" s="305"/>
      <c r="DDX11" s="305"/>
      <c r="DDY11" s="305"/>
      <c r="DDZ11" s="305"/>
      <c r="DEA11" s="305"/>
      <c r="DEB11" s="305"/>
      <c r="DEC11" s="305"/>
      <c r="DED11" s="305"/>
      <c r="DEE11" s="305"/>
      <c r="DEF11" s="305"/>
      <c r="DEG11" s="305"/>
      <c r="DEH11" s="305"/>
      <c r="DEI11" s="305"/>
      <c r="DEJ11" s="305"/>
      <c r="DEK11" s="305"/>
      <c r="DEL11" s="305"/>
      <c r="DEM11" s="305"/>
      <c r="DEN11" s="305"/>
      <c r="DEO11" s="305"/>
      <c r="DEP11" s="305"/>
      <c r="DEQ11" s="305"/>
      <c r="DER11" s="305"/>
      <c r="DES11" s="305"/>
      <c r="DET11" s="305"/>
      <c r="DEU11" s="305"/>
      <c r="DEV11" s="305"/>
      <c r="DEW11" s="305"/>
      <c r="DEX11" s="305"/>
      <c r="DEY11" s="305"/>
      <c r="DEZ11" s="305"/>
      <c r="DFA11" s="305"/>
      <c r="DFB11" s="305"/>
      <c r="DFC11" s="305"/>
      <c r="DFD11" s="305"/>
      <c r="DFE11" s="305"/>
      <c r="DFF11" s="305"/>
      <c r="DFG11" s="305"/>
      <c r="DFH11" s="305"/>
      <c r="DFI11" s="305"/>
      <c r="DFJ11" s="305"/>
      <c r="DFK11" s="305"/>
      <c r="DFL11" s="305"/>
      <c r="DFM11" s="305"/>
      <c r="DFN11" s="305"/>
      <c r="DFO11" s="305"/>
      <c r="DFP11" s="305"/>
      <c r="DFQ11" s="305"/>
      <c r="DFR11" s="305"/>
      <c r="DFS11" s="305"/>
      <c r="DFT11" s="305"/>
      <c r="DFU11" s="305"/>
      <c r="DFV11" s="305"/>
      <c r="DFW11" s="305"/>
      <c r="DFX11" s="305"/>
      <c r="DFY11" s="305"/>
      <c r="DFZ11" s="305"/>
      <c r="DGA11" s="305"/>
      <c r="DGB11" s="305"/>
      <c r="DGC11" s="305"/>
      <c r="DGD11" s="305"/>
      <c r="DGE11" s="305"/>
      <c r="DGF11" s="305"/>
      <c r="DGG11" s="305"/>
      <c r="DGH11" s="305"/>
      <c r="DGI11" s="305"/>
      <c r="DGJ11" s="305"/>
      <c r="DGK11" s="305"/>
      <c r="DGL11" s="305"/>
      <c r="DGM11" s="305"/>
      <c r="DGN11" s="305"/>
      <c r="DGO11" s="305"/>
      <c r="DGP11" s="305"/>
      <c r="DGQ11" s="305"/>
      <c r="DGR11" s="305"/>
      <c r="DGS11" s="305"/>
      <c r="DGT11" s="305"/>
      <c r="DGU11" s="305"/>
      <c r="DGV11" s="305"/>
      <c r="DGW11" s="305"/>
      <c r="DGX11" s="305"/>
      <c r="DGY11" s="305"/>
      <c r="DGZ11" s="305"/>
      <c r="DHA11" s="305"/>
      <c r="DHB11" s="305"/>
      <c r="DHC11" s="305"/>
      <c r="DHD11" s="305"/>
      <c r="DHE11" s="305"/>
      <c r="DHF11" s="305"/>
      <c r="DHG11" s="305"/>
      <c r="DHH11" s="305"/>
      <c r="DHI11" s="305"/>
      <c r="DHJ11" s="305"/>
      <c r="DHK11" s="305"/>
      <c r="DHL11" s="305"/>
      <c r="DHM11" s="305"/>
      <c r="DHN11" s="305"/>
      <c r="DHO11" s="305"/>
      <c r="DHP11" s="305"/>
      <c r="DHQ11" s="305"/>
      <c r="DHR11" s="305"/>
      <c r="DHS11" s="305"/>
      <c r="DHT11" s="305"/>
      <c r="DHU11" s="305"/>
      <c r="DHV11" s="305"/>
      <c r="DHW11" s="305"/>
      <c r="DHX11" s="305"/>
      <c r="DHY11" s="305"/>
      <c r="DHZ11" s="305"/>
      <c r="DIA11" s="305"/>
      <c r="DIB11" s="305"/>
      <c r="DIC11" s="305"/>
      <c r="DID11" s="305"/>
      <c r="DIE11" s="305"/>
      <c r="DIF11" s="305"/>
      <c r="DIG11" s="305"/>
      <c r="DIH11" s="305"/>
      <c r="DII11" s="305"/>
      <c r="DIJ11" s="305"/>
      <c r="DIK11" s="305"/>
      <c r="DIL11" s="305"/>
      <c r="DIM11" s="305"/>
      <c r="DIN11" s="305"/>
      <c r="DIO11" s="305"/>
      <c r="DIP11" s="305"/>
      <c r="DIQ11" s="305"/>
      <c r="DIR11" s="305"/>
      <c r="DIS11" s="305"/>
      <c r="DIT11" s="305"/>
      <c r="DIU11" s="305"/>
      <c r="DIV11" s="305"/>
      <c r="DIW11" s="305"/>
      <c r="DIX11" s="305"/>
      <c r="DIY11" s="305"/>
      <c r="DIZ11" s="305"/>
      <c r="DJA11" s="305"/>
      <c r="DJB11" s="305"/>
      <c r="DJC11" s="305"/>
      <c r="DJD11" s="305"/>
      <c r="DJE11" s="305"/>
      <c r="DJF11" s="305"/>
      <c r="DJG11" s="305"/>
      <c r="DJH11" s="305"/>
      <c r="DJI11" s="305"/>
      <c r="DJJ11" s="305"/>
      <c r="DJK11" s="305"/>
      <c r="DJL11" s="305"/>
      <c r="DJM11" s="305"/>
      <c r="DJN11" s="305"/>
      <c r="DJO11" s="305"/>
      <c r="DJP11" s="305"/>
      <c r="DJQ11" s="305"/>
      <c r="DJR11" s="305"/>
      <c r="DJS11" s="305"/>
      <c r="DJT11" s="305"/>
      <c r="DJU11" s="305"/>
      <c r="DJV11" s="305"/>
      <c r="DJW11" s="305"/>
      <c r="DJX11" s="305"/>
      <c r="DJY11" s="305"/>
      <c r="DJZ11" s="305"/>
      <c r="DKA11" s="305"/>
      <c r="DKB11" s="305"/>
      <c r="DKC11" s="305"/>
      <c r="DKD11" s="305"/>
      <c r="DKE11" s="305"/>
      <c r="DKF11" s="305"/>
      <c r="DKG11" s="305"/>
      <c r="DKH11" s="305"/>
      <c r="DKI11" s="305"/>
      <c r="DKJ11" s="305"/>
      <c r="DKK11" s="305"/>
      <c r="DKL11" s="305"/>
      <c r="DKM11" s="305"/>
      <c r="DKN11" s="305"/>
      <c r="DKO11" s="305"/>
      <c r="DKP11" s="305"/>
      <c r="DKQ11" s="305"/>
      <c r="DKR11" s="305"/>
      <c r="DKS11" s="305"/>
      <c r="DKT11" s="305"/>
      <c r="DKU11" s="305"/>
      <c r="DKV11" s="305"/>
      <c r="DKW11" s="305"/>
      <c r="DKX11" s="305"/>
      <c r="DKY11" s="305"/>
      <c r="DKZ11" s="305"/>
      <c r="DLA11" s="305"/>
      <c r="DLB11" s="305"/>
      <c r="DLC11" s="305"/>
      <c r="DLD11" s="305"/>
      <c r="DLE11" s="305"/>
      <c r="DLF11" s="305"/>
      <c r="DLG11" s="305"/>
      <c r="DLH11" s="305"/>
      <c r="DLI11" s="305"/>
      <c r="DLJ11" s="305"/>
      <c r="DLK11" s="305"/>
      <c r="DLL11" s="305"/>
      <c r="DLM11" s="305"/>
      <c r="DLN11" s="305"/>
      <c r="DLO11" s="305"/>
      <c r="DLP11" s="305"/>
      <c r="DLQ11" s="305"/>
      <c r="DLR11" s="305"/>
      <c r="DLS11" s="305"/>
      <c r="DLT11" s="305"/>
      <c r="DLU11" s="305"/>
      <c r="DLV11" s="305"/>
      <c r="DLW11" s="305"/>
      <c r="DLX11" s="305"/>
      <c r="DLY11" s="305"/>
      <c r="DLZ11" s="305"/>
      <c r="DMA11" s="305"/>
      <c r="DMB11" s="305"/>
      <c r="DMC11" s="305"/>
      <c r="DMD11" s="305"/>
      <c r="DME11" s="305"/>
      <c r="DMF11" s="305"/>
      <c r="DMG11" s="305"/>
      <c r="DMH11" s="305"/>
      <c r="DMI11" s="305"/>
      <c r="DMJ11" s="305"/>
      <c r="DMK11" s="305"/>
      <c r="DML11" s="305"/>
      <c r="DMM11" s="305"/>
      <c r="DMN11" s="305"/>
      <c r="DMO11" s="305"/>
      <c r="DMP11" s="305"/>
      <c r="DMQ11" s="305"/>
      <c r="DMR11" s="305"/>
      <c r="DMS11" s="305"/>
      <c r="DMT11" s="305"/>
      <c r="DMU11" s="305"/>
      <c r="DMV11" s="305"/>
      <c r="DMW11" s="305"/>
      <c r="DMX11" s="305"/>
      <c r="DMY11" s="305"/>
      <c r="DMZ11" s="305"/>
      <c r="DNA11" s="305"/>
      <c r="DNB11" s="305"/>
      <c r="DNC11" s="305"/>
      <c r="DND11" s="305"/>
      <c r="DNE11" s="305"/>
      <c r="DNF11" s="305"/>
      <c r="DNG11" s="305"/>
      <c r="DNH11" s="305"/>
      <c r="DNI11" s="305"/>
      <c r="DNJ11" s="305"/>
      <c r="DNK11" s="305"/>
      <c r="DNL11" s="305"/>
      <c r="DNM11" s="305"/>
      <c r="DNN11" s="305"/>
      <c r="DNO11" s="305"/>
      <c r="DNP11" s="305"/>
      <c r="DNQ11" s="305"/>
      <c r="DNR11" s="305"/>
      <c r="DNS11" s="305"/>
      <c r="DNT11" s="305"/>
      <c r="DNU11" s="305"/>
      <c r="DNV11" s="305"/>
      <c r="DNW11" s="305"/>
      <c r="DNX11" s="305"/>
      <c r="DNY11" s="305"/>
      <c r="DNZ11" s="305"/>
      <c r="DOA11" s="305"/>
      <c r="DOB11" s="305"/>
      <c r="DOC11" s="305"/>
      <c r="DOD11" s="305"/>
      <c r="DOE11" s="305"/>
      <c r="DOF11" s="305"/>
      <c r="DOG11" s="305"/>
      <c r="DOH11" s="305"/>
      <c r="DOI11" s="305"/>
      <c r="DOJ11" s="305"/>
      <c r="DOK11" s="305"/>
      <c r="DOL11" s="305"/>
      <c r="DOM11" s="305"/>
      <c r="DON11" s="305"/>
      <c r="DOO11" s="305"/>
      <c r="DOP11" s="305"/>
      <c r="DOQ11" s="305"/>
      <c r="DOR11" s="305"/>
      <c r="DOS11" s="305"/>
      <c r="DOT11" s="305"/>
      <c r="DOU11" s="305"/>
      <c r="DOV11" s="305"/>
      <c r="DOW11" s="305"/>
      <c r="DOX11" s="305"/>
      <c r="DOY11" s="305"/>
      <c r="DOZ11" s="305"/>
      <c r="DPA11" s="305"/>
      <c r="DPB11" s="305"/>
      <c r="DPC11" s="305"/>
      <c r="DPD11" s="305"/>
      <c r="DPE11" s="305"/>
      <c r="DPF11" s="305"/>
      <c r="DPG11" s="305"/>
      <c r="DPH11" s="305"/>
      <c r="DPI11" s="305"/>
      <c r="DPJ11" s="305"/>
      <c r="DPK11" s="305"/>
      <c r="DPL11" s="305"/>
      <c r="DPM11" s="305"/>
      <c r="DPN11" s="305"/>
      <c r="DPO11" s="305"/>
      <c r="DPP11" s="305"/>
      <c r="DPQ11" s="305"/>
      <c r="DPR11" s="305"/>
      <c r="DPS11" s="305"/>
      <c r="DPT11" s="305"/>
      <c r="DPU11" s="305"/>
      <c r="DPV11" s="305"/>
      <c r="DPW11" s="305"/>
      <c r="DPX11" s="305"/>
      <c r="DPY11" s="305"/>
      <c r="DPZ11" s="305"/>
      <c r="DQA11" s="305"/>
      <c r="DQB11" s="305"/>
      <c r="DQC11" s="305"/>
      <c r="DQD11" s="305"/>
      <c r="DQE11" s="305"/>
      <c r="DQF11" s="305"/>
      <c r="DQG11" s="305"/>
      <c r="DQH11" s="305"/>
      <c r="DQI11" s="305"/>
      <c r="DQJ11" s="305"/>
      <c r="DQK11" s="305"/>
      <c r="DQL11" s="305"/>
      <c r="DQM11" s="305"/>
      <c r="DQN11" s="305"/>
      <c r="DQO11" s="305"/>
      <c r="DQP11" s="305"/>
      <c r="DQQ11" s="305"/>
      <c r="DQR11" s="305"/>
      <c r="DQS11" s="305"/>
      <c r="DQT11" s="305"/>
      <c r="DQU11" s="305"/>
      <c r="DQV11" s="305"/>
      <c r="DQW11" s="305"/>
      <c r="DQX11" s="305"/>
      <c r="DQY11" s="305"/>
      <c r="DQZ11" s="305"/>
      <c r="DRA11" s="305"/>
      <c r="DRB11" s="305"/>
      <c r="DRC11" s="305"/>
      <c r="DRD11" s="305"/>
      <c r="DRE11" s="305"/>
      <c r="DRF11" s="305"/>
      <c r="DRG11" s="305"/>
      <c r="DRH11" s="305"/>
      <c r="DRI11" s="305"/>
      <c r="DRJ11" s="305"/>
      <c r="DRK11" s="305"/>
      <c r="DRL11" s="305"/>
      <c r="DRM11" s="305"/>
      <c r="DRN11" s="305"/>
      <c r="DRO11" s="305"/>
      <c r="DRP11" s="305"/>
      <c r="DRQ11" s="305"/>
      <c r="DRR11" s="305"/>
      <c r="DRS11" s="305"/>
      <c r="DRT11" s="305"/>
      <c r="DRU11" s="305"/>
      <c r="DRV11" s="305"/>
      <c r="DRW11" s="305"/>
      <c r="DRX11" s="305"/>
      <c r="DRY11" s="305"/>
      <c r="DRZ11" s="305"/>
      <c r="DSA11" s="305"/>
      <c r="DSB11" s="305"/>
      <c r="DSC11" s="305"/>
      <c r="DSD11" s="305"/>
      <c r="DSE11" s="305"/>
      <c r="DSF11" s="305"/>
      <c r="DSG11" s="305"/>
      <c r="DSH11" s="305"/>
      <c r="DSI11" s="305"/>
      <c r="DSJ11" s="305"/>
      <c r="DSK11" s="305"/>
      <c r="DSL11" s="305"/>
      <c r="DSM11" s="305"/>
      <c r="DSN11" s="305"/>
      <c r="DSO11" s="305"/>
      <c r="DSP11" s="305"/>
      <c r="DSQ11" s="305"/>
      <c r="DSR11" s="305"/>
      <c r="DSS11" s="305"/>
      <c r="DST11" s="305"/>
      <c r="DSU11" s="305"/>
      <c r="DSV11" s="305"/>
      <c r="DSW11" s="305"/>
      <c r="DSX11" s="305"/>
      <c r="DSY11" s="305"/>
      <c r="DSZ11" s="305"/>
      <c r="DTA11" s="305"/>
      <c r="DTB11" s="305"/>
      <c r="DTC11" s="305"/>
      <c r="DTD11" s="305"/>
      <c r="DTE11" s="305"/>
      <c r="DTF11" s="305"/>
      <c r="DTG11" s="305"/>
      <c r="DTH11" s="305"/>
      <c r="DTI11" s="305"/>
      <c r="DTJ11" s="305"/>
      <c r="DTK11" s="305"/>
      <c r="DTL11" s="305"/>
      <c r="DTM11" s="305"/>
      <c r="DTN11" s="305"/>
      <c r="DTO11" s="305"/>
      <c r="DTP11" s="305"/>
      <c r="DTQ11" s="305"/>
      <c r="DTR11" s="305"/>
      <c r="DTS11" s="305"/>
      <c r="DTT11" s="305"/>
      <c r="DTU11" s="305"/>
      <c r="DTV11" s="305"/>
      <c r="DTW11" s="305"/>
      <c r="DTX11" s="305"/>
      <c r="DTY11" s="305"/>
      <c r="DTZ11" s="305"/>
      <c r="DUA11" s="305"/>
      <c r="DUB11" s="305"/>
      <c r="DUC11" s="305"/>
      <c r="DUD11" s="305"/>
      <c r="DUE11" s="305"/>
      <c r="DUF11" s="305"/>
      <c r="DUG11" s="305"/>
      <c r="DUH11" s="305"/>
      <c r="DUI11" s="305"/>
      <c r="DUJ11" s="305"/>
      <c r="DUK11" s="305"/>
      <c r="DUL11" s="305"/>
      <c r="DUM11" s="305"/>
      <c r="DUN11" s="305"/>
      <c r="DUO11" s="305"/>
      <c r="DUP11" s="305"/>
      <c r="DUQ11" s="305"/>
      <c r="DUR11" s="305"/>
      <c r="DUS11" s="305"/>
      <c r="DUT11" s="305"/>
      <c r="DUU11" s="305"/>
      <c r="DUV11" s="305"/>
      <c r="DUW11" s="305"/>
      <c r="DUX11" s="305"/>
      <c r="DUY11" s="305"/>
      <c r="DUZ11" s="305"/>
      <c r="DVA11" s="305"/>
      <c r="DVB11" s="305"/>
      <c r="DVC11" s="305"/>
      <c r="DVD11" s="305"/>
      <c r="DVE11" s="305"/>
      <c r="DVF11" s="305"/>
      <c r="DVG11" s="305"/>
      <c r="DVH11" s="305"/>
      <c r="DVI11" s="305"/>
      <c r="DVJ11" s="305"/>
      <c r="DVK11" s="305"/>
      <c r="DVL11" s="305"/>
      <c r="DVM11" s="305"/>
      <c r="DVN11" s="305"/>
      <c r="DVO11" s="305"/>
      <c r="DVP11" s="305"/>
      <c r="DVQ11" s="305"/>
      <c r="DVR11" s="305"/>
      <c r="DVS11" s="305"/>
      <c r="DVT11" s="305"/>
      <c r="DVU11" s="305"/>
      <c r="DVV11" s="305"/>
      <c r="DVW11" s="305"/>
      <c r="DVX11" s="305"/>
      <c r="DVY11" s="305"/>
      <c r="DVZ11" s="305"/>
      <c r="DWA11" s="305"/>
      <c r="DWB11" s="305"/>
      <c r="DWC11" s="305"/>
      <c r="DWD11" s="305"/>
      <c r="DWE11" s="305"/>
      <c r="DWF11" s="305"/>
      <c r="DWG11" s="305"/>
      <c r="DWH11" s="305"/>
      <c r="DWI11" s="305"/>
      <c r="DWJ11" s="305"/>
      <c r="DWK11" s="305"/>
      <c r="DWL11" s="305"/>
      <c r="DWM11" s="305"/>
      <c r="DWN11" s="305"/>
      <c r="DWO11" s="305"/>
      <c r="DWP11" s="305"/>
      <c r="DWQ11" s="305"/>
      <c r="DWR11" s="305"/>
      <c r="DWS11" s="305"/>
      <c r="DWT11" s="305"/>
      <c r="DWU11" s="305"/>
      <c r="DWV11" s="305"/>
      <c r="DWW11" s="305"/>
      <c r="DWX11" s="305"/>
      <c r="DWY11" s="305"/>
      <c r="DWZ11" s="305"/>
      <c r="DXA11" s="305"/>
      <c r="DXB11" s="305"/>
      <c r="DXC11" s="305"/>
      <c r="DXD11" s="305"/>
      <c r="DXE11" s="305"/>
      <c r="DXF11" s="305"/>
      <c r="DXG11" s="305"/>
      <c r="DXH11" s="305"/>
      <c r="DXI11" s="305"/>
      <c r="DXJ11" s="305"/>
      <c r="DXK11" s="305"/>
      <c r="DXL11" s="305"/>
      <c r="DXM11" s="305"/>
      <c r="DXN11" s="305"/>
      <c r="DXO11" s="305"/>
      <c r="DXP11" s="305"/>
      <c r="DXQ11" s="305"/>
      <c r="DXR11" s="305"/>
      <c r="DXS11" s="305"/>
      <c r="DXT11" s="305"/>
      <c r="DXU11" s="305"/>
      <c r="DXV11" s="305"/>
      <c r="DXW11" s="305"/>
      <c r="DXX11" s="305"/>
      <c r="DXY11" s="305"/>
      <c r="DXZ11" s="305"/>
      <c r="DYA11" s="305"/>
      <c r="DYB11" s="305"/>
      <c r="DYC11" s="305"/>
      <c r="DYD11" s="305"/>
      <c r="DYE11" s="305"/>
      <c r="DYF11" s="305"/>
      <c r="DYG11" s="305"/>
      <c r="DYH11" s="305"/>
      <c r="DYI11" s="305"/>
      <c r="DYJ11" s="305"/>
      <c r="DYK11" s="305"/>
      <c r="DYL11" s="305"/>
      <c r="DYM11" s="305"/>
      <c r="DYN11" s="305"/>
      <c r="DYO11" s="305"/>
      <c r="DYP11" s="305"/>
      <c r="DYQ11" s="305"/>
      <c r="DYR11" s="305"/>
      <c r="DYS11" s="305"/>
      <c r="DYT11" s="305"/>
      <c r="DYU11" s="305"/>
      <c r="DYV11" s="305"/>
      <c r="DYW11" s="305"/>
      <c r="DYX11" s="305"/>
      <c r="DYY11" s="305"/>
      <c r="DYZ11" s="305"/>
      <c r="DZA11" s="305"/>
      <c r="DZB11" s="305"/>
      <c r="DZC11" s="305"/>
      <c r="DZD11" s="305"/>
      <c r="DZE11" s="305"/>
      <c r="DZF11" s="305"/>
      <c r="DZG11" s="305"/>
      <c r="DZH11" s="305"/>
      <c r="DZI11" s="305"/>
      <c r="DZJ11" s="305"/>
      <c r="DZK11" s="305"/>
      <c r="DZL11" s="305"/>
      <c r="DZM11" s="305"/>
      <c r="DZN11" s="305"/>
      <c r="DZO11" s="305"/>
      <c r="DZP11" s="305"/>
      <c r="DZQ11" s="305"/>
      <c r="DZR11" s="305"/>
      <c r="DZS11" s="305"/>
      <c r="DZT11" s="305"/>
      <c r="DZU11" s="305"/>
      <c r="DZV11" s="305"/>
      <c r="DZW11" s="305"/>
      <c r="DZX11" s="305"/>
      <c r="DZY11" s="305"/>
      <c r="DZZ11" s="305"/>
      <c r="EAA11" s="305"/>
      <c r="EAB11" s="305"/>
      <c r="EAC11" s="305"/>
      <c r="EAD11" s="305"/>
      <c r="EAE11" s="305"/>
      <c r="EAF11" s="305"/>
      <c r="EAG11" s="305"/>
      <c r="EAH11" s="305"/>
      <c r="EAI11" s="305"/>
      <c r="EAJ11" s="305"/>
      <c r="EAK11" s="305"/>
      <c r="EAL11" s="305"/>
      <c r="EAM11" s="305"/>
      <c r="EAN11" s="305"/>
      <c r="EAO11" s="305"/>
      <c r="EAP11" s="305"/>
      <c r="EAQ11" s="305"/>
      <c r="EAR11" s="305"/>
      <c r="EAS11" s="305"/>
      <c r="EAT11" s="305"/>
      <c r="EAU11" s="305"/>
      <c r="EAV11" s="305"/>
      <c r="EAW11" s="305"/>
      <c r="EAX11" s="305"/>
      <c r="EAY11" s="305"/>
      <c r="EAZ11" s="305"/>
      <c r="EBA11" s="305"/>
      <c r="EBB11" s="305"/>
      <c r="EBC11" s="305"/>
      <c r="EBD11" s="305"/>
      <c r="EBE11" s="305"/>
      <c r="EBF11" s="305"/>
      <c r="EBG11" s="305"/>
      <c r="EBH11" s="305"/>
      <c r="EBI11" s="305"/>
      <c r="EBJ11" s="305"/>
      <c r="EBK11" s="305"/>
      <c r="EBL11" s="305"/>
      <c r="EBM11" s="305"/>
      <c r="EBN11" s="305"/>
      <c r="EBO11" s="305"/>
      <c r="EBP11" s="305"/>
      <c r="EBQ11" s="305"/>
      <c r="EBR11" s="305"/>
      <c r="EBS11" s="305"/>
      <c r="EBT11" s="305"/>
      <c r="EBU11" s="305"/>
      <c r="EBV11" s="305"/>
      <c r="EBW11" s="305"/>
      <c r="EBX11" s="305"/>
      <c r="EBY11" s="305"/>
      <c r="EBZ11" s="305"/>
      <c r="ECA11" s="305"/>
      <c r="ECB11" s="305"/>
      <c r="ECC11" s="305"/>
      <c r="ECD11" s="305"/>
      <c r="ECE11" s="305"/>
      <c r="ECF11" s="305"/>
      <c r="ECG11" s="305"/>
      <c r="ECH11" s="305"/>
      <c r="ECI11" s="305"/>
      <c r="ECJ11" s="305"/>
      <c r="ECK11" s="305"/>
      <c r="ECL11" s="305"/>
      <c r="ECM11" s="305"/>
      <c r="ECN11" s="305"/>
      <c r="ECO11" s="305"/>
      <c r="ECP11" s="305"/>
      <c r="ECQ11" s="305"/>
      <c r="ECR11" s="305"/>
      <c r="ECS11" s="305"/>
      <c r="ECT11" s="305"/>
      <c r="ECU11" s="305"/>
      <c r="ECV11" s="305"/>
      <c r="ECW11" s="305"/>
      <c r="ECX11" s="305"/>
      <c r="ECY11" s="305"/>
      <c r="ECZ11" s="305"/>
      <c r="EDA11" s="305"/>
      <c r="EDB11" s="305"/>
      <c r="EDC11" s="305"/>
      <c r="EDD11" s="305"/>
      <c r="EDE11" s="305"/>
      <c r="EDF11" s="305"/>
      <c r="EDG11" s="305"/>
      <c r="EDH11" s="305"/>
      <c r="EDI11" s="305"/>
      <c r="EDJ11" s="305"/>
      <c r="EDK11" s="305"/>
      <c r="EDL11" s="305"/>
      <c r="EDM11" s="305"/>
      <c r="EDN11" s="305"/>
      <c r="EDO11" s="305"/>
      <c r="EDP11" s="305"/>
      <c r="EDQ11" s="305"/>
      <c r="EDR11" s="305"/>
      <c r="EDS11" s="305"/>
      <c r="EDT11" s="305"/>
      <c r="EDU11" s="305"/>
      <c r="EDV11" s="305"/>
      <c r="EDW11" s="305"/>
      <c r="EDX11" s="305"/>
      <c r="EDY11" s="305"/>
      <c r="EDZ11" s="305"/>
      <c r="EEA11" s="305"/>
      <c r="EEB11" s="305"/>
      <c r="EEC11" s="305"/>
      <c r="EED11" s="305"/>
      <c r="EEE11" s="305"/>
      <c r="EEF11" s="305"/>
      <c r="EEG11" s="305"/>
      <c r="EEH11" s="305"/>
      <c r="EEI11" s="305"/>
      <c r="EEJ11" s="305"/>
      <c r="EEK11" s="305"/>
      <c r="EEL11" s="305"/>
      <c r="EEM11" s="305"/>
      <c r="EEN11" s="305"/>
      <c r="EEO11" s="305"/>
      <c r="EEP11" s="305"/>
      <c r="EEQ11" s="305"/>
      <c r="EER11" s="305"/>
      <c r="EES11" s="305"/>
      <c r="EET11" s="305"/>
      <c r="EEU11" s="305"/>
      <c r="EEV11" s="305"/>
      <c r="EEW11" s="305"/>
      <c r="EEX11" s="305"/>
      <c r="EEY11" s="305"/>
      <c r="EEZ11" s="305"/>
      <c r="EFA11" s="305"/>
      <c r="EFB11" s="305"/>
      <c r="EFC11" s="305"/>
      <c r="EFD11" s="305"/>
      <c r="EFE11" s="305"/>
      <c r="EFF11" s="305"/>
      <c r="EFG11" s="305"/>
      <c r="EFH11" s="305"/>
      <c r="EFI11" s="305"/>
      <c r="EFJ11" s="305"/>
      <c r="EFK11" s="305"/>
      <c r="EFL11" s="305"/>
      <c r="EFM11" s="305"/>
      <c r="EFN11" s="305"/>
      <c r="EFO11" s="305"/>
      <c r="EFP11" s="305"/>
      <c r="EFQ11" s="305"/>
      <c r="EFR11" s="305"/>
      <c r="EFS11" s="305"/>
      <c r="EFT11" s="305"/>
      <c r="EFU11" s="305"/>
      <c r="EFV11" s="305"/>
      <c r="EFW11" s="305"/>
      <c r="EFX11" s="305"/>
      <c r="EFY11" s="305"/>
      <c r="EFZ11" s="305"/>
      <c r="EGA11" s="305"/>
      <c r="EGB11" s="305"/>
      <c r="EGC11" s="305"/>
      <c r="EGD11" s="305"/>
      <c r="EGE11" s="305"/>
      <c r="EGF11" s="305"/>
      <c r="EGG11" s="305"/>
      <c r="EGH11" s="305"/>
      <c r="EGI11" s="305"/>
      <c r="EGJ11" s="305"/>
      <c r="EGK11" s="305"/>
      <c r="EGL11" s="305"/>
      <c r="EGM11" s="305"/>
      <c r="EGN11" s="305"/>
      <c r="EGO11" s="305"/>
      <c r="EGP11" s="305"/>
      <c r="EGQ11" s="305"/>
      <c r="EGR11" s="305"/>
      <c r="EGS11" s="305"/>
      <c r="EGT11" s="305"/>
      <c r="EGU11" s="305"/>
      <c r="EGV11" s="305"/>
      <c r="EGW11" s="305"/>
      <c r="EGX11" s="305"/>
      <c r="EGY11" s="305"/>
      <c r="EGZ11" s="305"/>
      <c r="EHA11" s="305"/>
      <c r="EHB11" s="305"/>
      <c r="EHC11" s="305"/>
      <c r="EHD11" s="305"/>
      <c r="EHE11" s="305"/>
      <c r="EHF11" s="305"/>
      <c r="EHG11" s="305"/>
      <c r="EHH11" s="305"/>
      <c r="EHI11" s="305"/>
      <c r="EHJ11" s="305"/>
      <c r="EHK11" s="305"/>
      <c r="EHL11" s="305"/>
      <c r="EHM11" s="305"/>
      <c r="EHN11" s="305"/>
      <c r="EHO11" s="305"/>
      <c r="EHP11" s="305"/>
      <c r="EHQ11" s="305"/>
      <c r="EHR11" s="305"/>
      <c r="EHS11" s="305"/>
      <c r="EHT11" s="305"/>
      <c r="EHU11" s="305"/>
      <c r="EHV11" s="305"/>
      <c r="EHW11" s="305"/>
      <c r="EHX11" s="305"/>
      <c r="EHY11" s="305"/>
      <c r="EHZ11" s="305"/>
      <c r="EIA11" s="305"/>
      <c r="EIB11" s="305"/>
      <c r="EIC11" s="305"/>
      <c r="EID11" s="305"/>
      <c r="EIE11" s="305"/>
      <c r="EIF11" s="305"/>
      <c r="EIG11" s="305"/>
      <c r="EIH11" s="305"/>
      <c r="EII11" s="305"/>
      <c r="EIJ11" s="305"/>
      <c r="EIK11" s="305"/>
      <c r="EIL11" s="305"/>
      <c r="EIM11" s="305"/>
      <c r="EIN11" s="305"/>
      <c r="EIO11" s="305"/>
      <c r="EIP11" s="305"/>
      <c r="EIQ11" s="305"/>
      <c r="EIR11" s="305"/>
      <c r="EIS11" s="305"/>
      <c r="EIT11" s="305"/>
      <c r="EIU11" s="305"/>
      <c r="EIV11" s="305"/>
      <c r="EIW11" s="305"/>
      <c r="EIX11" s="305"/>
      <c r="EIY11" s="305"/>
      <c r="EIZ11" s="305"/>
      <c r="EJA11" s="305"/>
      <c r="EJB11" s="305"/>
      <c r="EJC11" s="305"/>
      <c r="EJD11" s="305"/>
      <c r="EJE11" s="305"/>
      <c r="EJF11" s="305"/>
      <c r="EJG11" s="305"/>
      <c r="EJH11" s="305"/>
      <c r="EJI11" s="305"/>
      <c r="EJJ11" s="305"/>
      <c r="EJK11" s="305"/>
      <c r="EJL11" s="305"/>
      <c r="EJM11" s="305"/>
      <c r="EJN11" s="305"/>
      <c r="EJO11" s="305"/>
      <c r="EJP11" s="305"/>
      <c r="EJQ11" s="305"/>
      <c r="EJR11" s="305"/>
      <c r="EJS11" s="305"/>
      <c r="EJT11" s="305"/>
      <c r="EJU11" s="305"/>
      <c r="EJV11" s="305"/>
      <c r="EJW11" s="305"/>
      <c r="EJX11" s="305"/>
      <c r="EJY11" s="305"/>
      <c r="EJZ11" s="305"/>
      <c r="EKA11" s="305"/>
      <c r="EKB11" s="305"/>
      <c r="EKC11" s="305"/>
      <c r="EKD11" s="305"/>
      <c r="EKE11" s="305"/>
      <c r="EKF11" s="305"/>
      <c r="EKG11" s="305"/>
      <c r="EKH11" s="305"/>
      <c r="EKI11" s="305"/>
      <c r="EKJ11" s="305"/>
      <c r="EKK11" s="305"/>
      <c r="EKL11" s="305"/>
      <c r="EKM11" s="305"/>
      <c r="EKN11" s="305"/>
      <c r="EKO11" s="305"/>
      <c r="EKP11" s="305"/>
      <c r="EKQ11" s="305"/>
      <c r="EKR11" s="305"/>
      <c r="EKS11" s="305"/>
      <c r="EKT11" s="305"/>
      <c r="EKU11" s="305"/>
      <c r="EKV11" s="305"/>
      <c r="EKW11" s="305"/>
      <c r="EKX11" s="305"/>
      <c r="EKY11" s="305"/>
      <c r="EKZ11" s="305"/>
      <c r="ELA11" s="305"/>
      <c r="ELB11" s="305"/>
      <c r="ELC11" s="305"/>
      <c r="ELD11" s="305"/>
      <c r="ELE11" s="305"/>
      <c r="ELF11" s="305"/>
      <c r="ELG11" s="305"/>
      <c r="ELH11" s="305"/>
      <c r="ELI11" s="305"/>
      <c r="ELJ11" s="305"/>
      <c r="ELK11" s="305"/>
      <c r="ELL11" s="305"/>
      <c r="ELM11" s="305"/>
      <c r="ELN11" s="305"/>
      <c r="ELO11" s="305"/>
      <c r="ELP11" s="305"/>
      <c r="ELQ11" s="305"/>
      <c r="ELR11" s="305"/>
      <c r="ELS11" s="305"/>
      <c r="ELT11" s="305"/>
      <c r="ELU11" s="305"/>
      <c r="ELV11" s="305"/>
      <c r="ELW11" s="305"/>
      <c r="ELX11" s="305"/>
      <c r="ELY11" s="305"/>
      <c r="ELZ11" s="305"/>
      <c r="EMA11" s="305"/>
      <c r="EMB11" s="305"/>
      <c r="EMC11" s="305"/>
      <c r="EMD11" s="305"/>
      <c r="EME11" s="305"/>
      <c r="EMF11" s="305"/>
      <c r="EMG11" s="305"/>
      <c r="EMH11" s="305"/>
      <c r="EMI11" s="305"/>
      <c r="EMJ11" s="305"/>
      <c r="EMK11" s="305"/>
      <c r="EML11" s="305"/>
      <c r="EMM11" s="305"/>
      <c r="EMN11" s="305"/>
      <c r="EMO11" s="305"/>
      <c r="EMP11" s="305"/>
      <c r="EMQ11" s="305"/>
      <c r="EMR11" s="305"/>
      <c r="EMS11" s="305"/>
      <c r="EMT11" s="305"/>
      <c r="EMU11" s="305"/>
      <c r="EMV11" s="305"/>
      <c r="EMW11" s="305"/>
      <c r="EMX11" s="305"/>
      <c r="EMY11" s="305"/>
      <c r="EMZ11" s="305"/>
      <c r="ENA11" s="305"/>
      <c r="ENB11" s="305"/>
      <c r="ENC11" s="305"/>
      <c r="END11" s="305"/>
      <c r="ENE11" s="305"/>
      <c r="ENF11" s="305"/>
      <c r="ENG11" s="305"/>
      <c r="ENH11" s="305"/>
      <c r="ENI11" s="305"/>
      <c r="ENJ11" s="305"/>
      <c r="ENK11" s="305"/>
      <c r="ENL11" s="305"/>
      <c r="ENM11" s="305"/>
      <c r="ENN11" s="305"/>
      <c r="ENO11" s="305"/>
      <c r="ENP11" s="305"/>
      <c r="ENQ11" s="305"/>
      <c r="ENR11" s="305"/>
      <c r="ENS11" s="305"/>
      <c r="ENT11" s="305"/>
      <c r="ENU11" s="305"/>
      <c r="ENV11" s="305"/>
      <c r="ENW11" s="305"/>
      <c r="ENX11" s="305"/>
      <c r="ENY11" s="305"/>
      <c r="ENZ11" s="305"/>
      <c r="EOA11" s="305"/>
      <c r="EOB11" s="305"/>
      <c r="EOC11" s="305"/>
      <c r="EOD11" s="305"/>
      <c r="EOE11" s="305"/>
      <c r="EOF11" s="305"/>
      <c r="EOG11" s="305"/>
      <c r="EOH11" s="305"/>
      <c r="EOI11" s="305"/>
      <c r="EOJ11" s="305"/>
      <c r="EOK11" s="305"/>
      <c r="EOL11" s="305"/>
      <c r="EOM11" s="305"/>
      <c r="EON11" s="305"/>
      <c r="EOO11" s="305"/>
      <c r="EOP11" s="305"/>
      <c r="EOQ11" s="305"/>
      <c r="EOR11" s="305"/>
      <c r="EOS11" s="305"/>
      <c r="EOT11" s="305"/>
      <c r="EOU11" s="305"/>
      <c r="EOV11" s="305"/>
      <c r="EOW11" s="305"/>
      <c r="EOX11" s="305"/>
      <c r="EOY11" s="305"/>
      <c r="EOZ11" s="305"/>
      <c r="EPA11" s="305"/>
      <c r="EPB11" s="305"/>
      <c r="EPC11" s="305"/>
      <c r="EPD11" s="305"/>
      <c r="EPE11" s="305"/>
      <c r="EPF11" s="305"/>
      <c r="EPG11" s="305"/>
      <c r="EPH11" s="305"/>
      <c r="EPI11" s="305"/>
      <c r="EPJ11" s="305"/>
      <c r="EPK11" s="305"/>
      <c r="EPL11" s="305"/>
      <c r="EPM11" s="305"/>
      <c r="EPN11" s="305"/>
      <c r="EPO11" s="305"/>
      <c r="EPP11" s="305"/>
      <c r="EPQ11" s="305"/>
      <c r="EPR11" s="305"/>
      <c r="EPS11" s="305"/>
      <c r="EPT11" s="305"/>
      <c r="EPU11" s="305"/>
      <c r="EPV11" s="305"/>
      <c r="EPW11" s="305"/>
      <c r="EPX11" s="305"/>
      <c r="EPY11" s="305"/>
      <c r="EPZ11" s="305"/>
      <c r="EQA11" s="305"/>
      <c r="EQB11" s="305"/>
      <c r="EQC11" s="305"/>
      <c r="EQD11" s="305"/>
      <c r="EQE11" s="305"/>
      <c r="EQF11" s="305"/>
      <c r="EQG11" s="305"/>
      <c r="EQH11" s="305"/>
      <c r="EQI11" s="305"/>
      <c r="EQJ11" s="305"/>
      <c r="EQK11" s="305"/>
      <c r="EQL11" s="305"/>
      <c r="EQM11" s="305"/>
      <c r="EQN11" s="305"/>
      <c r="EQO11" s="305"/>
      <c r="EQP11" s="305"/>
      <c r="EQQ11" s="305"/>
      <c r="EQR11" s="305"/>
      <c r="EQS11" s="305"/>
      <c r="EQT11" s="305"/>
      <c r="EQU11" s="305"/>
      <c r="EQV11" s="305"/>
      <c r="EQW11" s="305"/>
      <c r="EQX11" s="305"/>
      <c r="EQY11" s="305"/>
      <c r="EQZ11" s="305"/>
      <c r="ERA11" s="305"/>
      <c r="ERB11" s="305"/>
      <c r="ERC11" s="305"/>
      <c r="ERD11" s="305"/>
      <c r="ERE11" s="305"/>
      <c r="ERF11" s="305"/>
      <c r="ERG11" s="305"/>
      <c r="ERH11" s="305"/>
      <c r="ERI11" s="305"/>
      <c r="ERJ11" s="305"/>
      <c r="ERK11" s="305"/>
      <c r="ERL11" s="305"/>
      <c r="ERM11" s="305"/>
      <c r="ERN11" s="305"/>
      <c r="ERO11" s="305"/>
      <c r="ERP11" s="305"/>
      <c r="ERQ11" s="305"/>
      <c r="ERR11" s="305"/>
      <c r="ERS11" s="305"/>
      <c r="ERT11" s="305"/>
      <c r="ERU11" s="305"/>
      <c r="ERV11" s="305"/>
      <c r="ERW11" s="305"/>
      <c r="ERX11" s="305"/>
      <c r="ERY11" s="305"/>
      <c r="ERZ11" s="305"/>
      <c r="ESA11" s="305"/>
      <c r="ESB11" s="305"/>
      <c r="ESC11" s="305"/>
      <c r="ESD11" s="305"/>
      <c r="ESE11" s="305"/>
      <c r="ESF11" s="305"/>
      <c r="ESG11" s="305"/>
      <c r="ESH11" s="305"/>
      <c r="ESI11" s="305"/>
      <c r="ESJ11" s="305"/>
      <c r="ESK11" s="305"/>
      <c r="ESL11" s="305"/>
      <c r="ESM11" s="305"/>
      <c r="ESN11" s="305"/>
      <c r="ESO11" s="305"/>
      <c r="ESP11" s="305"/>
      <c r="ESQ11" s="305"/>
      <c r="ESR11" s="305"/>
      <c r="ESS11" s="305"/>
      <c r="EST11" s="305"/>
      <c r="ESU11" s="305"/>
      <c r="ESV11" s="305"/>
      <c r="ESW11" s="305"/>
      <c r="ESX11" s="305"/>
      <c r="ESY11" s="305"/>
      <c r="ESZ11" s="305"/>
      <c r="ETA11" s="305"/>
      <c r="ETB11" s="305"/>
      <c r="ETC11" s="305"/>
      <c r="ETD11" s="305"/>
      <c r="ETE11" s="305"/>
      <c r="ETF11" s="305"/>
      <c r="ETG11" s="305"/>
      <c r="ETH11" s="305"/>
      <c r="ETI11" s="305"/>
      <c r="ETJ11" s="305"/>
      <c r="ETK11" s="305"/>
      <c r="ETL11" s="305"/>
      <c r="ETM11" s="305"/>
      <c r="ETN11" s="305"/>
      <c r="ETO11" s="305"/>
      <c r="ETP11" s="305"/>
      <c r="ETQ11" s="305"/>
      <c r="ETR11" s="305"/>
      <c r="ETS11" s="305"/>
      <c r="ETT11" s="305"/>
      <c r="ETU11" s="305"/>
      <c r="ETV11" s="305"/>
      <c r="ETW11" s="305"/>
      <c r="ETX11" s="305"/>
      <c r="ETY11" s="305"/>
      <c r="ETZ11" s="305"/>
      <c r="EUA11" s="305"/>
      <c r="EUB11" s="305"/>
      <c r="EUC11" s="305"/>
      <c r="EUD11" s="305"/>
      <c r="EUE11" s="305"/>
      <c r="EUF11" s="305"/>
      <c r="EUG11" s="305"/>
      <c r="EUH11" s="305"/>
      <c r="EUI11" s="305"/>
      <c r="EUJ11" s="305"/>
      <c r="EUK11" s="305"/>
      <c r="EUL11" s="305"/>
      <c r="EUM11" s="305"/>
      <c r="EUN11" s="305"/>
      <c r="EUO11" s="305"/>
      <c r="EUP11" s="305"/>
      <c r="EUQ11" s="305"/>
      <c r="EUR11" s="305"/>
      <c r="EUS11" s="305"/>
      <c r="EUT11" s="305"/>
      <c r="EUU11" s="305"/>
      <c r="EUV11" s="305"/>
      <c r="EUW11" s="305"/>
      <c r="EUX11" s="305"/>
      <c r="EUY11" s="305"/>
      <c r="EUZ11" s="305"/>
      <c r="EVA11" s="305"/>
      <c r="EVB11" s="305"/>
      <c r="EVC11" s="305"/>
      <c r="EVD11" s="305"/>
      <c r="EVE11" s="305"/>
      <c r="EVF11" s="305"/>
      <c r="EVG11" s="305"/>
      <c r="EVH11" s="305"/>
      <c r="EVI11" s="305"/>
      <c r="EVJ11" s="305"/>
      <c r="EVK11" s="305"/>
      <c r="EVL11" s="305"/>
      <c r="EVM11" s="305"/>
      <c r="EVN11" s="305"/>
      <c r="EVO11" s="305"/>
      <c r="EVP11" s="305"/>
      <c r="EVQ11" s="305"/>
      <c r="EVR11" s="305"/>
      <c r="EVS11" s="305"/>
      <c r="EVT11" s="305"/>
      <c r="EVU11" s="305"/>
      <c r="EVV11" s="305"/>
      <c r="EVW11" s="305"/>
      <c r="EVX11" s="305"/>
      <c r="EVY11" s="305"/>
      <c r="EVZ11" s="305"/>
      <c r="EWA11" s="305"/>
      <c r="EWB11" s="305"/>
      <c r="EWC11" s="305"/>
      <c r="EWD11" s="305"/>
      <c r="EWE11" s="305"/>
      <c r="EWF11" s="305"/>
      <c r="EWG11" s="305"/>
      <c r="EWH11" s="305"/>
      <c r="EWI11" s="305"/>
      <c r="EWJ11" s="305"/>
      <c r="EWK11" s="305"/>
      <c r="EWL11" s="305"/>
      <c r="EWM11" s="305"/>
      <c r="EWN11" s="305"/>
      <c r="EWO11" s="305"/>
      <c r="EWP11" s="305"/>
      <c r="EWQ11" s="305"/>
      <c r="EWR11" s="305"/>
      <c r="EWS11" s="305"/>
      <c r="EWT11" s="305"/>
      <c r="EWU11" s="305"/>
      <c r="EWV11" s="305"/>
      <c r="EWW11" s="305"/>
      <c r="EWX11" s="305"/>
      <c r="EWY11" s="305"/>
      <c r="EWZ11" s="305"/>
      <c r="EXA11" s="305"/>
      <c r="EXB11" s="305"/>
      <c r="EXC11" s="305"/>
      <c r="EXD11" s="305"/>
      <c r="EXE11" s="305"/>
      <c r="EXF11" s="305"/>
      <c r="EXG11" s="305"/>
      <c r="EXH11" s="305"/>
      <c r="EXI11" s="305"/>
      <c r="EXJ11" s="305"/>
      <c r="EXK11" s="305"/>
      <c r="EXL11" s="305"/>
      <c r="EXM11" s="305"/>
      <c r="EXN11" s="305"/>
      <c r="EXO11" s="305"/>
      <c r="EXP11" s="305"/>
      <c r="EXQ11" s="305"/>
      <c r="EXR11" s="305"/>
      <c r="EXS11" s="305"/>
      <c r="EXT11" s="305"/>
      <c r="EXU11" s="305"/>
      <c r="EXV11" s="305"/>
      <c r="EXW11" s="305"/>
      <c r="EXX11" s="305"/>
      <c r="EXY11" s="305"/>
      <c r="EXZ11" s="305"/>
      <c r="EYA11" s="305"/>
      <c r="EYB11" s="305"/>
      <c r="EYC11" s="305"/>
      <c r="EYD11" s="305"/>
      <c r="EYE11" s="305"/>
      <c r="EYF11" s="305"/>
      <c r="EYG11" s="305"/>
      <c r="EYH11" s="305"/>
      <c r="EYI11" s="305"/>
      <c r="EYJ11" s="305"/>
      <c r="EYK11" s="305"/>
      <c r="EYL11" s="305"/>
      <c r="EYM11" s="305"/>
      <c r="EYN11" s="305"/>
      <c r="EYO11" s="305"/>
      <c r="EYP11" s="305"/>
      <c r="EYQ11" s="305"/>
      <c r="EYR11" s="305"/>
      <c r="EYS11" s="305"/>
      <c r="EYT11" s="305"/>
      <c r="EYU11" s="305"/>
      <c r="EYV11" s="305"/>
      <c r="EYW11" s="305"/>
      <c r="EYX11" s="305"/>
      <c r="EYY11" s="305"/>
      <c r="EYZ11" s="305"/>
      <c r="EZA11" s="305"/>
      <c r="EZB11" s="305"/>
      <c r="EZC11" s="305"/>
      <c r="EZD11" s="305"/>
      <c r="EZE11" s="305"/>
      <c r="EZF11" s="305"/>
      <c r="EZG11" s="305"/>
      <c r="EZH11" s="305"/>
      <c r="EZI11" s="305"/>
      <c r="EZJ11" s="305"/>
      <c r="EZK11" s="305"/>
      <c r="EZL11" s="305"/>
      <c r="EZM11" s="305"/>
      <c r="EZN11" s="305"/>
      <c r="EZO11" s="305"/>
      <c r="EZP11" s="305"/>
      <c r="EZQ11" s="305"/>
      <c r="EZR11" s="305"/>
      <c r="EZS11" s="305"/>
      <c r="EZT11" s="305"/>
      <c r="EZU11" s="305"/>
      <c r="EZV11" s="305"/>
      <c r="EZW11" s="305"/>
      <c r="EZX11" s="305"/>
      <c r="EZY11" s="305"/>
      <c r="EZZ11" s="305"/>
      <c r="FAA11" s="305"/>
      <c r="FAB11" s="305"/>
      <c r="FAC11" s="305"/>
      <c r="FAD11" s="305"/>
      <c r="FAE11" s="305"/>
      <c r="FAF11" s="305"/>
      <c r="FAG11" s="305"/>
      <c r="FAH11" s="305"/>
      <c r="FAI11" s="305"/>
      <c r="FAJ11" s="305"/>
      <c r="FAK11" s="305"/>
      <c r="FAL11" s="305"/>
      <c r="FAM11" s="305"/>
      <c r="FAN11" s="305"/>
      <c r="FAO11" s="305"/>
      <c r="FAP11" s="305"/>
      <c r="FAQ11" s="305"/>
      <c r="FAR11" s="305"/>
      <c r="FAS11" s="305"/>
      <c r="FAT11" s="305"/>
      <c r="FAU11" s="305"/>
      <c r="FAV11" s="305"/>
      <c r="FAW11" s="305"/>
      <c r="FAX11" s="305"/>
      <c r="FAY11" s="305"/>
      <c r="FAZ11" s="305"/>
      <c r="FBA11" s="305"/>
      <c r="FBB11" s="305"/>
      <c r="FBC11" s="305"/>
      <c r="FBD11" s="305"/>
      <c r="FBE11" s="305"/>
      <c r="FBF11" s="305"/>
      <c r="FBG11" s="305"/>
      <c r="FBH11" s="305"/>
      <c r="FBI11" s="305"/>
      <c r="FBJ11" s="305"/>
      <c r="FBK11" s="305"/>
      <c r="FBL11" s="305"/>
      <c r="FBM11" s="305"/>
      <c r="FBN11" s="305"/>
      <c r="FBO11" s="305"/>
      <c r="FBP11" s="305"/>
      <c r="FBQ11" s="305"/>
      <c r="FBR11" s="305"/>
      <c r="FBS11" s="305"/>
      <c r="FBT11" s="305"/>
      <c r="FBU11" s="305"/>
      <c r="FBV11" s="305"/>
      <c r="FBW11" s="305"/>
      <c r="FBX11" s="305"/>
      <c r="FBY11" s="305"/>
      <c r="FBZ11" s="305"/>
      <c r="FCA11" s="305"/>
      <c r="FCB11" s="305"/>
      <c r="FCC11" s="305"/>
      <c r="FCD11" s="305"/>
      <c r="FCE11" s="305"/>
      <c r="FCF11" s="305"/>
      <c r="FCG11" s="305"/>
      <c r="FCH11" s="305"/>
      <c r="FCI11" s="305"/>
      <c r="FCJ11" s="305"/>
      <c r="FCK11" s="305"/>
      <c r="FCL11" s="305"/>
      <c r="FCM11" s="305"/>
      <c r="FCN11" s="305"/>
      <c r="FCO11" s="305"/>
      <c r="FCP11" s="305"/>
      <c r="FCQ11" s="305"/>
      <c r="FCR11" s="305"/>
      <c r="FCS11" s="305"/>
      <c r="FCT11" s="305"/>
      <c r="FCU11" s="305"/>
      <c r="FCV11" s="305"/>
      <c r="FCW11" s="305"/>
      <c r="FCX11" s="305"/>
      <c r="FCY11" s="305"/>
      <c r="FCZ11" s="305"/>
      <c r="FDA11" s="305"/>
      <c r="FDB11" s="305"/>
      <c r="FDC11" s="305"/>
      <c r="FDD11" s="305"/>
      <c r="FDE11" s="305"/>
      <c r="FDF11" s="305"/>
      <c r="FDG11" s="305"/>
      <c r="FDH11" s="305"/>
      <c r="FDI11" s="305"/>
      <c r="FDJ11" s="305"/>
      <c r="FDK11" s="305"/>
      <c r="FDL11" s="305"/>
      <c r="FDM11" s="305"/>
      <c r="FDN11" s="305"/>
      <c r="FDO11" s="305"/>
      <c r="FDP11" s="305"/>
      <c r="FDQ11" s="305"/>
      <c r="FDR11" s="305"/>
      <c r="FDS11" s="305"/>
      <c r="FDT11" s="305"/>
      <c r="FDU11" s="305"/>
      <c r="FDV11" s="305"/>
      <c r="FDW11" s="305"/>
      <c r="FDX11" s="305"/>
      <c r="FDY11" s="305"/>
      <c r="FDZ11" s="305"/>
      <c r="FEA11" s="305"/>
      <c r="FEB11" s="305"/>
      <c r="FEC11" s="305"/>
      <c r="FED11" s="305"/>
      <c r="FEE11" s="305"/>
      <c r="FEF11" s="305"/>
      <c r="FEG11" s="305"/>
      <c r="FEH11" s="305"/>
      <c r="FEI11" s="305"/>
      <c r="FEJ11" s="305"/>
      <c r="FEK11" s="305"/>
      <c r="FEL11" s="305"/>
      <c r="FEM11" s="305"/>
      <c r="FEN11" s="305"/>
      <c r="FEO11" s="305"/>
      <c r="FEP11" s="305"/>
      <c r="FEQ11" s="305"/>
      <c r="FER11" s="305"/>
      <c r="FES11" s="305"/>
      <c r="FET11" s="305"/>
      <c r="FEU11" s="305"/>
      <c r="FEV11" s="305"/>
      <c r="FEW11" s="305"/>
      <c r="FEX11" s="305"/>
      <c r="FEY11" s="305"/>
      <c r="FEZ11" s="305"/>
      <c r="FFA11" s="305"/>
      <c r="FFB11" s="305"/>
      <c r="FFC11" s="305"/>
      <c r="FFD11" s="305"/>
      <c r="FFE11" s="305"/>
      <c r="FFF11" s="305"/>
      <c r="FFG11" s="305"/>
      <c r="FFH11" s="305"/>
      <c r="FFI11" s="305"/>
      <c r="FFJ11" s="305"/>
      <c r="FFK11" s="305"/>
      <c r="FFL11" s="305"/>
      <c r="FFM11" s="305"/>
      <c r="FFN11" s="305"/>
      <c r="FFO11" s="305"/>
      <c r="FFP11" s="305"/>
      <c r="FFQ11" s="305"/>
      <c r="FFR11" s="305"/>
      <c r="FFS11" s="305"/>
      <c r="FFT11" s="305"/>
      <c r="FFU11" s="305"/>
      <c r="FFV11" s="305"/>
      <c r="FFW11" s="305"/>
      <c r="FFX11" s="305"/>
      <c r="FFY11" s="305"/>
      <c r="FFZ11" s="305"/>
      <c r="FGA11" s="305"/>
      <c r="FGB11" s="305"/>
      <c r="FGC11" s="305"/>
      <c r="FGD11" s="305"/>
      <c r="FGE11" s="305"/>
      <c r="FGF11" s="305"/>
      <c r="FGG11" s="305"/>
      <c r="FGH11" s="305"/>
      <c r="FGI11" s="305"/>
      <c r="FGJ11" s="305"/>
      <c r="FGK11" s="305"/>
      <c r="FGL11" s="305"/>
      <c r="FGM11" s="305"/>
      <c r="FGN11" s="305"/>
      <c r="FGO11" s="305"/>
      <c r="FGP11" s="305"/>
      <c r="FGQ11" s="305"/>
      <c r="FGR11" s="305"/>
      <c r="FGS11" s="305"/>
      <c r="FGT11" s="305"/>
      <c r="FGU11" s="305"/>
      <c r="FGV11" s="305"/>
      <c r="FGW11" s="305"/>
      <c r="FGX11" s="305"/>
      <c r="FGY11" s="305"/>
      <c r="FGZ11" s="305"/>
      <c r="FHA11" s="305"/>
      <c r="FHB11" s="305"/>
      <c r="FHC11" s="305"/>
      <c r="FHD11" s="305"/>
      <c r="FHE11" s="305"/>
      <c r="FHF11" s="305"/>
      <c r="FHG11" s="305"/>
      <c r="FHH11" s="305"/>
      <c r="FHI11" s="305"/>
      <c r="FHJ11" s="305"/>
      <c r="FHK11" s="305"/>
      <c r="FHL11" s="305"/>
      <c r="FHM11" s="305"/>
      <c r="FHN11" s="305"/>
      <c r="FHO11" s="305"/>
      <c r="FHP11" s="305"/>
      <c r="FHQ11" s="305"/>
      <c r="FHR11" s="305"/>
      <c r="FHS11" s="305"/>
      <c r="FHT11" s="305"/>
      <c r="FHU11" s="305"/>
      <c r="FHV11" s="305"/>
      <c r="FHW11" s="305"/>
      <c r="FHX11" s="305"/>
      <c r="FHY11" s="305"/>
      <c r="FHZ11" s="305"/>
      <c r="FIA11" s="305"/>
      <c r="FIB11" s="305"/>
      <c r="FIC11" s="305"/>
      <c r="FID11" s="305"/>
      <c r="FIE11" s="305"/>
      <c r="FIF11" s="305"/>
      <c r="FIG11" s="305"/>
      <c r="FIH11" s="305"/>
      <c r="FII11" s="305"/>
      <c r="FIJ11" s="305"/>
      <c r="FIK11" s="305"/>
      <c r="FIL11" s="305"/>
      <c r="FIM11" s="305"/>
      <c r="FIN11" s="305"/>
      <c r="FIO11" s="305"/>
      <c r="FIP11" s="305"/>
      <c r="FIQ11" s="305"/>
      <c r="FIR11" s="305"/>
      <c r="FIS11" s="305"/>
      <c r="FIT11" s="305"/>
      <c r="FIU11" s="305"/>
      <c r="FIV11" s="305"/>
      <c r="FIW11" s="305"/>
      <c r="FIX11" s="305"/>
      <c r="FIY11" s="305"/>
      <c r="FIZ11" s="305"/>
      <c r="FJA11" s="305"/>
      <c r="FJB11" s="305"/>
      <c r="FJC11" s="305"/>
      <c r="FJD11" s="305"/>
      <c r="FJE11" s="305"/>
      <c r="FJF11" s="305"/>
      <c r="FJG11" s="305"/>
      <c r="FJH11" s="305"/>
      <c r="FJI11" s="305"/>
      <c r="FJJ11" s="305"/>
      <c r="FJK11" s="305"/>
      <c r="FJL11" s="305"/>
      <c r="FJM11" s="305"/>
      <c r="FJN11" s="305"/>
      <c r="FJO11" s="305"/>
      <c r="FJP11" s="305"/>
      <c r="FJQ11" s="305"/>
      <c r="FJR11" s="305"/>
      <c r="FJS11" s="305"/>
      <c r="FJT11" s="305"/>
      <c r="FJU11" s="305"/>
      <c r="FJV11" s="305"/>
      <c r="FJW11" s="305"/>
      <c r="FJX11" s="305"/>
      <c r="FJY11" s="305"/>
      <c r="FJZ11" s="305"/>
      <c r="FKA11" s="305"/>
      <c r="FKB11" s="305"/>
      <c r="FKC11" s="305"/>
      <c r="FKD11" s="305"/>
      <c r="FKE11" s="305"/>
      <c r="FKF11" s="305"/>
      <c r="FKG11" s="305"/>
      <c r="FKH11" s="305"/>
      <c r="FKI11" s="305"/>
      <c r="FKJ11" s="305"/>
      <c r="FKK11" s="305"/>
      <c r="FKL11" s="305"/>
      <c r="FKM11" s="305"/>
      <c r="FKN11" s="305"/>
      <c r="FKO11" s="305"/>
      <c r="FKP11" s="305"/>
      <c r="FKQ11" s="305"/>
      <c r="FKR11" s="305"/>
      <c r="FKS11" s="305"/>
      <c r="FKT11" s="305"/>
      <c r="FKU11" s="305"/>
      <c r="FKV11" s="305"/>
      <c r="FKW11" s="305"/>
      <c r="FKX11" s="305"/>
      <c r="FKY11" s="305"/>
      <c r="FKZ11" s="305"/>
      <c r="FLA11" s="305"/>
      <c r="FLB11" s="305"/>
      <c r="FLC11" s="305"/>
      <c r="FLD11" s="305"/>
      <c r="FLE11" s="305"/>
      <c r="FLF11" s="305"/>
      <c r="FLG11" s="305"/>
      <c r="FLH11" s="305"/>
      <c r="FLI11" s="305"/>
      <c r="FLJ11" s="305"/>
      <c r="FLK11" s="305"/>
      <c r="FLL11" s="305"/>
      <c r="FLM11" s="305"/>
      <c r="FLN11" s="305"/>
      <c r="FLO11" s="305"/>
      <c r="FLP11" s="305"/>
      <c r="FLQ11" s="305"/>
      <c r="FLR11" s="305"/>
      <c r="FLS11" s="305"/>
      <c r="FLT11" s="305"/>
      <c r="FLU11" s="305"/>
      <c r="FLV11" s="305"/>
      <c r="FLW11" s="305"/>
      <c r="FLX11" s="305"/>
      <c r="FLY11" s="305"/>
      <c r="FLZ11" s="305"/>
      <c r="FMA11" s="305"/>
      <c r="FMB11" s="305"/>
      <c r="FMC11" s="305"/>
      <c r="FMD11" s="305"/>
      <c r="FME11" s="305"/>
      <c r="FMF11" s="305"/>
      <c r="FMG11" s="305"/>
      <c r="FMH11" s="305"/>
      <c r="FMI11" s="305"/>
      <c r="FMJ11" s="305"/>
      <c r="FMK11" s="305"/>
      <c r="FML11" s="305"/>
      <c r="FMM11" s="305"/>
      <c r="FMN11" s="305"/>
      <c r="FMO11" s="305"/>
      <c r="FMP11" s="305"/>
      <c r="FMQ11" s="305"/>
      <c r="FMR11" s="305"/>
      <c r="FMS11" s="305"/>
      <c r="FMT11" s="305"/>
      <c r="FMU11" s="305"/>
      <c r="FMV11" s="305"/>
      <c r="FMW11" s="305"/>
      <c r="FMX11" s="305"/>
      <c r="FMY11" s="305"/>
      <c r="FMZ11" s="305"/>
      <c r="FNA11" s="305"/>
      <c r="FNB11" s="305"/>
      <c r="FNC11" s="305"/>
      <c r="FND11" s="305"/>
      <c r="FNE11" s="305"/>
      <c r="FNF11" s="305"/>
      <c r="FNG11" s="305"/>
      <c r="FNH11" s="305"/>
      <c r="FNI11" s="305"/>
      <c r="FNJ11" s="305"/>
      <c r="FNK11" s="305"/>
      <c r="FNL11" s="305"/>
      <c r="FNM11" s="305"/>
      <c r="FNN11" s="305"/>
      <c r="FNO11" s="305"/>
      <c r="FNP11" s="305"/>
      <c r="FNQ11" s="305"/>
      <c r="FNR11" s="305"/>
      <c r="FNS11" s="305"/>
      <c r="FNT11" s="305"/>
      <c r="FNU11" s="305"/>
      <c r="FNV11" s="305"/>
      <c r="FNW11" s="305"/>
      <c r="FNX11" s="305"/>
      <c r="FNY11" s="305"/>
      <c r="FNZ11" s="305"/>
      <c r="FOA11" s="305"/>
      <c r="FOB11" s="305"/>
      <c r="FOC11" s="305"/>
      <c r="FOD11" s="305"/>
      <c r="FOE11" s="305"/>
      <c r="FOF11" s="305"/>
      <c r="FOG11" s="305"/>
      <c r="FOH11" s="305"/>
      <c r="FOI11" s="305"/>
      <c r="FOJ11" s="305"/>
      <c r="FOK11" s="305"/>
      <c r="FOL11" s="305"/>
      <c r="FOM11" s="305"/>
      <c r="FON11" s="305"/>
      <c r="FOO11" s="305"/>
      <c r="FOP11" s="305"/>
      <c r="FOQ11" s="305"/>
      <c r="FOR11" s="305"/>
      <c r="FOS11" s="305"/>
      <c r="FOT11" s="305"/>
      <c r="FOU11" s="305"/>
      <c r="FOV11" s="305"/>
      <c r="FOW11" s="305"/>
      <c r="FOX11" s="305"/>
      <c r="FOY11" s="305"/>
      <c r="FOZ11" s="305"/>
      <c r="FPA11" s="305"/>
      <c r="FPB11" s="305"/>
      <c r="FPC11" s="305"/>
      <c r="FPD11" s="305"/>
      <c r="FPE11" s="305"/>
      <c r="FPF11" s="305"/>
      <c r="FPG11" s="305"/>
      <c r="FPH11" s="305"/>
      <c r="FPI11" s="305"/>
      <c r="FPJ11" s="305"/>
      <c r="FPK11" s="305"/>
      <c r="FPL11" s="305"/>
      <c r="FPM11" s="305"/>
      <c r="FPN11" s="305"/>
      <c r="FPO11" s="305"/>
      <c r="FPP11" s="305"/>
      <c r="FPQ11" s="305"/>
      <c r="FPR11" s="305"/>
      <c r="FPS11" s="305"/>
      <c r="FPT11" s="305"/>
      <c r="FPU11" s="305"/>
      <c r="FPV11" s="305"/>
      <c r="FPW11" s="305"/>
      <c r="FPX11" s="305"/>
      <c r="FPY11" s="305"/>
      <c r="FPZ11" s="305"/>
      <c r="FQA11" s="305"/>
      <c r="FQB11" s="305"/>
      <c r="FQC11" s="305"/>
      <c r="FQD11" s="305"/>
      <c r="FQE11" s="305"/>
      <c r="FQF11" s="305"/>
      <c r="FQG11" s="305"/>
      <c r="FQH11" s="305"/>
      <c r="FQI11" s="305"/>
      <c r="FQJ11" s="305"/>
      <c r="FQK11" s="305"/>
      <c r="FQL11" s="305"/>
      <c r="FQM11" s="305"/>
      <c r="FQN11" s="305"/>
      <c r="FQO11" s="305"/>
      <c r="FQP11" s="305"/>
      <c r="FQQ11" s="305"/>
      <c r="FQR11" s="305"/>
      <c r="FQS11" s="305"/>
      <c r="FQT11" s="305"/>
      <c r="FQU11" s="305"/>
      <c r="FQV11" s="305"/>
      <c r="FQW11" s="305"/>
      <c r="FQX11" s="305"/>
      <c r="FQY11" s="305"/>
      <c r="FQZ11" s="305"/>
      <c r="FRA11" s="305"/>
      <c r="FRB11" s="305"/>
      <c r="FRC11" s="305"/>
      <c r="FRD11" s="305"/>
      <c r="FRE11" s="305"/>
      <c r="FRF11" s="305"/>
      <c r="FRG11" s="305"/>
      <c r="FRH11" s="305"/>
      <c r="FRI11" s="305"/>
      <c r="FRJ11" s="305"/>
      <c r="FRK11" s="305"/>
      <c r="FRL11" s="305"/>
      <c r="FRM11" s="305"/>
      <c r="FRN11" s="305"/>
      <c r="FRO11" s="305"/>
      <c r="FRP11" s="305"/>
      <c r="FRQ11" s="305"/>
      <c r="FRR11" s="305"/>
      <c r="FRS11" s="305"/>
      <c r="FRT11" s="305"/>
      <c r="FRU11" s="305"/>
      <c r="FRV11" s="305"/>
      <c r="FRW11" s="305"/>
      <c r="FRX11" s="305"/>
      <c r="FRY11" s="305"/>
      <c r="FRZ11" s="305"/>
      <c r="FSA11" s="305"/>
      <c r="FSB11" s="305"/>
      <c r="FSC11" s="305"/>
      <c r="FSD11" s="305"/>
      <c r="FSE11" s="305"/>
      <c r="FSF11" s="305"/>
      <c r="FSG11" s="305"/>
      <c r="FSH11" s="305"/>
      <c r="FSI11" s="305"/>
      <c r="FSJ11" s="305"/>
      <c r="FSK11" s="305"/>
      <c r="FSL11" s="305"/>
      <c r="FSM11" s="305"/>
      <c r="FSN11" s="305"/>
      <c r="FSO11" s="305"/>
      <c r="FSP11" s="305"/>
      <c r="FSQ11" s="305"/>
      <c r="FSR11" s="305"/>
      <c r="FSS11" s="305"/>
      <c r="FST11" s="305"/>
      <c r="FSU11" s="305"/>
      <c r="FSV11" s="305"/>
      <c r="FSW11" s="305"/>
      <c r="FSX11" s="305"/>
      <c r="FSY11" s="305"/>
      <c r="FSZ11" s="305"/>
      <c r="FTA11" s="305"/>
      <c r="FTB11" s="305"/>
      <c r="FTC11" s="305"/>
      <c r="FTD11" s="305"/>
      <c r="FTE11" s="305"/>
      <c r="FTF11" s="305"/>
      <c r="FTG11" s="305"/>
      <c r="FTH11" s="305"/>
      <c r="FTI11" s="305"/>
      <c r="FTJ11" s="305"/>
      <c r="FTK11" s="305"/>
      <c r="FTL11" s="305"/>
      <c r="FTM11" s="305"/>
      <c r="FTN11" s="305"/>
      <c r="FTO11" s="305"/>
      <c r="FTP11" s="305"/>
      <c r="FTQ11" s="305"/>
      <c r="FTR11" s="305"/>
      <c r="FTS11" s="305"/>
      <c r="FTT11" s="305"/>
      <c r="FTU11" s="305"/>
      <c r="FTV11" s="305"/>
      <c r="FTW11" s="305"/>
      <c r="FTX11" s="305"/>
      <c r="FTY11" s="305"/>
      <c r="FTZ11" s="305"/>
      <c r="FUA11" s="305"/>
      <c r="FUB11" s="305"/>
      <c r="FUC11" s="305"/>
      <c r="FUD11" s="305"/>
      <c r="FUE11" s="305"/>
      <c r="FUF11" s="305"/>
      <c r="FUG11" s="305"/>
      <c r="FUH11" s="305"/>
      <c r="FUI11" s="305"/>
      <c r="FUJ11" s="305"/>
      <c r="FUK11" s="305"/>
      <c r="FUL11" s="305"/>
      <c r="FUM11" s="305"/>
      <c r="FUN11" s="305"/>
      <c r="FUO11" s="305"/>
      <c r="FUP11" s="305"/>
      <c r="FUQ11" s="305"/>
      <c r="FUR11" s="305"/>
      <c r="FUS11" s="305"/>
      <c r="FUT11" s="305"/>
      <c r="FUU11" s="305"/>
      <c r="FUV11" s="305"/>
      <c r="FUW11" s="305"/>
      <c r="FUX11" s="305"/>
      <c r="FUY11" s="305"/>
      <c r="FUZ11" s="305"/>
      <c r="FVA11" s="305"/>
      <c r="FVB11" s="305"/>
      <c r="FVC11" s="305"/>
      <c r="FVD11" s="305"/>
      <c r="FVE11" s="305"/>
      <c r="FVF11" s="305"/>
      <c r="FVG11" s="305"/>
      <c r="FVH11" s="305"/>
      <c r="FVI11" s="305"/>
      <c r="FVJ11" s="305"/>
      <c r="FVK11" s="305"/>
      <c r="FVL11" s="305"/>
      <c r="FVM11" s="305"/>
      <c r="FVN11" s="305"/>
      <c r="FVO11" s="305"/>
      <c r="FVP11" s="305"/>
      <c r="FVQ11" s="305"/>
      <c r="FVR11" s="305"/>
      <c r="FVS11" s="305"/>
      <c r="FVT11" s="305"/>
      <c r="FVU11" s="305"/>
      <c r="FVV11" s="305"/>
      <c r="FVW11" s="305"/>
      <c r="FVX11" s="305"/>
      <c r="FVY11" s="305"/>
      <c r="FVZ11" s="305"/>
      <c r="FWA11" s="305"/>
      <c r="FWB11" s="305"/>
      <c r="FWC11" s="305"/>
      <c r="FWD11" s="305"/>
      <c r="FWE11" s="305"/>
      <c r="FWF11" s="305"/>
      <c r="FWG11" s="305"/>
      <c r="FWH11" s="305"/>
      <c r="FWI11" s="305"/>
      <c r="FWJ11" s="305"/>
      <c r="FWK11" s="305"/>
      <c r="FWL11" s="305"/>
      <c r="FWM11" s="305"/>
      <c r="FWN11" s="305"/>
      <c r="FWO11" s="305"/>
      <c r="FWP11" s="305"/>
      <c r="FWQ11" s="305"/>
      <c r="FWR11" s="305"/>
      <c r="FWS11" s="305"/>
      <c r="FWT11" s="305"/>
      <c r="FWU11" s="305"/>
      <c r="FWV11" s="305"/>
      <c r="FWW11" s="305"/>
      <c r="FWX11" s="305"/>
      <c r="FWY11" s="305"/>
      <c r="FWZ11" s="305"/>
      <c r="FXA11" s="305"/>
      <c r="FXB11" s="305"/>
      <c r="FXC11" s="305"/>
      <c r="FXD11" s="305"/>
      <c r="FXE11" s="305"/>
      <c r="FXF11" s="305"/>
      <c r="FXG11" s="305"/>
      <c r="FXH11" s="305"/>
      <c r="FXI11" s="305"/>
      <c r="FXJ11" s="305"/>
      <c r="FXK11" s="305"/>
      <c r="FXL11" s="305"/>
      <c r="FXM11" s="305"/>
      <c r="FXN11" s="305"/>
      <c r="FXO11" s="305"/>
      <c r="FXP11" s="305"/>
      <c r="FXQ11" s="305"/>
      <c r="FXR11" s="305"/>
      <c r="FXS11" s="305"/>
      <c r="FXT11" s="305"/>
      <c r="FXU11" s="305"/>
      <c r="FXV11" s="305"/>
      <c r="FXW11" s="305"/>
      <c r="FXX11" s="305"/>
      <c r="FXY11" s="305"/>
      <c r="FXZ11" s="305"/>
      <c r="FYA11" s="305"/>
      <c r="FYB11" s="305"/>
      <c r="FYC11" s="305"/>
      <c r="FYD11" s="305"/>
      <c r="FYE11" s="305"/>
      <c r="FYF11" s="305"/>
      <c r="FYG11" s="305"/>
      <c r="FYH11" s="305"/>
      <c r="FYI11" s="305"/>
      <c r="FYJ11" s="305"/>
      <c r="FYK11" s="305"/>
      <c r="FYL11" s="305"/>
      <c r="FYM11" s="305"/>
      <c r="FYN11" s="305"/>
      <c r="FYO11" s="305"/>
      <c r="FYP11" s="305"/>
      <c r="FYQ11" s="305"/>
      <c r="FYR11" s="305"/>
      <c r="FYS11" s="305"/>
      <c r="FYT11" s="305"/>
      <c r="FYU11" s="305"/>
      <c r="FYV11" s="305"/>
      <c r="FYW11" s="305"/>
      <c r="FYX11" s="305"/>
      <c r="FYY11" s="305"/>
      <c r="FYZ11" s="305"/>
      <c r="FZA11" s="305"/>
      <c r="FZB11" s="305"/>
      <c r="FZC11" s="305"/>
      <c r="FZD11" s="305"/>
      <c r="FZE11" s="305"/>
      <c r="FZF11" s="305"/>
      <c r="FZG11" s="305"/>
      <c r="FZH11" s="305"/>
      <c r="FZI11" s="305"/>
      <c r="FZJ11" s="305"/>
      <c r="FZK11" s="305"/>
      <c r="FZL11" s="305"/>
      <c r="FZM11" s="305"/>
      <c r="FZN11" s="305"/>
      <c r="FZO11" s="305"/>
      <c r="FZP11" s="305"/>
      <c r="FZQ11" s="305"/>
      <c r="FZR11" s="305"/>
      <c r="FZS11" s="305"/>
      <c r="FZT11" s="305"/>
      <c r="FZU11" s="305"/>
      <c r="FZV11" s="305"/>
      <c r="FZW11" s="305"/>
      <c r="FZX11" s="305"/>
      <c r="FZY11" s="305"/>
      <c r="FZZ11" s="305"/>
      <c r="GAA11" s="305"/>
      <c r="GAB11" s="305"/>
      <c r="GAC11" s="305"/>
      <c r="GAD11" s="305"/>
      <c r="GAE11" s="305"/>
      <c r="GAF11" s="305"/>
      <c r="GAG11" s="305"/>
      <c r="GAH11" s="305"/>
      <c r="GAI11" s="305"/>
      <c r="GAJ11" s="305"/>
      <c r="GAK11" s="305"/>
      <c r="GAL11" s="305"/>
      <c r="GAM11" s="305"/>
      <c r="GAN11" s="305"/>
      <c r="GAO11" s="305"/>
      <c r="GAP11" s="305"/>
      <c r="GAQ11" s="305"/>
      <c r="GAR11" s="305"/>
      <c r="GAS11" s="305"/>
      <c r="GAT11" s="305"/>
      <c r="GAU11" s="305"/>
      <c r="GAV11" s="305"/>
      <c r="GAW11" s="305"/>
      <c r="GAX11" s="305"/>
      <c r="GAY11" s="305"/>
      <c r="GAZ11" s="305"/>
      <c r="GBA11" s="305"/>
      <c r="GBB11" s="305"/>
      <c r="GBC11" s="305"/>
      <c r="GBD11" s="305"/>
      <c r="GBE11" s="305"/>
      <c r="GBF11" s="305"/>
      <c r="GBG11" s="305"/>
      <c r="GBH11" s="305"/>
      <c r="GBI11" s="305"/>
      <c r="GBJ11" s="305"/>
      <c r="GBK11" s="305"/>
      <c r="GBL11" s="305"/>
      <c r="GBM11" s="305"/>
      <c r="GBN11" s="305"/>
      <c r="GBO11" s="305"/>
      <c r="GBP11" s="305"/>
      <c r="GBQ11" s="305"/>
      <c r="GBR11" s="305"/>
      <c r="GBS11" s="305"/>
      <c r="GBT11" s="305"/>
      <c r="GBU11" s="305"/>
      <c r="GBV11" s="305"/>
      <c r="GBW11" s="305"/>
      <c r="GBX11" s="305"/>
      <c r="GBY11" s="305"/>
      <c r="GBZ11" s="305"/>
      <c r="GCA11" s="305"/>
      <c r="GCB11" s="305"/>
      <c r="GCC11" s="305"/>
      <c r="GCD11" s="305"/>
      <c r="GCE11" s="305"/>
      <c r="GCF11" s="305"/>
      <c r="GCG11" s="305"/>
      <c r="GCH11" s="305"/>
      <c r="GCI11" s="305"/>
      <c r="GCJ11" s="305"/>
      <c r="GCK11" s="305"/>
      <c r="GCL11" s="305"/>
      <c r="GCM11" s="305"/>
      <c r="GCN11" s="305"/>
      <c r="GCO11" s="305"/>
      <c r="GCP11" s="305"/>
      <c r="GCQ11" s="305"/>
      <c r="GCR11" s="305"/>
      <c r="GCS11" s="305"/>
      <c r="GCT11" s="305"/>
      <c r="GCU11" s="305"/>
      <c r="GCV11" s="305"/>
      <c r="GCW11" s="305"/>
      <c r="GCX11" s="305"/>
      <c r="GCY11" s="305"/>
      <c r="GCZ11" s="305"/>
      <c r="GDA11" s="305"/>
      <c r="GDB11" s="305"/>
      <c r="GDC11" s="305"/>
      <c r="GDD11" s="305"/>
      <c r="GDE11" s="305"/>
      <c r="GDF11" s="305"/>
      <c r="GDG11" s="305"/>
      <c r="GDH11" s="305"/>
      <c r="GDI11" s="305"/>
      <c r="GDJ11" s="305"/>
      <c r="GDK11" s="305"/>
      <c r="GDL11" s="305"/>
      <c r="GDM11" s="305"/>
      <c r="GDN11" s="305"/>
      <c r="GDO11" s="305"/>
      <c r="GDP11" s="305"/>
      <c r="GDQ11" s="305"/>
      <c r="GDR11" s="305"/>
      <c r="GDS11" s="305"/>
      <c r="GDT11" s="305"/>
      <c r="GDU11" s="305"/>
      <c r="GDV11" s="305"/>
      <c r="GDW11" s="305"/>
      <c r="GDX11" s="305"/>
      <c r="GDY11" s="305"/>
      <c r="GDZ11" s="305"/>
      <c r="GEA11" s="305"/>
      <c r="GEB11" s="305"/>
      <c r="GEC11" s="305"/>
      <c r="GED11" s="305"/>
      <c r="GEE11" s="305"/>
      <c r="GEF11" s="305"/>
      <c r="GEG11" s="305"/>
      <c r="GEH11" s="305"/>
      <c r="GEI11" s="305"/>
      <c r="GEJ11" s="305"/>
      <c r="GEK11" s="305"/>
      <c r="GEL11" s="305"/>
      <c r="GEM11" s="305"/>
      <c r="GEN11" s="305"/>
      <c r="GEO11" s="305"/>
      <c r="GEP11" s="305"/>
      <c r="GEQ11" s="305"/>
      <c r="GER11" s="305"/>
      <c r="GES11" s="305"/>
      <c r="GET11" s="305"/>
      <c r="GEU11" s="305"/>
      <c r="GEV11" s="305"/>
      <c r="GEW11" s="305"/>
      <c r="GEX11" s="305"/>
      <c r="GEY11" s="305"/>
      <c r="GEZ11" s="305"/>
      <c r="GFA11" s="305"/>
      <c r="GFB11" s="305"/>
      <c r="GFC11" s="305"/>
      <c r="GFD11" s="305"/>
      <c r="GFE11" s="305"/>
      <c r="GFF11" s="305"/>
      <c r="GFG11" s="305"/>
      <c r="GFH11" s="305"/>
      <c r="GFI11" s="305"/>
      <c r="GFJ11" s="305"/>
      <c r="GFK11" s="305"/>
      <c r="GFL11" s="305"/>
      <c r="GFM11" s="305"/>
      <c r="GFN11" s="305"/>
      <c r="GFO11" s="305"/>
      <c r="GFP11" s="305"/>
      <c r="GFQ11" s="305"/>
      <c r="GFR11" s="305"/>
      <c r="GFS11" s="305"/>
      <c r="GFT11" s="305"/>
      <c r="GFU11" s="305"/>
      <c r="GFV11" s="305"/>
      <c r="GFW11" s="305"/>
      <c r="GFX11" s="305"/>
      <c r="GFY11" s="305"/>
      <c r="GFZ11" s="305"/>
      <c r="GGA11" s="305"/>
      <c r="GGB11" s="305"/>
      <c r="GGC11" s="305"/>
      <c r="GGD11" s="305"/>
      <c r="GGE11" s="305"/>
      <c r="GGF11" s="305"/>
      <c r="GGG11" s="305"/>
      <c r="GGH11" s="305"/>
      <c r="GGI11" s="305"/>
      <c r="GGJ11" s="305"/>
      <c r="GGK11" s="305"/>
      <c r="GGL11" s="305"/>
      <c r="GGM11" s="305"/>
      <c r="GGN11" s="305"/>
      <c r="GGO11" s="305"/>
      <c r="GGP11" s="305"/>
      <c r="GGQ11" s="305"/>
      <c r="GGR11" s="305"/>
      <c r="GGS11" s="305"/>
      <c r="GGT11" s="305"/>
      <c r="GGU11" s="305"/>
      <c r="GGV11" s="305"/>
      <c r="GGW11" s="305"/>
      <c r="GGX11" s="305"/>
      <c r="GGY11" s="305"/>
      <c r="GGZ11" s="305"/>
      <c r="GHA11" s="305"/>
      <c r="GHB11" s="305"/>
      <c r="GHC11" s="305"/>
      <c r="GHD11" s="305"/>
      <c r="GHE11" s="305"/>
      <c r="GHF11" s="305"/>
      <c r="GHG11" s="305"/>
      <c r="GHH11" s="305"/>
      <c r="GHI11" s="305"/>
      <c r="GHJ11" s="305"/>
      <c r="GHK11" s="305"/>
      <c r="GHL11" s="305"/>
      <c r="GHM11" s="305"/>
      <c r="GHN11" s="305"/>
      <c r="GHO11" s="305"/>
      <c r="GHP11" s="305"/>
      <c r="GHQ11" s="305"/>
      <c r="GHR11" s="305"/>
      <c r="GHS11" s="305"/>
      <c r="GHT11" s="305"/>
      <c r="GHU11" s="305"/>
      <c r="GHV11" s="305"/>
      <c r="GHW11" s="305"/>
      <c r="GHX11" s="305"/>
      <c r="GHY11" s="305"/>
      <c r="GHZ11" s="305"/>
      <c r="GIA11" s="305"/>
      <c r="GIB11" s="305"/>
      <c r="GIC11" s="305"/>
      <c r="GID11" s="305"/>
      <c r="GIE11" s="305"/>
      <c r="GIF11" s="305"/>
      <c r="GIG11" s="305"/>
      <c r="GIH11" s="305"/>
      <c r="GII11" s="305"/>
      <c r="GIJ11" s="305"/>
      <c r="GIK11" s="305"/>
      <c r="GIL11" s="305"/>
      <c r="GIM11" s="305"/>
      <c r="GIN11" s="305"/>
      <c r="GIO11" s="305"/>
      <c r="GIP11" s="305"/>
      <c r="GIQ11" s="305"/>
      <c r="GIR11" s="305"/>
      <c r="GIS11" s="305"/>
      <c r="GIT11" s="305"/>
      <c r="GIU11" s="305"/>
      <c r="GIV11" s="305"/>
      <c r="GIW11" s="305"/>
      <c r="GIX11" s="305"/>
      <c r="GIY11" s="305"/>
      <c r="GIZ11" s="305"/>
      <c r="GJA11" s="305"/>
      <c r="GJB11" s="305"/>
      <c r="GJC11" s="305"/>
      <c r="GJD11" s="305"/>
      <c r="GJE11" s="305"/>
      <c r="GJF11" s="305"/>
      <c r="GJG11" s="305"/>
      <c r="GJH11" s="305"/>
      <c r="GJI11" s="305"/>
      <c r="GJJ11" s="305"/>
      <c r="GJK11" s="305"/>
      <c r="GJL11" s="305"/>
      <c r="GJM11" s="305"/>
      <c r="GJN11" s="305"/>
      <c r="GJO11" s="305"/>
      <c r="GJP11" s="305"/>
      <c r="GJQ11" s="305"/>
      <c r="GJR11" s="305"/>
      <c r="GJS11" s="305"/>
      <c r="GJT11" s="305"/>
      <c r="GJU11" s="305"/>
      <c r="GJV11" s="305"/>
      <c r="GJW11" s="305"/>
      <c r="GJX11" s="305"/>
      <c r="GJY11" s="305"/>
      <c r="GJZ11" s="305"/>
      <c r="GKA11" s="305"/>
      <c r="GKB11" s="305"/>
      <c r="GKC11" s="305"/>
      <c r="GKD11" s="305"/>
      <c r="GKE11" s="305"/>
      <c r="GKF11" s="305"/>
      <c r="GKG11" s="305"/>
      <c r="GKH11" s="305"/>
      <c r="GKI11" s="305"/>
      <c r="GKJ11" s="305"/>
      <c r="GKK11" s="305"/>
      <c r="GKL11" s="305"/>
      <c r="GKM11" s="305"/>
      <c r="GKN11" s="305"/>
      <c r="GKO11" s="305"/>
      <c r="GKP11" s="305"/>
      <c r="GKQ11" s="305"/>
      <c r="GKR11" s="305"/>
      <c r="GKS11" s="305"/>
      <c r="GKT11" s="305"/>
      <c r="GKU11" s="305"/>
      <c r="GKV11" s="305"/>
      <c r="GKW11" s="305"/>
      <c r="GKX11" s="305"/>
      <c r="GKY11" s="305"/>
      <c r="GKZ11" s="305"/>
      <c r="GLA11" s="305"/>
      <c r="GLB11" s="305"/>
      <c r="GLC11" s="305"/>
      <c r="GLD11" s="305"/>
      <c r="GLE11" s="305"/>
      <c r="GLF11" s="305"/>
      <c r="GLG11" s="305"/>
      <c r="GLH11" s="305"/>
      <c r="GLI11" s="305"/>
      <c r="GLJ11" s="305"/>
      <c r="GLK11" s="305"/>
      <c r="GLL11" s="305"/>
      <c r="GLM11" s="305"/>
      <c r="GLN11" s="305"/>
      <c r="GLO11" s="305"/>
      <c r="GLP11" s="305"/>
      <c r="GLQ11" s="305"/>
      <c r="GLR11" s="305"/>
      <c r="GLS11" s="305"/>
      <c r="GLT11" s="305"/>
      <c r="GLU11" s="305"/>
      <c r="GLV11" s="305"/>
      <c r="GLW11" s="305"/>
      <c r="GLX11" s="305"/>
      <c r="GLY11" s="305"/>
      <c r="GLZ11" s="305"/>
      <c r="GMA11" s="305"/>
      <c r="GMB11" s="305"/>
      <c r="GMC11" s="305"/>
      <c r="GMD11" s="305"/>
      <c r="GME11" s="305"/>
      <c r="GMF11" s="305"/>
      <c r="GMG11" s="305"/>
      <c r="GMH11" s="305"/>
      <c r="GMI11" s="305"/>
      <c r="GMJ11" s="305"/>
      <c r="GMK11" s="305"/>
      <c r="GML11" s="305"/>
      <c r="GMM11" s="305"/>
      <c r="GMN11" s="305"/>
      <c r="GMO11" s="305"/>
      <c r="GMP11" s="305"/>
      <c r="GMQ11" s="305"/>
      <c r="GMR11" s="305"/>
      <c r="GMS11" s="305"/>
      <c r="GMT11" s="305"/>
      <c r="GMU11" s="305"/>
      <c r="GMV11" s="305"/>
      <c r="GMW11" s="305"/>
      <c r="GMX11" s="305"/>
      <c r="GMY11" s="305"/>
      <c r="GMZ11" s="305"/>
      <c r="GNA11" s="305"/>
      <c r="GNB11" s="305"/>
      <c r="GNC11" s="305"/>
      <c r="GND11" s="305"/>
      <c r="GNE11" s="305"/>
      <c r="GNF11" s="305"/>
      <c r="GNG11" s="305"/>
      <c r="GNH11" s="305"/>
      <c r="GNI11" s="305"/>
      <c r="GNJ11" s="305"/>
      <c r="GNK11" s="305"/>
      <c r="GNL11" s="305"/>
      <c r="GNM11" s="305"/>
      <c r="GNN11" s="305"/>
      <c r="GNO11" s="305"/>
      <c r="GNP11" s="305"/>
      <c r="GNQ11" s="305"/>
      <c r="GNR11" s="305"/>
      <c r="GNS11" s="305"/>
      <c r="GNT11" s="305"/>
      <c r="GNU11" s="305"/>
      <c r="GNV11" s="305"/>
      <c r="GNW11" s="305"/>
      <c r="GNX11" s="305"/>
      <c r="GNY11" s="305"/>
      <c r="GNZ11" s="305"/>
      <c r="GOA11" s="305"/>
      <c r="GOB11" s="305"/>
      <c r="GOC11" s="305"/>
      <c r="GOD11" s="305"/>
      <c r="GOE11" s="305"/>
      <c r="GOF11" s="305"/>
      <c r="GOG11" s="305"/>
      <c r="GOH11" s="305"/>
      <c r="GOI11" s="305"/>
      <c r="GOJ11" s="305"/>
      <c r="GOK11" s="305"/>
      <c r="GOL11" s="305"/>
      <c r="GOM11" s="305"/>
      <c r="GON11" s="305"/>
      <c r="GOO11" s="305"/>
      <c r="GOP11" s="305"/>
      <c r="GOQ11" s="305"/>
      <c r="GOR11" s="305"/>
      <c r="GOS11" s="305"/>
      <c r="GOT11" s="305"/>
      <c r="GOU11" s="305"/>
      <c r="GOV11" s="305"/>
      <c r="GOW11" s="305"/>
      <c r="GOX11" s="305"/>
      <c r="GOY11" s="305"/>
      <c r="GOZ11" s="305"/>
      <c r="GPA11" s="305"/>
      <c r="GPB11" s="305"/>
      <c r="GPC11" s="305"/>
      <c r="GPD11" s="305"/>
      <c r="GPE11" s="305"/>
      <c r="GPF11" s="305"/>
      <c r="GPG11" s="305"/>
      <c r="GPH11" s="305"/>
      <c r="GPI11" s="305"/>
      <c r="GPJ11" s="305"/>
      <c r="GPK11" s="305"/>
      <c r="GPL11" s="305"/>
      <c r="GPM11" s="305"/>
      <c r="GPN11" s="305"/>
      <c r="GPO11" s="305"/>
      <c r="GPP11" s="305"/>
      <c r="GPQ11" s="305"/>
      <c r="GPR11" s="305"/>
      <c r="GPS11" s="305"/>
      <c r="GPT11" s="305"/>
      <c r="GPU11" s="305"/>
      <c r="GPV11" s="305"/>
      <c r="GPW11" s="305"/>
      <c r="GPX11" s="305"/>
      <c r="GPY11" s="305"/>
      <c r="GPZ11" s="305"/>
      <c r="GQA11" s="305"/>
      <c r="GQB11" s="305"/>
      <c r="GQC11" s="305"/>
      <c r="GQD11" s="305"/>
      <c r="GQE11" s="305"/>
      <c r="GQF11" s="305"/>
      <c r="GQG11" s="305"/>
      <c r="GQH11" s="305"/>
      <c r="GQI11" s="305"/>
      <c r="GQJ11" s="305"/>
      <c r="GQK11" s="305"/>
      <c r="GQL11" s="305"/>
      <c r="GQM11" s="305"/>
      <c r="GQN11" s="305"/>
      <c r="GQO11" s="305"/>
      <c r="GQP11" s="305"/>
      <c r="GQQ11" s="305"/>
      <c r="GQR11" s="305"/>
      <c r="GQS11" s="305"/>
      <c r="GQT11" s="305"/>
      <c r="GQU11" s="305"/>
      <c r="GQV11" s="305"/>
      <c r="GQW11" s="305"/>
      <c r="GQX11" s="305"/>
      <c r="GQY11" s="305"/>
      <c r="GQZ11" s="305"/>
      <c r="GRA11" s="305"/>
      <c r="GRB11" s="305"/>
      <c r="GRC11" s="305"/>
      <c r="GRD11" s="305"/>
      <c r="GRE11" s="305"/>
      <c r="GRF11" s="305"/>
      <c r="GRG11" s="305"/>
      <c r="GRH11" s="305"/>
      <c r="GRI11" s="305"/>
      <c r="GRJ11" s="305"/>
      <c r="GRK11" s="305"/>
      <c r="GRL11" s="305"/>
      <c r="GRM11" s="305"/>
      <c r="GRN11" s="305"/>
      <c r="GRO11" s="305"/>
      <c r="GRP11" s="305"/>
      <c r="GRQ11" s="305"/>
      <c r="GRR11" s="305"/>
      <c r="GRS11" s="305"/>
      <c r="GRT11" s="305"/>
      <c r="GRU11" s="305"/>
      <c r="GRV11" s="305"/>
      <c r="GRW11" s="305"/>
      <c r="GRX11" s="305"/>
      <c r="GRY11" s="305"/>
      <c r="GRZ11" s="305"/>
      <c r="GSA11" s="305"/>
      <c r="GSB11" s="305"/>
      <c r="GSC11" s="305"/>
      <c r="GSD11" s="305"/>
      <c r="GSE11" s="305"/>
      <c r="GSF11" s="305"/>
      <c r="GSG11" s="305"/>
      <c r="GSH11" s="305"/>
      <c r="GSI11" s="305"/>
      <c r="GSJ11" s="305"/>
      <c r="GSK11" s="305"/>
      <c r="GSL11" s="305"/>
      <c r="GSM11" s="305"/>
      <c r="GSN11" s="305"/>
      <c r="GSO11" s="305"/>
      <c r="GSP11" s="305"/>
      <c r="GSQ11" s="305"/>
      <c r="GSR11" s="305"/>
      <c r="GSS11" s="305"/>
      <c r="GST11" s="305"/>
      <c r="GSU11" s="305"/>
      <c r="GSV11" s="305"/>
      <c r="GSW11" s="305"/>
      <c r="GSX11" s="305"/>
      <c r="GSY11" s="305"/>
      <c r="GSZ11" s="305"/>
      <c r="GTA11" s="305"/>
      <c r="GTB11" s="305"/>
      <c r="GTC11" s="305"/>
      <c r="GTD11" s="305"/>
      <c r="GTE11" s="305"/>
      <c r="GTF11" s="305"/>
      <c r="GTG11" s="305"/>
      <c r="GTH11" s="305"/>
      <c r="GTI11" s="305"/>
      <c r="GTJ11" s="305"/>
      <c r="GTK11" s="305"/>
      <c r="GTL11" s="305"/>
      <c r="GTM11" s="305"/>
      <c r="GTN11" s="305"/>
      <c r="GTO11" s="305"/>
      <c r="GTP11" s="305"/>
      <c r="GTQ11" s="305"/>
      <c r="GTR11" s="305"/>
      <c r="GTS11" s="305"/>
      <c r="GTT11" s="305"/>
      <c r="GTU11" s="305"/>
      <c r="GTV11" s="305"/>
      <c r="GTW11" s="305"/>
      <c r="GTX11" s="305"/>
      <c r="GTY11" s="305"/>
      <c r="GTZ11" s="305"/>
      <c r="GUA11" s="305"/>
      <c r="GUB11" s="305"/>
      <c r="GUC11" s="305"/>
      <c r="GUD11" s="305"/>
      <c r="GUE11" s="305"/>
      <c r="GUF11" s="305"/>
      <c r="GUG11" s="305"/>
      <c r="GUH11" s="305"/>
      <c r="GUI11" s="305"/>
      <c r="GUJ11" s="305"/>
      <c r="GUK11" s="305"/>
      <c r="GUL11" s="305"/>
      <c r="GUM11" s="305"/>
      <c r="GUN11" s="305"/>
      <c r="GUO11" s="305"/>
      <c r="GUP11" s="305"/>
      <c r="GUQ11" s="305"/>
      <c r="GUR11" s="305"/>
      <c r="GUS11" s="305"/>
      <c r="GUT11" s="305"/>
      <c r="GUU11" s="305"/>
      <c r="GUV11" s="305"/>
      <c r="GUW11" s="305"/>
      <c r="GUX11" s="305"/>
      <c r="GUY11" s="305"/>
      <c r="GUZ11" s="305"/>
      <c r="GVA11" s="305"/>
      <c r="GVB11" s="305"/>
      <c r="GVC11" s="305"/>
      <c r="GVD11" s="305"/>
      <c r="GVE11" s="305"/>
      <c r="GVF11" s="305"/>
      <c r="GVG11" s="305"/>
      <c r="GVH11" s="305"/>
      <c r="GVI11" s="305"/>
      <c r="GVJ11" s="305"/>
      <c r="GVK11" s="305"/>
      <c r="GVL11" s="305"/>
      <c r="GVM11" s="305"/>
      <c r="GVN11" s="305"/>
      <c r="GVO11" s="305"/>
      <c r="GVP11" s="305"/>
      <c r="GVQ11" s="305"/>
      <c r="GVR11" s="305"/>
      <c r="GVS11" s="305"/>
      <c r="GVT11" s="305"/>
      <c r="GVU11" s="305"/>
      <c r="GVV11" s="305"/>
      <c r="GVW11" s="305"/>
      <c r="GVX11" s="305"/>
      <c r="GVY11" s="305"/>
      <c r="GVZ11" s="305"/>
      <c r="GWA11" s="305"/>
      <c r="GWB11" s="305"/>
      <c r="GWC11" s="305"/>
      <c r="GWD11" s="305"/>
      <c r="GWE11" s="305"/>
      <c r="GWF11" s="305"/>
      <c r="GWG11" s="305"/>
      <c r="GWH11" s="305"/>
      <c r="GWI11" s="305"/>
      <c r="GWJ11" s="305"/>
      <c r="GWK11" s="305"/>
      <c r="GWL11" s="305"/>
      <c r="GWM11" s="305"/>
      <c r="GWN11" s="305"/>
      <c r="GWO11" s="305"/>
      <c r="GWP11" s="305"/>
      <c r="GWQ11" s="305"/>
      <c r="GWR11" s="305"/>
      <c r="GWS11" s="305"/>
      <c r="GWT11" s="305"/>
      <c r="GWU11" s="305"/>
      <c r="GWV11" s="305"/>
      <c r="GWW11" s="305"/>
      <c r="GWX11" s="305"/>
      <c r="GWY11" s="305"/>
      <c r="GWZ11" s="305"/>
      <c r="GXA11" s="305"/>
      <c r="GXB11" s="305"/>
      <c r="GXC11" s="305"/>
      <c r="GXD11" s="305"/>
      <c r="GXE11" s="305"/>
      <c r="GXF11" s="305"/>
      <c r="GXG11" s="305"/>
      <c r="GXH11" s="305"/>
      <c r="GXI11" s="305"/>
      <c r="GXJ11" s="305"/>
      <c r="GXK11" s="305"/>
      <c r="GXL11" s="305"/>
      <c r="GXM11" s="305"/>
      <c r="GXN11" s="305"/>
      <c r="GXO11" s="305"/>
      <c r="GXP11" s="305"/>
      <c r="GXQ11" s="305"/>
      <c r="GXR11" s="305"/>
      <c r="GXS11" s="305"/>
      <c r="GXT11" s="305"/>
      <c r="GXU11" s="305"/>
      <c r="GXV11" s="305"/>
      <c r="GXW11" s="305"/>
      <c r="GXX11" s="305"/>
      <c r="GXY11" s="305"/>
      <c r="GXZ11" s="305"/>
      <c r="GYA11" s="305"/>
      <c r="GYB11" s="305"/>
      <c r="GYC11" s="305"/>
      <c r="GYD11" s="305"/>
      <c r="GYE11" s="305"/>
      <c r="GYF11" s="305"/>
      <c r="GYG11" s="305"/>
      <c r="GYH11" s="305"/>
      <c r="GYI11" s="305"/>
      <c r="GYJ11" s="305"/>
      <c r="GYK11" s="305"/>
      <c r="GYL11" s="305"/>
      <c r="GYM11" s="305"/>
      <c r="GYN11" s="305"/>
      <c r="GYO11" s="305"/>
      <c r="GYP11" s="305"/>
      <c r="GYQ11" s="305"/>
      <c r="GYR11" s="305"/>
      <c r="GYS11" s="305"/>
      <c r="GYT11" s="305"/>
      <c r="GYU11" s="305"/>
      <c r="GYV11" s="305"/>
      <c r="GYW11" s="305"/>
      <c r="GYX11" s="305"/>
      <c r="GYY11" s="305"/>
      <c r="GYZ11" s="305"/>
      <c r="GZA11" s="305"/>
      <c r="GZB11" s="305"/>
      <c r="GZC11" s="305"/>
      <c r="GZD11" s="305"/>
      <c r="GZE11" s="305"/>
      <c r="GZF11" s="305"/>
      <c r="GZG11" s="305"/>
      <c r="GZH11" s="305"/>
      <c r="GZI11" s="305"/>
      <c r="GZJ11" s="305"/>
      <c r="GZK11" s="305"/>
      <c r="GZL11" s="305"/>
      <c r="GZM11" s="305"/>
      <c r="GZN11" s="305"/>
      <c r="GZO11" s="305"/>
      <c r="GZP11" s="305"/>
      <c r="GZQ11" s="305"/>
      <c r="GZR11" s="305"/>
      <c r="GZS11" s="305"/>
      <c r="GZT11" s="305"/>
      <c r="GZU11" s="305"/>
      <c r="GZV11" s="305"/>
      <c r="GZW11" s="305"/>
      <c r="GZX11" s="305"/>
      <c r="GZY11" s="305"/>
      <c r="GZZ11" s="305"/>
      <c r="HAA11" s="305"/>
      <c r="HAB11" s="305"/>
      <c r="HAC11" s="305"/>
      <c r="HAD11" s="305"/>
      <c r="HAE11" s="305"/>
      <c r="HAF11" s="305"/>
      <c r="HAG11" s="305"/>
      <c r="HAH11" s="305"/>
      <c r="HAI11" s="305"/>
      <c r="HAJ11" s="305"/>
      <c r="HAK11" s="305"/>
      <c r="HAL11" s="305"/>
      <c r="HAM11" s="305"/>
      <c r="HAN11" s="305"/>
      <c r="HAO11" s="305"/>
      <c r="HAP11" s="305"/>
      <c r="HAQ11" s="305"/>
      <c r="HAR11" s="305"/>
      <c r="HAS11" s="305"/>
      <c r="HAT11" s="305"/>
      <c r="HAU11" s="305"/>
      <c r="HAV11" s="305"/>
      <c r="HAW11" s="305"/>
      <c r="HAX11" s="305"/>
      <c r="HAY11" s="305"/>
      <c r="HAZ11" s="305"/>
      <c r="HBA11" s="305"/>
      <c r="HBB11" s="305"/>
      <c r="HBC11" s="305"/>
      <c r="HBD11" s="305"/>
      <c r="HBE11" s="305"/>
      <c r="HBF11" s="305"/>
      <c r="HBG11" s="305"/>
      <c r="HBH11" s="305"/>
      <c r="HBI11" s="305"/>
      <c r="HBJ11" s="305"/>
      <c r="HBK11" s="305"/>
      <c r="HBL11" s="305"/>
      <c r="HBM11" s="305"/>
      <c r="HBN11" s="305"/>
      <c r="HBO11" s="305"/>
      <c r="HBP11" s="305"/>
      <c r="HBQ11" s="305"/>
      <c r="HBR11" s="305"/>
      <c r="HBS11" s="305"/>
      <c r="HBT11" s="305"/>
      <c r="HBU11" s="305"/>
      <c r="HBV11" s="305"/>
      <c r="HBW11" s="305"/>
      <c r="HBX11" s="305"/>
      <c r="HBY11" s="305"/>
      <c r="HBZ11" s="305"/>
      <c r="HCA11" s="305"/>
      <c r="HCB11" s="305"/>
      <c r="HCC11" s="305"/>
      <c r="HCD11" s="305"/>
      <c r="HCE11" s="305"/>
      <c r="HCF11" s="305"/>
      <c r="HCG11" s="305"/>
      <c r="HCH11" s="305"/>
      <c r="HCI11" s="305"/>
      <c r="HCJ11" s="305"/>
      <c r="HCK11" s="305"/>
      <c r="HCL11" s="305"/>
      <c r="HCM11" s="305"/>
      <c r="HCN11" s="305"/>
      <c r="HCO11" s="305"/>
      <c r="HCP11" s="305"/>
      <c r="HCQ11" s="305"/>
      <c r="HCR11" s="305"/>
      <c r="HCS11" s="305"/>
      <c r="HCT11" s="305"/>
      <c r="HCU11" s="305"/>
      <c r="HCV11" s="305"/>
      <c r="HCW11" s="305"/>
      <c r="HCX11" s="305"/>
      <c r="HCY11" s="305"/>
      <c r="HCZ11" s="305"/>
      <c r="HDA11" s="305"/>
      <c r="HDB11" s="305"/>
      <c r="HDC11" s="305"/>
      <c r="HDD11" s="305"/>
      <c r="HDE11" s="305"/>
      <c r="HDF11" s="305"/>
      <c r="HDG11" s="305"/>
      <c r="HDH11" s="305"/>
      <c r="HDI11" s="305"/>
      <c r="HDJ11" s="305"/>
      <c r="HDK11" s="305"/>
      <c r="HDL11" s="305"/>
      <c r="HDM11" s="305"/>
      <c r="HDN11" s="305"/>
      <c r="HDO11" s="305"/>
      <c r="HDP11" s="305"/>
      <c r="HDQ11" s="305"/>
      <c r="HDR11" s="305"/>
      <c r="HDS11" s="305"/>
      <c r="HDT11" s="305"/>
      <c r="HDU11" s="305"/>
      <c r="HDV11" s="305"/>
      <c r="HDW11" s="305"/>
      <c r="HDX11" s="305"/>
      <c r="HDY11" s="305"/>
      <c r="HDZ11" s="305"/>
      <c r="HEA11" s="305"/>
      <c r="HEB11" s="305"/>
      <c r="HEC11" s="305"/>
      <c r="HED11" s="305"/>
      <c r="HEE11" s="305"/>
      <c r="HEF11" s="305"/>
      <c r="HEG11" s="305"/>
      <c r="HEH11" s="305"/>
      <c r="HEI11" s="305"/>
      <c r="HEJ11" s="305"/>
      <c r="HEK11" s="305"/>
      <c r="HEL11" s="305"/>
      <c r="HEM11" s="305"/>
      <c r="HEN11" s="305"/>
      <c r="HEO11" s="305"/>
      <c r="HEP11" s="305"/>
      <c r="HEQ11" s="305"/>
      <c r="HER11" s="305"/>
      <c r="HES11" s="305"/>
      <c r="HET11" s="305"/>
      <c r="HEU11" s="305"/>
      <c r="HEV11" s="305"/>
      <c r="HEW11" s="305"/>
      <c r="HEX11" s="305"/>
      <c r="HEY11" s="305"/>
      <c r="HEZ11" s="305"/>
      <c r="HFA11" s="305"/>
      <c r="HFB11" s="305"/>
      <c r="HFC11" s="305"/>
      <c r="HFD11" s="305"/>
      <c r="HFE11" s="305"/>
      <c r="HFF11" s="305"/>
      <c r="HFG11" s="305"/>
      <c r="HFH11" s="305"/>
      <c r="HFI11" s="305"/>
      <c r="HFJ11" s="305"/>
      <c r="HFK11" s="305"/>
      <c r="HFL11" s="305"/>
      <c r="HFM11" s="305"/>
      <c r="HFN11" s="305"/>
      <c r="HFO11" s="305"/>
      <c r="HFP11" s="305"/>
      <c r="HFQ11" s="305"/>
      <c r="HFR11" s="305"/>
      <c r="HFS11" s="305"/>
      <c r="HFT11" s="305"/>
      <c r="HFU11" s="305"/>
      <c r="HFV11" s="305"/>
      <c r="HFW11" s="305"/>
      <c r="HFX11" s="305"/>
      <c r="HFY11" s="305"/>
      <c r="HFZ11" s="305"/>
      <c r="HGA11" s="305"/>
      <c r="HGB11" s="305"/>
      <c r="HGC11" s="305"/>
      <c r="HGD11" s="305"/>
      <c r="HGE11" s="305"/>
      <c r="HGF11" s="305"/>
      <c r="HGG11" s="305"/>
      <c r="HGH11" s="305"/>
      <c r="HGI11" s="305"/>
      <c r="HGJ11" s="305"/>
      <c r="HGK11" s="305"/>
      <c r="HGL11" s="305"/>
      <c r="HGM11" s="305"/>
      <c r="HGN11" s="305"/>
      <c r="HGO11" s="305"/>
      <c r="HGP11" s="305"/>
      <c r="HGQ11" s="305"/>
      <c r="HGR11" s="305"/>
      <c r="HGS11" s="305"/>
      <c r="HGT11" s="305"/>
      <c r="HGU11" s="305"/>
      <c r="HGV11" s="305"/>
      <c r="HGW11" s="305"/>
      <c r="HGX11" s="305"/>
      <c r="HGY11" s="305"/>
      <c r="HGZ11" s="305"/>
      <c r="HHA11" s="305"/>
      <c r="HHB11" s="305"/>
      <c r="HHC11" s="305"/>
      <c r="HHD11" s="305"/>
      <c r="HHE11" s="305"/>
      <c r="HHF11" s="305"/>
      <c r="HHG11" s="305"/>
      <c r="HHH11" s="305"/>
      <c r="HHI11" s="305"/>
      <c r="HHJ11" s="305"/>
      <c r="HHK11" s="305"/>
      <c r="HHL11" s="305"/>
      <c r="HHM11" s="305"/>
      <c r="HHN11" s="305"/>
      <c r="HHO11" s="305"/>
      <c r="HHP11" s="305"/>
      <c r="HHQ11" s="305"/>
      <c r="HHR11" s="305"/>
      <c r="HHS11" s="305"/>
      <c r="HHT11" s="305"/>
      <c r="HHU11" s="305"/>
      <c r="HHV11" s="305"/>
      <c r="HHW11" s="305"/>
      <c r="HHX11" s="305"/>
      <c r="HHY11" s="305"/>
      <c r="HHZ11" s="305"/>
      <c r="HIA11" s="305"/>
      <c r="HIB11" s="305"/>
      <c r="HIC11" s="305"/>
      <c r="HID11" s="305"/>
      <c r="HIE11" s="305"/>
      <c r="HIF11" s="305"/>
      <c r="HIG11" s="305"/>
      <c r="HIH11" s="305"/>
      <c r="HII11" s="305"/>
      <c r="HIJ11" s="305"/>
      <c r="HIK11" s="305"/>
      <c r="HIL11" s="305"/>
      <c r="HIM11" s="305"/>
      <c r="HIN11" s="305"/>
      <c r="HIO11" s="305"/>
      <c r="HIP11" s="305"/>
      <c r="HIQ11" s="305"/>
      <c r="HIR11" s="305"/>
      <c r="HIS11" s="305"/>
      <c r="HIT11" s="305"/>
      <c r="HIU11" s="305"/>
      <c r="HIV11" s="305"/>
      <c r="HIW11" s="305"/>
      <c r="HIX11" s="305"/>
      <c r="HIY11" s="305"/>
      <c r="HIZ11" s="305"/>
      <c r="HJA11" s="305"/>
      <c r="HJB11" s="305"/>
      <c r="HJC11" s="305"/>
      <c r="HJD11" s="305"/>
      <c r="HJE11" s="305"/>
      <c r="HJF11" s="305"/>
      <c r="HJG11" s="305"/>
      <c r="HJH11" s="305"/>
      <c r="HJI11" s="305"/>
      <c r="HJJ11" s="305"/>
      <c r="HJK11" s="305"/>
      <c r="HJL11" s="305"/>
      <c r="HJM11" s="305"/>
      <c r="HJN11" s="305"/>
      <c r="HJO11" s="305"/>
      <c r="HJP11" s="305"/>
      <c r="HJQ11" s="305"/>
      <c r="HJR11" s="305"/>
      <c r="HJS11" s="305"/>
      <c r="HJT11" s="305"/>
      <c r="HJU11" s="305"/>
      <c r="HJV11" s="305"/>
      <c r="HJW11" s="305"/>
      <c r="HJX11" s="305"/>
      <c r="HJY11" s="305"/>
      <c r="HJZ11" s="305"/>
      <c r="HKA11" s="305"/>
      <c r="HKB11" s="305"/>
      <c r="HKC11" s="305"/>
      <c r="HKD11" s="305"/>
      <c r="HKE11" s="305"/>
      <c r="HKF11" s="305"/>
      <c r="HKG11" s="305"/>
      <c r="HKH11" s="305"/>
      <c r="HKI11" s="305"/>
      <c r="HKJ11" s="305"/>
      <c r="HKK11" s="305"/>
      <c r="HKL11" s="305"/>
      <c r="HKM11" s="305"/>
      <c r="HKN11" s="305"/>
      <c r="HKO11" s="305"/>
      <c r="HKP11" s="305"/>
      <c r="HKQ11" s="305"/>
      <c r="HKR11" s="305"/>
      <c r="HKS11" s="305"/>
      <c r="HKT11" s="305"/>
      <c r="HKU11" s="305"/>
      <c r="HKV11" s="305"/>
      <c r="HKW11" s="305"/>
      <c r="HKX11" s="305"/>
      <c r="HKY11" s="305"/>
      <c r="HKZ11" s="305"/>
      <c r="HLA11" s="305"/>
      <c r="HLB11" s="305"/>
      <c r="HLC11" s="305"/>
      <c r="HLD11" s="305"/>
      <c r="HLE11" s="305"/>
      <c r="HLF11" s="305"/>
      <c r="HLG11" s="305"/>
      <c r="HLH11" s="305"/>
      <c r="HLI11" s="305"/>
      <c r="HLJ11" s="305"/>
      <c r="HLK11" s="305"/>
      <c r="HLL11" s="305"/>
      <c r="HLM11" s="305"/>
      <c r="HLN11" s="305"/>
      <c r="HLO11" s="305"/>
      <c r="HLP11" s="305"/>
      <c r="HLQ11" s="305"/>
      <c r="HLR11" s="305"/>
      <c r="HLS11" s="305"/>
      <c r="HLT11" s="305"/>
      <c r="HLU11" s="305"/>
      <c r="HLV11" s="305"/>
      <c r="HLW11" s="305"/>
      <c r="HLX11" s="305"/>
      <c r="HLY11" s="305"/>
      <c r="HLZ11" s="305"/>
      <c r="HMA11" s="305"/>
      <c r="HMB11" s="305"/>
      <c r="HMC11" s="305"/>
      <c r="HMD11" s="305"/>
      <c r="HME11" s="305"/>
      <c r="HMF11" s="305"/>
      <c r="HMG11" s="305"/>
      <c r="HMH11" s="305"/>
      <c r="HMI11" s="305"/>
      <c r="HMJ11" s="305"/>
      <c r="HMK11" s="305"/>
      <c r="HML11" s="305"/>
      <c r="HMM11" s="305"/>
      <c r="HMN11" s="305"/>
      <c r="HMO11" s="305"/>
      <c r="HMP11" s="305"/>
      <c r="HMQ11" s="305"/>
      <c r="HMR11" s="305"/>
      <c r="HMS11" s="305"/>
      <c r="HMT11" s="305"/>
      <c r="HMU11" s="305"/>
      <c r="HMV11" s="305"/>
      <c r="HMW11" s="305"/>
      <c r="HMX11" s="305"/>
      <c r="HMY11" s="305"/>
      <c r="HMZ11" s="305"/>
      <c r="HNA11" s="305"/>
      <c r="HNB11" s="305"/>
      <c r="HNC11" s="305"/>
      <c r="HND11" s="305"/>
      <c r="HNE11" s="305"/>
      <c r="HNF11" s="305"/>
      <c r="HNG11" s="305"/>
      <c r="HNH11" s="305"/>
      <c r="HNI11" s="305"/>
      <c r="HNJ11" s="305"/>
      <c r="HNK11" s="305"/>
      <c r="HNL11" s="305"/>
      <c r="HNM11" s="305"/>
      <c r="HNN11" s="305"/>
      <c r="HNO11" s="305"/>
      <c r="HNP11" s="305"/>
      <c r="HNQ11" s="305"/>
      <c r="HNR11" s="305"/>
      <c r="HNS11" s="305"/>
      <c r="HNT11" s="305"/>
      <c r="HNU11" s="305"/>
      <c r="HNV11" s="305"/>
      <c r="HNW11" s="305"/>
      <c r="HNX11" s="305"/>
      <c r="HNY11" s="305"/>
      <c r="HNZ11" s="305"/>
      <c r="HOA11" s="305"/>
      <c r="HOB11" s="305"/>
      <c r="HOC11" s="305"/>
      <c r="HOD11" s="305"/>
      <c r="HOE11" s="305"/>
      <c r="HOF11" s="305"/>
      <c r="HOG11" s="305"/>
      <c r="HOH11" s="305"/>
      <c r="HOI11" s="305"/>
      <c r="HOJ11" s="305"/>
      <c r="HOK11" s="305"/>
      <c r="HOL11" s="305"/>
      <c r="HOM11" s="305"/>
      <c r="HON11" s="305"/>
      <c r="HOO11" s="305"/>
      <c r="HOP11" s="305"/>
      <c r="HOQ11" s="305"/>
      <c r="HOR11" s="305"/>
      <c r="HOS11" s="305"/>
      <c r="HOT11" s="305"/>
      <c r="HOU11" s="305"/>
      <c r="HOV11" s="305"/>
      <c r="HOW11" s="305"/>
      <c r="HOX11" s="305"/>
      <c r="HOY11" s="305"/>
      <c r="HOZ11" s="305"/>
      <c r="HPA11" s="305"/>
      <c r="HPB11" s="305"/>
      <c r="HPC11" s="305"/>
      <c r="HPD11" s="305"/>
      <c r="HPE11" s="305"/>
      <c r="HPF11" s="305"/>
      <c r="HPG11" s="305"/>
      <c r="HPH11" s="305"/>
      <c r="HPI11" s="305"/>
      <c r="HPJ11" s="305"/>
      <c r="HPK11" s="305"/>
      <c r="HPL11" s="305"/>
      <c r="HPM11" s="305"/>
      <c r="HPN11" s="305"/>
      <c r="HPO11" s="305"/>
      <c r="HPP11" s="305"/>
      <c r="HPQ11" s="305"/>
      <c r="HPR11" s="305"/>
      <c r="HPS11" s="305"/>
      <c r="HPT11" s="305"/>
      <c r="HPU11" s="305"/>
      <c r="HPV11" s="305"/>
      <c r="HPW11" s="305"/>
      <c r="HPX11" s="305"/>
      <c r="HPY11" s="305"/>
      <c r="HPZ11" s="305"/>
      <c r="HQA11" s="305"/>
      <c r="HQB11" s="305"/>
      <c r="HQC11" s="305"/>
      <c r="HQD11" s="305"/>
      <c r="HQE11" s="305"/>
      <c r="HQF11" s="305"/>
      <c r="HQG11" s="305"/>
      <c r="HQH11" s="305"/>
      <c r="HQI11" s="305"/>
      <c r="HQJ11" s="305"/>
      <c r="HQK11" s="305"/>
      <c r="HQL11" s="305"/>
      <c r="HQM11" s="305"/>
      <c r="HQN11" s="305"/>
      <c r="HQO11" s="305"/>
      <c r="HQP11" s="305"/>
      <c r="HQQ11" s="305"/>
      <c r="HQR11" s="305"/>
      <c r="HQS11" s="305"/>
      <c r="HQT11" s="305"/>
      <c r="HQU11" s="305"/>
      <c r="HQV11" s="305"/>
      <c r="HQW11" s="305"/>
      <c r="HQX11" s="305"/>
      <c r="HQY11" s="305"/>
      <c r="HQZ11" s="305"/>
      <c r="HRA11" s="305"/>
      <c r="HRB11" s="305"/>
      <c r="HRC11" s="305"/>
      <c r="HRD11" s="305"/>
      <c r="HRE11" s="305"/>
      <c r="HRF11" s="305"/>
      <c r="HRG11" s="305"/>
      <c r="HRH11" s="305"/>
      <c r="HRI11" s="305"/>
      <c r="HRJ11" s="305"/>
      <c r="HRK11" s="305"/>
      <c r="HRL11" s="305"/>
      <c r="HRM11" s="305"/>
      <c r="HRN11" s="305"/>
      <c r="HRO11" s="305"/>
      <c r="HRP11" s="305"/>
      <c r="HRQ11" s="305"/>
      <c r="HRR11" s="305"/>
      <c r="HRS11" s="305"/>
      <c r="HRT11" s="305"/>
      <c r="HRU11" s="305"/>
      <c r="HRV11" s="305"/>
      <c r="HRW11" s="305"/>
      <c r="HRX11" s="305"/>
      <c r="HRY11" s="305"/>
      <c r="HRZ11" s="305"/>
      <c r="HSA11" s="305"/>
      <c r="HSB11" s="305"/>
      <c r="HSC11" s="305"/>
      <c r="HSD11" s="305"/>
      <c r="HSE11" s="305"/>
      <c r="HSF11" s="305"/>
      <c r="HSG11" s="305"/>
      <c r="HSH11" s="305"/>
      <c r="HSI11" s="305"/>
      <c r="HSJ11" s="305"/>
      <c r="HSK11" s="305"/>
      <c r="HSL11" s="305"/>
      <c r="HSM11" s="305"/>
      <c r="HSN11" s="305"/>
      <c r="HSO11" s="305"/>
      <c r="HSP11" s="305"/>
      <c r="HSQ11" s="305"/>
      <c r="HSR11" s="305"/>
      <c r="HSS11" s="305"/>
      <c r="HST11" s="305"/>
      <c r="HSU11" s="305"/>
      <c r="HSV11" s="305"/>
      <c r="HSW11" s="305"/>
      <c r="HSX11" s="305"/>
      <c r="HSY11" s="305"/>
      <c r="HSZ11" s="305"/>
      <c r="HTA11" s="305"/>
      <c r="HTB11" s="305"/>
      <c r="HTC11" s="305"/>
      <c r="HTD11" s="305"/>
      <c r="HTE11" s="305"/>
      <c r="HTF11" s="305"/>
      <c r="HTG11" s="305"/>
      <c r="HTH11" s="305"/>
      <c r="HTI11" s="305"/>
      <c r="HTJ11" s="305"/>
      <c r="HTK11" s="305"/>
      <c r="HTL11" s="305"/>
      <c r="HTM11" s="305"/>
      <c r="HTN11" s="305"/>
      <c r="HTO11" s="305"/>
      <c r="HTP11" s="305"/>
      <c r="HTQ11" s="305"/>
      <c r="HTR11" s="305"/>
      <c r="HTS11" s="305"/>
      <c r="HTT11" s="305"/>
      <c r="HTU11" s="305"/>
      <c r="HTV11" s="305"/>
      <c r="HTW11" s="305"/>
      <c r="HTX11" s="305"/>
      <c r="HTY11" s="305"/>
      <c r="HTZ11" s="305"/>
      <c r="HUA11" s="305"/>
      <c r="HUB11" s="305"/>
      <c r="HUC11" s="305"/>
      <c r="HUD11" s="305"/>
      <c r="HUE11" s="305"/>
      <c r="HUF11" s="305"/>
      <c r="HUG11" s="305"/>
      <c r="HUH11" s="305"/>
      <c r="HUI11" s="305"/>
      <c r="HUJ11" s="305"/>
      <c r="HUK11" s="305"/>
      <c r="HUL11" s="305"/>
      <c r="HUM11" s="305"/>
      <c r="HUN11" s="305"/>
      <c r="HUO11" s="305"/>
      <c r="HUP11" s="305"/>
      <c r="HUQ11" s="305"/>
      <c r="HUR11" s="305"/>
      <c r="HUS11" s="305"/>
      <c r="HUT11" s="305"/>
      <c r="HUU11" s="305"/>
      <c r="HUV11" s="305"/>
      <c r="HUW11" s="305"/>
      <c r="HUX11" s="305"/>
      <c r="HUY11" s="305"/>
      <c r="HUZ11" s="305"/>
      <c r="HVA11" s="305"/>
      <c r="HVB11" s="305"/>
      <c r="HVC11" s="305"/>
      <c r="HVD11" s="305"/>
      <c r="HVE11" s="305"/>
      <c r="HVF11" s="305"/>
      <c r="HVG11" s="305"/>
      <c r="HVH11" s="305"/>
      <c r="HVI11" s="305"/>
      <c r="HVJ11" s="305"/>
      <c r="HVK11" s="305"/>
      <c r="HVL11" s="305"/>
      <c r="HVM11" s="305"/>
      <c r="HVN11" s="305"/>
      <c r="HVO11" s="305"/>
      <c r="HVP11" s="305"/>
      <c r="HVQ11" s="305"/>
      <c r="HVR11" s="305"/>
      <c r="HVS11" s="305"/>
      <c r="HVT11" s="305"/>
      <c r="HVU11" s="305"/>
      <c r="HVV11" s="305"/>
      <c r="HVW11" s="305"/>
      <c r="HVX11" s="305"/>
      <c r="HVY11" s="305"/>
      <c r="HVZ11" s="305"/>
      <c r="HWA11" s="305"/>
      <c r="HWB11" s="305"/>
      <c r="HWC11" s="305"/>
      <c r="HWD11" s="305"/>
      <c r="HWE11" s="305"/>
      <c r="HWF11" s="305"/>
      <c r="HWG11" s="305"/>
      <c r="HWH11" s="305"/>
      <c r="HWI11" s="305"/>
      <c r="HWJ11" s="305"/>
      <c r="HWK11" s="305"/>
      <c r="HWL11" s="305"/>
      <c r="HWM11" s="305"/>
      <c r="HWN11" s="305"/>
      <c r="HWO11" s="305"/>
      <c r="HWP11" s="305"/>
      <c r="HWQ11" s="305"/>
      <c r="HWR11" s="305"/>
      <c r="HWS11" s="305"/>
      <c r="HWT11" s="305"/>
      <c r="HWU11" s="305"/>
      <c r="HWV11" s="305"/>
      <c r="HWW11" s="305"/>
      <c r="HWX11" s="305"/>
      <c r="HWY11" s="305"/>
      <c r="HWZ11" s="305"/>
      <c r="HXA11" s="305"/>
      <c r="HXB11" s="305"/>
      <c r="HXC11" s="305"/>
      <c r="HXD11" s="305"/>
      <c r="HXE11" s="305"/>
      <c r="HXF11" s="305"/>
      <c r="HXG11" s="305"/>
      <c r="HXH11" s="305"/>
      <c r="HXI11" s="305"/>
      <c r="HXJ11" s="305"/>
      <c r="HXK11" s="305"/>
      <c r="HXL11" s="305"/>
      <c r="HXM11" s="305"/>
      <c r="HXN11" s="305"/>
      <c r="HXO11" s="305"/>
      <c r="HXP11" s="305"/>
      <c r="HXQ11" s="305"/>
      <c r="HXR11" s="305"/>
      <c r="HXS11" s="305"/>
      <c r="HXT11" s="305"/>
      <c r="HXU11" s="305"/>
      <c r="HXV11" s="305"/>
      <c r="HXW11" s="305"/>
      <c r="HXX11" s="305"/>
      <c r="HXY11" s="305"/>
      <c r="HXZ11" s="305"/>
      <c r="HYA11" s="305"/>
      <c r="HYB11" s="305"/>
      <c r="HYC11" s="305"/>
      <c r="HYD11" s="305"/>
      <c r="HYE11" s="305"/>
      <c r="HYF11" s="305"/>
      <c r="HYG11" s="305"/>
      <c r="HYH11" s="305"/>
      <c r="HYI11" s="305"/>
      <c r="HYJ11" s="305"/>
      <c r="HYK11" s="305"/>
      <c r="HYL11" s="305"/>
      <c r="HYM11" s="305"/>
      <c r="HYN11" s="305"/>
      <c r="HYO11" s="305"/>
      <c r="HYP11" s="305"/>
      <c r="HYQ11" s="305"/>
      <c r="HYR11" s="305"/>
      <c r="HYS11" s="305"/>
      <c r="HYT11" s="305"/>
      <c r="HYU11" s="305"/>
      <c r="HYV11" s="305"/>
      <c r="HYW11" s="305"/>
      <c r="HYX11" s="305"/>
      <c r="HYY11" s="305"/>
      <c r="HYZ11" s="305"/>
      <c r="HZA11" s="305"/>
      <c r="HZB11" s="305"/>
      <c r="HZC11" s="305"/>
      <c r="HZD11" s="305"/>
      <c r="HZE11" s="305"/>
      <c r="HZF11" s="305"/>
      <c r="HZG11" s="305"/>
      <c r="HZH11" s="305"/>
      <c r="HZI11" s="305"/>
      <c r="HZJ11" s="305"/>
      <c r="HZK11" s="305"/>
      <c r="HZL11" s="305"/>
      <c r="HZM11" s="305"/>
      <c r="HZN11" s="305"/>
      <c r="HZO11" s="305"/>
      <c r="HZP11" s="305"/>
      <c r="HZQ11" s="305"/>
      <c r="HZR11" s="305"/>
      <c r="HZS11" s="305"/>
      <c r="HZT11" s="305"/>
      <c r="HZU11" s="305"/>
      <c r="HZV11" s="305"/>
      <c r="HZW11" s="305"/>
      <c r="HZX11" s="305"/>
      <c r="HZY11" s="305"/>
      <c r="HZZ11" s="305"/>
      <c r="IAA11" s="305"/>
      <c r="IAB11" s="305"/>
      <c r="IAC11" s="305"/>
      <c r="IAD11" s="305"/>
      <c r="IAE11" s="305"/>
      <c r="IAF11" s="305"/>
      <c r="IAG11" s="305"/>
      <c r="IAH11" s="305"/>
      <c r="IAI11" s="305"/>
      <c r="IAJ11" s="305"/>
      <c r="IAK11" s="305"/>
      <c r="IAL11" s="305"/>
      <c r="IAM11" s="305"/>
      <c r="IAN11" s="305"/>
      <c r="IAO11" s="305"/>
      <c r="IAP11" s="305"/>
      <c r="IAQ11" s="305"/>
      <c r="IAR11" s="305"/>
      <c r="IAS11" s="305"/>
      <c r="IAT11" s="305"/>
      <c r="IAU11" s="305"/>
      <c r="IAV11" s="305"/>
      <c r="IAW11" s="305"/>
      <c r="IAX11" s="305"/>
      <c r="IAY11" s="305"/>
      <c r="IAZ11" s="305"/>
      <c r="IBA11" s="305"/>
      <c r="IBB11" s="305"/>
      <c r="IBC11" s="305"/>
      <c r="IBD11" s="305"/>
      <c r="IBE11" s="305"/>
      <c r="IBF11" s="305"/>
      <c r="IBG11" s="305"/>
      <c r="IBH11" s="305"/>
      <c r="IBI11" s="305"/>
      <c r="IBJ11" s="305"/>
      <c r="IBK11" s="305"/>
      <c r="IBL11" s="305"/>
      <c r="IBM11" s="305"/>
      <c r="IBN11" s="305"/>
      <c r="IBO11" s="305"/>
      <c r="IBP11" s="305"/>
      <c r="IBQ11" s="305"/>
      <c r="IBR11" s="305"/>
      <c r="IBS11" s="305"/>
      <c r="IBT11" s="305"/>
      <c r="IBU11" s="305"/>
      <c r="IBV11" s="305"/>
      <c r="IBW11" s="305"/>
      <c r="IBX11" s="305"/>
      <c r="IBY11" s="305"/>
      <c r="IBZ11" s="305"/>
      <c r="ICA11" s="305"/>
      <c r="ICB11" s="305"/>
      <c r="ICC11" s="305"/>
      <c r="ICD11" s="305"/>
      <c r="ICE11" s="305"/>
      <c r="ICF11" s="305"/>
      <c r="ICG11" s="305"/>
      <c r="ICH11" s="305"/>
      <c r="ICI11" s="305"/>
      <c r="ICJ11" s="305"/>
      <c r="ICK11" s="305"/>
      <c r="ICL11" s="305"/>
      <c r="ICM11" s="305"/>
      <c r="ICN11" s="305"/>
      <c r="ICO11" s="305"/>
      <c r="ICP11" s="305"/>
      <c r="ICQ11" s="305"/>
      <c r="ICR11" s="305"/>
      <c r="ICS11" s="305"/>
      <c r="ICT11" s="305"/>
      <c r="ICU11" s="305"/>
      <c r="ICV11" s="305"/>
      <c r="ICW11" s="305"/>
      <c r="ICX11" s="305"/>
      <c r="ICY11" s="305"/>
      <c r="ICZ11" s="305"/>
      <c r="IDA11" s="305"/>
      <c r="IDB11" s="305"/>
      <c r="IDC11" s="305"/>
      <c r="IDD11" s="305"/>
      <c r="IDE11" s="305"/>
      <c r="IDF11" s="305"/>
      <c r="IDG11" s="305"/>
      <c r="IDH11" s="305"/>
      <c r="IDI11" s="305"/>
      <c r="IDJ11" s="305"/>
      <c r="IDK11" s="305"/>
      <c r="IDL11" s="305"/>
      <c r="IDM11" s="305"/>
      <c r="IDN11" s="305"/>
      <c r="IDO11" s="305"/>
      <c r="IDP11" s="305"/>
      <c r="IDQ11" s="305"/>
      <c r="IDR11" s="305"/>
      <c r="IDS11" s="305"/>
      <c r="IDT11" s="305"/>
      <c r="IDU11" s="305"/>
      <c r="IDV11" s="305"/>
      <c r="IDW11" s="305"/>
      <c r="IDX11" s="305"/>
      <c r="IDY11" s="305"/>
      <c r="IDZ11" s="305"/>
      <c r="IEA11" s="305"/>
      <c r="IEB11" s="305"/>
      <c r="IEC11" s="305"/>
      <c r="IED11" s="305"/>
      <c r="IEE11" s="305"/>
      <c r="IEF11" s="305"/>
      <c r="IEG11" s="305"/>
      <c r="IEH11" s="305"/>
      <c r="IEI11" s="305"/>
      <c r="IEJ11" s="305"/>
      <c r="IEK11" s="305"/>
      <c r="IEL11" s="305"/>
      <c r="IEM11" s="305"/>
      <c r="IEN11" s="305"/>
      <c r="IEO11" s="305"/>
      <c r="IEP11" s="305"/>
      <c r="IEQ11" s="305"/>
      <c r="IER11" s="305"/>
      <c r="IES11" s="305"/>
      <c r="IET11" s="305"/>
      <c r="IEU11" s="305"/>
      <c r="IEV11" s="305"/>
      <c r="IEW11" s="305"/>
      <c r="IEX11" s="305"/>
      <c r="IEY11" s="305"/>
      <c r="IEZ11" s="305"/>
      <c r="IFA11" s="305"/>
      <c r="IFB11" s="305"/>
      <c r="IFC11" s="305"/>
      <c r="IFD11" s="305"/>
      <c r="IFE11" s="305"/>
      <c r="IFF11" s="305"/>
      <c r="IFG11" s="305"/>
      <c r="IFH11" s="305"/>
      <c r="IFI11" s="305"/>
      <c r="IFJ11" s="305"/>
      <c r="IFK11" s="305"/>
      <c r="IFL11" s="305"/>
      <c r="IFM11" s="305"/>
      <c r="IFN11" s="305"/>
      <c r="IFO11" s="305"/>
      <c r="IFP11" s="305"/>
      <c r="IFQ11" s="305"/>
      <c r="IFR11" s="305"/>
      <c r="IFS11" s="305"/>
      <c r="IFT11" s="305"/>
      <c r="IFU11" s="305"/>
      <c r="IFV11" s="305"/>
      <c r="IFW11" s="305"/>
      <c r="IFX11" s="305"/>
      <c r="IFY11" s="305"/>
      <c r="IFZ11" s="305"/>
      <c r="IGA11" s="305"/>
      <c r="IGB11" s="305"/>
      <c r="IGC11" s="305"/>
      <c r="IGD11" s="305"/>
      <c r="IGE11" s="305"/>
      <c r="IGF11" s="305"/>
      <c r="IGG11" s="305"/>
      <c r="IGH11" s="305"/>
      <c r="IGI11" s="305"/>
      <c r="IGJ11" s="305"/>
      <c r="IGK11" s="305"/>
      <c r="IGL11" s="305"/>
      <c r="IGM11" s="305"/>
      <c r="IGN11" s="305"/>
      <c r="IGO11" s="305"/>
      <c r="IGP11" s="305"/>
      <c r="IGQ11" s="305"/>
      <c r="IGR11" s="305"/>
      <c r="IGS11" s="305"/>
      <c r="IGT11" s="305"/>
      <c r="IGU11" s="305"/>
      <c r="IGV11" s="305"/>
      <c r="IGW11" s="305"/>
      <c r="IGX11" s="305"/>
      <c r="IGY11" s="305"/>
      <c r="IGZ11" s="305"/>
      <c r="IHA11" s="305"/>
      <c r="IHB11" s="305"/>
      <c r="IHC11" s="305"/>
      <c r="IHD11" s="305"/>
      <c r="IHE11" s="305"/>
      <c r="IHF11" s="305"/>
      <c r="IHG11" s="305"/>
      <c r="IHH11" s="305"/>
      <c r="IHI11" s="305"/>
      <c r="IHJ11" s="305"/>
      <c r="IHK11" s="305"/>
      <c r="IHL11" s="305"/>
      <c r="IHM11" s="305"/>
      <c r="IHN11" s="305"/>
      <c r="IHO11" s="305"/>
      <c r="IHP11" s="305"/>
      <c r="IHQ11" s="305"/>
      <c r="IHR11" s="305"/>
      <c r="IHS11" s="305"/>
      <c r="IHT11" s="305"/>
      <c r="IHU11" s="305"/>
      <c r="IHV11" s="305"/>
      <c r="IHW11" s="305"/>
      <c r="IHX11" s="305"/>
      <c r="IHY11" s="305"/>
      <c r="IHZ11" s="305"/>
      <c r="IIA11" s="305"/>
      <c r="IIB11" s="305"/>
      <c r="IIC11" s="305"/>
      <c r="IID11" s="305"/>
      <c r="IIE11" s="305"/>
      <c r="IIF11" s="305"/>
      <c r="IIG11" s="305"/>
      <c r="IIH11" s="305"/>
      <c r="III11" s="305"/>
      <c r="IIJ11" s="305"/>
      <c r="IIK11" s="305"/>
      <c r="IIL11" s="305"/>
      <c r="IIM11" s="305"/>
      <c r="IIN11" s="305"/>
      <c r="IIO11" s="305"/>
      <c r="IIP11" s="305"/>
      <c r="IIQ11" s="305"/>
      <c r="IIR11" s="305"/>
      <c r="IIS11" s="305"/>
      <c r="IIT11" s="305"/>
      <c r="IIU11" s="305"/>
      <c r="IIV11" s="305"/>
      <c r="IIW11" s="305"/>
      <c r="IIX11" s="305"/>
      <c r="IIY11" s="305"/>
      <c r="IIZ11" s="305"/>
      <c r="IJA11" s="305"/>
      <c r="IJB11" s="305"/>
      <c r="IJC11" s="305"/>
      <c r="IJD11" s="305"/>
      <c r="IJE11" s="305"/>
      <c r="IJF11" s="305"/>
      <c r="IJG11" s="305"/>
      <c r="IJH11" s="305"/>
      <c r="IJI11" s="305"/>
      <c r="IJJ11" s="305"/>
      <c r="IJK11" s="305"/>
      <c r="IJL11" s="305"/>
      <c r="IJM11" s="305"/>
      <c r="IJN11" s="305"/>
      <c r="IJO11" s="305"/>
      <c r="IJP11" s="305"/>
      <c r="IJQ11" s="305"/>
      <c r="IJR11" s="305"/>
      <c r="IJS11" s="305"/>
      <c r="IJT11" s="305"/>
      <c r="IJU11" s="305"/>
      <c r="IJV11" s="305"/>
      <c r="IJW11" s="305"/>
      <c r="IJX11" s="305"/>
      <c r="IJY11" s="305"/>
      <c r="IJZ11" s="305"/>
      <c r="IKA11" s="305"/>
      <c r="IKB11" s="305"/>
      <c r="IKC11" s="305"/>
      <c r="IKD11" s="305"/>
      <c r="IKE11" s="305"/>
      <c r="IKF11" s="305"/>
      <c r="IKG11" s="305"/>
      <c r="IKH11" s="305"/>
      <c r="IKI11" s="305"/>
      <c r="IKJ11" s="305"/>
      <c r="IKK11" s="305"/>
      <c r="IKL11" s="305"/>
      <c r="IKM11" s="305"/>
      <c r="IKN11" s="305"/>
      <c r="IKO11" s="305"/>
      <c r="IKP11" s="305"/>
      <c r="IKQ11" s="305"/>
      <c r="IKR11" s="305"/>
      <c r="IKS11" s="305"/>
      <c r="IKT11" s="305"/>
      <c r="IKU11" s="305"/>
      <c r="IKV11" s="305"/>
      <c r="IKW11" s="305"/>
      <c r="IKX11" s="305"/>
      <c r="IKY11" s="305"/>
      <c r="IKZ11" s="305"/>
      <c r="ILA11" s="305"/>
      <c r="ILB11" s="305"/>
      <c r="ILC11" s="305"/>
      <c r="ILD11" s="305"/>
      <c r="ILE11" s="305"/>
      <c r="ILF11" s="305"/>
      <c r="ILG11" s="305"/>
      <c r="ILH11" s="305"/>
      <c r="ILI11" s="305"/>
      <c r="ILJ11" s="305"/>
      <c r="ILK11" s="305"/>
      <c r="ILL11" s="305"/>
      <c r="ILM11" s="305"/>
      <c r="ILN11" s="305"/>
      <c r="ILO11" s="305"/>
      <c r="ILP11" s="305"/>
      <c r="ILQ11" s="305"/>
      <c r="ILR11" s="305"/>
      <c r="ILS11" s="305"/>
      <c r="ILT11" s="305"/>
      <c r="ILU11" s="305"/>
      <c r="ILV11" s="305"/>
      <c r="ILW11" s="305"/>
      <c r="ILX11" s="305"/>
      <c r="ILY11" s="305"/>
      <c r="ILZ11" s="305"/>
      <c r="IMA11" s="305"/>
      <c r="IMB11" s="305"/>
      <c r="IMC11" s="305"/>
      <c r="IMD11" s="305"/>
      <c r="IME11" s="305"/>
      <c r="IMF11" s="305"/>
      <c r="IMG11" s="305"/>
      <c r="IMH11" s="305"/>
      <c r="IMI11" s="305"/>
      <c r="IMJ11" s="305"/>
      <c r="IMK11" s="305"/>
      <c r="IML11" s="305"/>
      <c r="IMM11" s="305"/>
      <c r="IMN11" s="305"/>
      <c r="IMO11" s="305"/>
      <c r="IMP11" s="305"/>
      <c r="IMQ11" s="305"/>
      <c r="IMR11" s="305"/>
      <c r="IMS11" s="305"/>
      <c r="IMT11" s="305"/>
      <c r="IMU11" s="305"/>
      <c r="IMV11" s="305"/>
      <c r="IMW11" s="305"/>
      <c r="IMX11" s="305"/>
      <c r="IMY11" s="305"/>
      <c r="IMZ11" s="305"/>
      <c r="INA11" s="305"/>
      <c r="INB11" s="305"/>
      <c r="INC11" s="305"/>
      <c r="IND11" s="305"/>
      <c r="INE11" s="305"/>
      <c r="INF11" s="305"/>
      <c r="ING11" s="305"/>
      <c r="INH11" s="305"/>
      <c r="INI11" s="305"/>
      <c r="INJ11" s="305"/>
      <c r="INK11" s="305"/>
      <c r="INL11" s="305"/>
      <c r="INM11" s="305"/>
      <c r="INN11" s="305"/>
      <c r="INO11" s="305"/>
      <c r="INP11" s="305"/>
      <c r="INQ11" s="305"/>
      <c r="INR11" s="305"/>
      <c r="INS11" s="305"/>
      <c r="INT11" s="305"/>
      <c r="INU11" s="305"/>
      <c r="INV11" s="305"/>
      <c r="INW11" s="305"/>
      <c r="INX11" s="305"/>
      <c r="INY11" s="305"/>
      <c r="INZ11" s="305"/>
      <c r="IOA11" s="305"/>
      <c r="IOB11" s="305"/>
      <c r="IOC11" s="305"/>
      <c r="IOD11" s="305"/>
      <c r="IOE11" s="305"/>
      <c r="IOF11" s="305"/>
      <c r="IOG11" s="305"/>
      <c r="IOH11" s="305"/>
      <c r="IOI11" s="305"/>
      <c r="IOJ11" s="305"/>
      <c r="IOK11" s="305"/>
      <c r="IOL11" s="305"/>
      <c r="IOM11" s="305"/>
      <c r="ION11" s="305"/>
      <c r="IOO11" s="305"/>
      <c r="IOP11" s="305"/>
      <c r="IOQ11" s="305"/>
      <c r="IOR11" s="305"/>
      <c r="IOS11" s="305"/>
      <c r="IOT11" s="305"/>
      <c r="IOU11" s="305"/>
      <c r="IOV11" s="305"/>
      <c r="IOW11" s="305"/>
      <c r="IOX11" s="305"/>
      <c r="IOY11" s="305"/>
      <c r="IOZ11" s="305"/>
      <c r="IPA11" s="305"/>
      <c r="IPB11" s="305"/>
      <c r="IPC11" s="305"/>
      <c r="IPD11" s="305"/>
      <c r="IPE11" s="305"/>
      <c r="IPF11" s="305"/>
      <c r="IPG11" s="305"/>
      <c r="IPH11" s="305"/>
      <c r="IPI11" s="305"/>
      <c r="IPJ11" s="305"/>
      <c r="IPK11" s="305"/>
      <c r="IPL11" s="305"/>
      <c r="IPM11" s="305"/>
      <c r="IPN11" s="305"/>
      <c r="IPO11" s="305"/>
      <c r="IPP11" s="305"/>
      <c r="IPQ11" s="305"/>
      <c r="IPR11" s="305"/>
      <c r="IPS11" s="305"/>
      <c r="IPT11" s="305"/>
      <c r="IPU11" s="305"/>
      <c r="IPV11" s="305"/>
      <c r="IPW11" s="305"/>
      <c r="IPX11" s="305"/>
      <c r="IPY11" s="305"/>
      <c r="IPZ11" s="305"/>
      <c r="IQA11" s="305"/>
      <c r="IQB11" s="305"/>
      <c r="IQC11" s="305"/>
      <c r="IQD11" s="305"/>
      <c r="IQE11" s="305"/>
      <c r="IQF11" s="305"/>
      <c r="IQG11" s="305"/>
      <c r="IQH11" s="305"/>
      <c r="IQI11" s="305"/>
      <c r="IQJ11" s="305"/>
      <c r="IQK11" s="305"/>
      <c r="IQL11" s="305"/>
      <c r="IQM11" s="305"/>
      <c r="IQN11" s="305"/>
      <c r="IQO11" s="305"/>
      <c r="IQP11" s="305"/>
      <c r="IQQ11" s="305"/>
      <c r="IQR11" s="305"/>
      <c r="IQS11" s="305"/>
      <c r="IQT11" s="305"/>
      <c r="IQU11" s="305"/>
      <c r="IQV11" s="305"/>
      <c r="IQW11" s="305"/>
      <c r="IQX11" s="305"/>
      <c r="IQY11" s="305"/>
      <c r="IQZ11" s="305"/>
      <c r="IRA11" s="305"/>
      <c r="IRB11" s="305"/>
      <c r="IRC11" s="305"/>
      <c r="IRD11" s="305"/>
      <c r="IRE11" s="305"/>
      <c r="IRF11" s="305"/>
      <c r="IRG11" s="305"/>
      <c r="IRH11" s="305"/>
      <c r="IRI11" s="305"/>
      <c r="IRJ11" s="305"/>
      <c r="IRK11" s="305"/>
      <c r="IRL11" s="305"/>
      <c r="IRM11" s="305"/>
      <c r="IRN11" s="305"/>
      <c r="IRO11" s="305"/>
      <c r="IRP11" s="305"/>
      <c r="IRQ11" s="305"/>
      <c r="IRR11" s="305"/>
      <c r="IRS11" s="305"/>
      <c r="IRT11" s="305"/>
      <c r="IRU11" s="305"/>
      <c r="IRV11" s="305"/>
      <c r="IRW11" s="305"/>
      <c r="IRX11" s="305"/>
      <c r="IRY11" s="305"/>
      <c r="IRZ11" s="305"/>
      <c r="ISA11" s="305"/>
      <c r="ISB11" s="305"/>
      <c r="ISC11" s="305"/>
      <c r="ISD11" s="305"/>
      <c r="ISE11" s="305"/>
      <c r="ISF11" s="305"/>
      <c r="ISG11" s="305"/>
      <c r="ISH11" s="305"/>
      <c r="ISI11" s="305"/>
      <c r="ISJ11" s="305"/>
      <c r="ISK11" s="305"/>
      <c r="ISL11" s="305"/>
      <c r="ISM11" s="305"/>
      <c r="ISN11" s="305"/>
      <c r="ISO11" s="305"/>
      <c r="ISP11" s="305"/>
      <c r="ISQ11" s="305"/>
      <c r="ISR11" s="305"/>
      <c r="ISS11" s="305"/>
      <c r="IST11" s="305"/>
      <c r="ISU11" s="305"/>
      <c r="ISV11" s="305"/>
      <c r="ISW11" s="305"/>
      <c r="ISX11" s="305"/>
      <c r="ISY11" s="305"/>
      <c r="ISZ11" s="305"/>
      <c r="ITA11" s="305"/>
      <c r="ITB11" s="305"/>
      <c r="ITC11" s="305"/>
      <c r="ITD11" s="305"/>
      <c r="ITE11" s="305"/>
      <c r="ITF11" s="305"/>
      <c r="ITG11" s="305"/>
      <c r="ITH11" s="305"/>
      <c r="ITI11" s="305"/>
      <c r="ITJ11" s="305"/>
      <c r="ITK11" s="305"/>
      <c r="ITL11" s="305"/>
      <c r="ITM11" s="305"/>
      <c r="ITN11" s="305"/>
      <c r="ITO11" s="305"/>
      <c r="ITP11" s="305"/>
      <c r="ITQ11" s="305"/>
      <c r="ITR11" s="305"/>
      <c r="ITS11" s="305"/>
      <c r="ITT11" s="305"/>
      <c r="ITU11" s="305"/>
      <c r="ITV11" s="305"/>
      <c r="ITW11" s="305"/>
      <c r="ITX11" s="305"/>
      <c r="ITY11" s="305"/>
      <c r="ITZ11" s="305"/>
      <c r="IUA11" s="305"/>
      <c r="IUB11" s="305"/>
      <c r="IUC11" s="305"/>
      <c r="IUD11" s="305"/>
      <c r="IUE11" s="305"/>
      <c r="IUF11" s="305"/>
      <c r="IUG11" s="305"/>
      <c r="IUH11" s="305"/>
      <c r="IUI11" s="305"/>
      <c r="IUJ11" s="305"/>
      <c r="IUK11" s="305"/>
      <c r="IUL11" s="305"/>
      <c r="IUM11" s="305"/>
      <c r="IUN11" s="305"/>
      <c r="IUO11" s="305"/>
      <c r="IUP11" s="305"/>
      <c r="IUQ11" s="305"/>
      <c r="IUR11" s="305"/>
      <c r="IUS11" s="305"/>
      <c r="IUT11" s="305"/>
      <c r="IUU11" s="305"/>
      <c r="IUV11" s="305"/>
      <c r="IUW11" s="305"/>
      <c r="IUX11" s="305"/>
      <c r="IUY11" s="305"/>
      <c r="IUZ11" s="305"/>
      <c r="IVA11" s="305"/>
      <c r="IVB11" s="305"/>
      <c r="IVC11" s="305"/>
      <c r="IVD11" s="305"/>
      <c r="IVE11" s="305"/>
      <c r="IVF11" s="305"/>
      <c r="IVG11" s="305"/>
      <c r="IVH11" s="305"/>
      <c r="IVI11" s="305"/>
      <c r="IVJ11" s="305"/>
      <c r="IVK11" s="305"/>
      <c r="IVL11" s="305"/>
      <c r="IVM11" s="305"/>
      <c r="IVN11" s="305"/>
      <c r="IVO11" s="305"/>
      <c r="IVP11" s="305"/>
      <c r="IVQ11" s="305"/>
      <c r="IVR11" s="305"/>
      <c r="IVS11" s="305"/>
      <c r="IVT11" s="305"/>
      <c r="IVU11" s="305"/>
      <c r="IVV11" s="305"/>
      <c r="IVW11" s="305"/>
      <c r="IVX11" s="305"/>
      <c r="IVY11" s="305"/>
      <c r="IVZ11" s="305"/>
      <c r="IWA11" s="305"/>
      <c r="IWB11" s="305"/>
      <c r="IWC11" s="305"/>
      <c r="IWD11" s="305"/>
      <c r="IWE11" s="305"/>
      <c r="IWF11" s="305"/>
      <c r="IWG11" s="305"/>
      <c r="IWH11" s="305"/>
      <c r="IWI11" s="305"/>
      <c r="IWJ11" s="305"/>
      <c r="IWK11" s="305"/>
      <c r="IWL11" s="305"/>
      <c r="IWM11" s="305"/>
      <c r="IWN11" s="305"/>
      <c r="IWO11" s="305"/>
      <c r="IWP11" s="305"/>
      <c r="IWQ11" s="305"/>
      <c r="IWR11" s="305"/>
      <c r="IWS11" s="305"/>
      <c r="IWT11" s="305"/>
      <c r="IWU11" s="305"/>
      <c r="IWV11" s="305"/>
      <c r="IWW11" s="305"/>
      <c r="IWX11" s="305"/>
      <c r="IWY11" s="305"/>
      <c r="IWZ11" s="305"/>
      <c r="IXA11" s="305"/>
      <c r="IXB11" s="305"/>
      <c r="IXC11" s="305"/>
      <c r="IXD11" s="305"/>
      <c r="IXE11" s="305"/>
      <c r="IXF11" s="305"/>
      <c r="IXG11" s="305"/>
      <c r="IXH11" s="305"/>
      <c r="IXI11" s="305"/>
      <c r="IXJ11" s="305"/>
      <c r="IXK11" s="305"/>
      <c r="IXL11" s="305"/>
      <c r="IXM11" s="305"/>
      <c r="IXN11" s="305"/>
      <c r="IXO11" s="305"/>
      <c r="IXP11" s="305"/>
      <c r="IXQ11" s="305"/>
      <c r="IXR11" s="305"/>
      <c r="IXS11" s="305"/>
      <c r="IXT11" s="305"/>
      <c r="IXU11" s="305"/>
      <c r="IXV11" s="305"/>
      <c r="IXW11" s="305"/>
      <c r="IXX11" s="305"/>
      <c r="IXY11" s="305"/>
      <c r="IXZ11" s="305"/>
      <c r="IYA11" s="305"/>
      <c r="IYB11" s="305"/>
      <c r="IYC11" s="305"/>
      <c r="IYD11" s="305"/>
      <c r="IYE11" s="305"/>
      <c r="IYF11" s="305"/>
      <c r="IYG11" s="305"/>
      <c r="IYH11" s="305"/>
      <c r="IYI11" s="305"/>
      <c r="IYJ11" s="305"/>
      <c r="IYK11" s="305"/>
      <c r="IYL11" s="305"/>
      <c r="IYM11" s="305"/>
      <c r="IYN11" s="305"/>
      <c r="IYO11" s="305"/>
      <c r="IYP11" s="305"/>
      <c r="IYQ11" s="305"/>
      <c r="IYR11" s="305"/>
      <c r="IYS11" s="305"/>
      <c r="IYT11" s="305"/>
      <c r="IYU11" s="305"/>
      <c r="IYV11" s="305"/>
      <c r="IYW11" s="305"/>
      <c r="IYX11" s="305"/>
      <c r="IYY11" s="305"/>
      <c r="IYZ11" s="305"/>
      <c r="IZA11" s="305"/>
      <c r="IZB11" s="305"/>
      <c r="IZC11" s="305"/>
      <c r="IZD11" s="305"/>
      <c r="IZE11" s="305"/>
      <c r="IZF11" s="305"/>
      <c r="IZG11" s="305"/>
      <c r="IZH11" s="305"/>
      <c r="IZI11" s="305"/>
      <c r="IZJ11" s="305"/>
      <c r="IZK11" s="305"/>
      <c r="IZL11" s="305"/>
      <c r="IZM11" s="305"/>
      <c r="IZN11" s="305"/>
      <c r="IZO11" s="305"/>
      <c r="IZP11" s="305"/>
      <c r="IZQ11" s="305"/>
      <c r="IZR11" s="305"/>
      <c r="IZS11" s="305"/>
      <c r="IZT11" s="305"/>
      <c r="IZU11" s="305"/>
      <c r="IZV11" s="305"/>
      <c r="IZW11" s="305"/>
      <c r="IZX11" s="305"/>
      <c r="IZY11" s="305"/>
      <c r="IZZ11" s="305"/>
      <c r="JAA11" s="305"/>
      <c r="JAB11" s="305"/>
      <c r="JAC11" s="305"/>
      <c r="JAD11" s="305"/>
      <c r="JAE11" s="305"/>
      <c r="JAF11" s="305"/>
      <c r="JAG11" s="305"/>
      <c r="JAH11" s="305"/>
      <c r="JAI11" s="305"/>
      <c r="JAJ11" s="305"/>
      <c r="JAK11" s="305"/>
      <c r="JAL11" s="305"/>
      <c r="JAM11" s="305"/>
      <c r="JAN11" s="305"/>
      <c r="JAO11" s="305"/>
      <c r="JAP11" s="305"/>
      <c r="JAQ11" s="305"/>
      <c r="JAR11" s="305"/>
      <c r="JAS11" s="305"/>
      <c r="JAT11" s="305"/>
      <c r="JAU11" s="305"/>
      <c r="JAV11" s="305"/>
      <c r="JAW11" s="305"/>
      <c r="JAX11" s="305"/>
      <c r="JAY11" s="305"/>
      <c r="JAZ11" s="305"/>
      <c r="JBA11" s="305"/>
      <c r="JBB11" s="305"/>
      <c r="JBC11" s="305"/>
      <c r="JBD11" s="305"/>
      <c r="JBE11" s="305"/>
      <c r="JBF11" s="305"/>
      <c r="JBG11" s="305"/>
      <c r="JBH11" s="305"/>
      <c r="JBI11" s="305"/>
      <c r="JBJ11" s="305"/>
      <c r="JBK11" s="305"/>
      <c r="JBL11" s="305"/>
      <c r="JBM11" s="305"/>
      <c r="JBN11" s="305"/>
      <c r="JBO11" s="305"/>
      <c r="JBP11" s="305"/>
      <c r="JBQ11" s="305"/>
      <c r="JBR11" s="305"/>
      <c r="JBS11" s="305"/>
      <c r="JBT11" s="305"/>
      <c r="JBU11" s="305"/>
      <c r="JBV11" s="305"/>
      <c r="JBW11" s="305"/>
      <c r="JBX11" s="305"/>
      <c r="JBY11" s="305"/>
      <c r="JBZ11" s="305"/>
      <c r="JCA11" s="305"/>
      <c r="JCB11" s="305"/>
      <c r="JCC11" s="305"/>
      <c r="JCD11" s="305"/>
      <c r="JCE11" s="305"/>
      <c r="JCF11" s="305"/>
      <c r="JCG11" s="305"/>
      <c r="JCH11" s="305"/>
      <c r="JCI11" s="305"/>
      <c r="JCJ11" s="305"/>
      <c r="JCK11" s="305"/>
      <c r="JCL11" s="305"/>
      <c r="JCM11" s="305"/>
      <c r="JCN11" s="305"/>
      <c r="JCO11" s="305"/>
      <c r="JCP11" s="305"/>
      <c r="JCQ11" s="305"/>
      <c r="JCR11" s="305"/>
      <c r="JCS11" s="305"/>
      <c r="JCT11" s="305"/>
      <c r="JCU11" s="305"/>
      <c r="JCV11" s="305"/>
      <c r="JCW11" s="305"/>
      <c r="JCX11" s="305"/>
      <c r="JCY11" s="305"/>
      <c r="JCZ11" s="305"/>
      <c r="JDA11" s="305"/>
      <c r="JDB11" s="305"/>
      <c r="JDC11" s="305"/>
      <c r="JDD11" s="305"/>
      <c r="JDE11" s="305"/>
      <c r="JDF11" s="305"/>
      <c r="JDG11" s="305"/>
      <c r="JDH11" s="305"/>
      <c r="JDI11" s="305"/>
      <c r="JDJ11" s="305"/>
      <c r="JDK11" s="305"/>
      <c r="JDL11" s="305"/>
      <c r="JDM11" s="305"/>
      <c r="JDN11" s="305"/>
      <c r="JDO11" s="305"/>
      <c r="JDP11" s="305"/>
      <c r="JDQ11" s="305"/>
      <c r="JDR11" s="305"/>
      <c r="JDS11" s="305"/>
      <c r="JDT11" s="305"/>
      <c r="JDU11" s="305"/>
      <c r="JDV11" s="305"/>
      <c r="JDW11" s="305"/>
      <c r="JDX11" s="305"/>
      <c r="JDY11" s="305"/>
      <c r="JDZ11" s="305"/>
      <c r="JEA11" s="305"/>
      <c r="JEB11" s="305"/>
      <c r="JEC11" s="305"/>
      <c r="JED11" s="305"/>
      <c r="JEE11" s="305"/>
      <c r="JEF11" s="305"/>
      <c r="JEG11" s="305"/>
      <c r="JEH11" s="305"/>
      <c r="JEI11" s="305"/>
      <c r="JEJ11" s="305"/>
      <c r="JEK11" s="305"/>
      <c r="JEL11" s="305"/>
      <c r="JEM11" s="305"/>
      <c r="JEN11" s="305"/>
      <c r="JEO11" s="305"/>
      <c r="JEP11" s="305"/>
      <c r="JEQ11" s="305"/>
      <c r="JER11" s="305"/>
      <c r="JES11" s="305"/>
      <c r="JET11" s="305"/>
      <c r="JEU11" s="305"/>
      <c r="JEV11" s="305"/>
      <c r="JEW11" s="305"/>
      <c r="JEX11" s="305"/>
      <c r="JEY11" s="305"/>
      <c r="JEZ11" s="305"/>
      <c r="JFA11" s="305"/>
      <c r="JFB11" s="305"/>
      <c r="JFC11" s="305"/>
      <c r="JFD11" s="305"/>
      <c r="JFE11" s="305"/>
      <c r="JFF11" s="305"/>
      <c r="JFG11" s="305"/>
      <c r="JFH11" s="305"/>
      <c r="JFI11" s="305"/>
      <c r="JFJ11" s="305"/>
      <c r="JFK11" s="305"/>
      <c r="JFL11" s="305"/>
      <c r="JFM11" s="305"/>
      <c r="JFN11" s="305"/>
      <c r="JFO11" s="305"/>
      <c r="JFP11" s="305"/>
      <c r="JFQ11" s="305"/>
      <c r="JFR11" s="305"/>
      <c r="JFS11" s="305"/>
      <c r="JFT11" s="305"/>
      <c r="JFU11" s="305"/>
      <c r="JFV11" s="305"/>
      <c r="JFW11" s="305"/>
      <c r="JFX11" s="305"/>
      <c r="JFY11" s="305"/>
      <c r="JFZ11" s="305"/>
      <c r="JGA11" s="305"/>
      <c r="JGB11" s="305"/>
      <c r="JGC11" s="305"/>
      <c r="JGD11" s="305"/>
      <c r="JGE11" s="305"/>
      <c r="JGF11" s="305"/>
      <c r="JGG11" s="305"/>
      <c r="JGH11" s="305"/>
      <c r="JGI11" s="305"/>
      <c r="JGJ11" s="305"/>
      <c r="JGK11" s="305"/>
      <c r="JGL11" s="305"/>
      <c r="JGM11" s="305"/>
      <c r="JGN11" s="305"/>
      <c r="JGO11" s="305"/>
      <c r="JGP11" s="305"/>
      <c r="JGQ11" s="305"/>
      <c r="JGR11" s="305"/>
      <c r="JGS11" s="305"/>
      <c r="JGT11" s="305"/>
      <c r="JGU11" s="305"/>
      <c r="JGV11" s="305"/>
      <c r="JGW11" s="305"/>
      <c r="JGX11" s="305"/>
      <c r="JGY11" s="305"/>
      <c r="JGZ11" s="305"/>
      <c r="JHA11" s="305"/>
      <c r="JHB11" s="305"/>
      <c r="JHC11" s="305"/>
      <c r="JHD11" s="305"/>
      <c r="JHE11" s="305"/>
      <c r="JHF11" s="305"/>
      <c r="JHG11" s="305"/>
      <c r="JHH11" s="305"/>
      <c r="JHI11" s="305"/>
      <c r="JHJ11" s="305"/>
      <c r="JHK11" s="305"/>
      <c r="JHL11" s="305"/>
      <c r="JHM11" s="305"/>
      <c r="JHN11" s="305"/>
      <c r="JHO11" s="305"/>
      <c r="JHP11" s="305"/>
      <c r="JHQ11" s="305"/>
      <c r="JHR11" s="305"/>
      <c r="JHS11" s="305"/>
      <c r="JHT11" s="305"/>
      <c r="JHU11" s="305"/>
      <c r="JHV11" s="305"/>
      <c r="JHW11" s="305"/>
      <c r="JHX11" s="305"/>
      <c r="JHY11" s="305"/>
      <c r="JHZ11" s="305"/>
      <c r="JIA11" s="305"/>
      <c r="JIB11" s="305"/>
      <c r="JIC11" s="305"/>
      <c r="JID11" s="305"/>
      <c r="JIE11" s="305"/>
      <c r="JIF11" s="305"/>
      <c r="JIG11" s="305"/>
      <c r="JIH11" s="305"/>
      <c r="JII11" s="305"/>
      <c r="JIJ11" s="305"/>
      <c r="JIK11" s="305"/>
      <c r="JIL11" s="305"/>
      <c r="JIM11" s="305"/>
      <c r="JIN11" s="305"/>
      <c r="JIO11" s="305"/>
      <c r="JIP11" s="305"/>
      <c r="JIQ11" s="305"/>
      <c r="JIR11" s="305"/>
      <c r="JIS11" s="305"/>
      <c r="JIT11" s="305"/>
      <c r="JIU11" s="305"/>
      <c r="JIV11" s="305"/>
      <c r="JIW11" s="305"/>
      <c r="JIX11" s="305"/>
      <c r="JIY11" s="305"/>
      <c r="JIZ11" s="305"/>
      <c r="JJA11" s="305"/>
      <c r="JJB11" s="305"/>
      <c r="JJC11" s="305"/>
      <c r="JJD11" s="305"/>
      <c r="JJE11" s="305"/>
      <c r="JJF11" s="305"/>
      <c r="JJG11" s="305"/>
      <c r="JJH11" s="305"/>
      <c r="JJI11" s="305"/>
      <c r="JJJ11" s="305"/>
      <c r="JJK11" s="305"/>
      <c r="JJL11" s="305"/>
      <c r="JJM11" s="305"/>
      <c r="JJN11" s="305"/>
      <c r="JJO11" s="305"/>
      <c r="JJP11" s="305"/>
      <c r="JJQ11" s="305"/>
      <c r="JJR11" s="305"/>
      <c r="JJS11" s="305"/>
      <c r="JJT11" s="305"/>
      <c r="JJU11" s="305"/>
      <c r="JJV11" s="305"/>
      <c r="JJW11" s="305"/>
      <c r="JJX11" s="305"/>
      <c r="JJY11" s="305"/>
      <c r="JJZ11" s="305"/>
      <c r="JKA11" s="305"/>
      <c r="JKB11" s="305"/>
      <c r="JKC11" s="305"/>
      <c r="JKD11" s="305"/>
      <c r="JKE11" s="305"/>
      <c r="JKF11" s="305"/>
      <c r="JKG11" s="305"/>
      <c r="JKH11" s="305"/>
      <c r="JKI11" s="305"/>
      <c r="JKJ11" s="305"/>
      <c r="JKK11" s="305"/>
      <c r="JKL11" s="305"/>
      <c r="JKM11" s="305"/>
      <c r="JKN11" s="305"/>
      <c r="JKO11" s="305"/>
      <c r="JKP11" s="305"/>
      <c r="JKQ11" s="305"/>
      <c r="JKR11" s="305"/>
      <c r="JKS11" s="305"/>
      <c r="JKT11" s="305"/>
      <c r="JKU11" s="305"/>
      <c r="JKV11" s="305"/>
      <c r="JKW11" s="305"/>
      <c r="JKX11" s="305"/>
      <c r="JKY11" s="305"/>
      <c r="JKZ11" s="305"/>
      <c r="JLA11" s="305"/>
      <c r="JLB11" s="305"/>
      <c r="JLC11" s="305"/>
      <c r="JLD11" s="305"/>
      <c r="JLE11" s="305"/>
      <c r="JLF11" s="305"/>
      <c r="JLG11" s="305"/>
      <c r="JLH11" s="305"/>
      <c r="JLI11" s="305"/>
      <c r="JLJ11" s="305"/>
      <c r="JLK11" s="305"/>
      <c r="JLL11" s="305"/>
      <c r="JLM11" s="305"/>
      <c r="JLN11" s="305"/>
      <c r="JLO11" s="305"/>
      <c r="JLP11" s="305"/>
      <c r="JLQ11" s="305"/>
      <c r="JLR11" s="305"/>
      <c r="JLS11" s="305"/>
      <c r="JLT11" s="305"/>
      <c r="JLU11" s="305"/>
      <c r="JLV11" s="305"/>
      <c r="JLW11" s="305"/>
      <c r="JLX11" s="305"/>
      <c r="JLY11" s="305"/>
      <c r="JLZ11" s="305"/>
      <c r="JMA11" s="305"/>
      <c r="JMB11" s="305"/>
      <c r="JMC11" s="305"/>
      <c r="JMD11" s="305"/>
      <c r="JME11" s="305"/>
      <c r="JMF11" s="305"/>
      <c r="JMG11" s="305"/>
      <c r="JMH11" s="305"/>
      <c r="JMI11" s="305"/>
      <c r="JMJ11" s="305"/>
      <c r="JMK11" s="305"/>
      <c r="JML11" s="305"/>
      <c r="JMM11" s="305"/>
      <c r="JMN11" s="305"/>
      <c r="JMO11" s="305"/>
      <c r="JMP11" s="305"/>
      <c r="JMQ11" s="305"/>
      <c r="JMR11" s="305"/>
      <c r="JMS11" s="305"/>
      <c r="JMT11" s="305"/>
      <c r="JMU11" s="305"/>
      <c r="JMV11" s="305"/>
      <c r="JMW11" s="305"/>
      <c r="JMX11" s="305"/>
      <c r="JMY11" s="305"/>
      <c r="JMZ11" s="305"/>
      <c r="JNA11" s="305"/>
      <c r="JNB11" s="305"/>
      <c r="JNC11" s="305"/>
      <c r="JND11" s="305"/>
      <c r="JNE11" s="305"/>
      <c r="JNF11" s="305"/>
      <c r="JNG11" s="305"/>
      <c r="JNH11" s="305"/>
      <c r="JNI11" s="305"/>
      <c r="JNJ11" s="305"/>
      <c r="JNK11" s="305"/>
      <c r="JNL11" s="305"/>
      <c r="JNM11" s="305"/>
      <c r="JNN11" s="305"/>
      <c r="JNO11" s="305"/>
      <c r="JNP11" s="305"/>
      <c r="JNQ11" s="305"/>
      <c r="JNR11" s="305"/>
      <c r="JNS11" s="305"/>
      <c r="JNT11" s="305"/>
      <c r="JNU11" s="305"/>
      <c r="JNV11" s="305"/>
      <c r="JNW11" s="305"/>
      <c r="JNX11" s="305"/>
      <c r="JNY11" s="305"/>
      <c r="JNZ11" s="305"/>
      <c r="JOA11" s="305"/>
      <c r="JOB11" s="305"/>
      <c r="JOC11" s="305"/>
      <c r="JOD11" s="305"/>
      <c r="JOE11" s="305"/>
      <c r="JOF11" s="305"/>
      <c r="JOG11" s="305"/>
      <c r="JOH11" s="305"/>
      <c r="JOI11" s="305"/>
      <c r="JOJ11" s="305"/>
      <c r="JOK11" s="305"/>
      <c r="JOL11" s="305"/>
      <c r="JOM11" s="305"/>
      <c r="JON11" s="305"/>
      <c r="JOO11" s="305"/>
      <c r="JOP11" s="305"/>
      <c r="JOQ11" s="305"/>
      <c r="JOR11" s="305"/>
      <c r="JOS11" s="305"/>
      <c r="JOT11" s="305"/>
      <c r="JOU11" s="305"/>
      <c r="JOV11" s="305"/>
      <c r="JOW11" s="305"/>
      <c r="JOX11" s="305"/>
      <c r="JOY11" s="305"/>
      <c r="JOZ11" s="305"/>
      <c r="JPA11" s="305"/>
      <c r="JPB11" s="305"/>
      <c r="JPC11" s="305"/>
      <c r="JPD11" s="305"/>
      <c r="JPE11" s="305"/>
      <c r="JPF11" s="305"/>
      <c r="JPG11" s="305"/>
      <c r="JPH11" s="305"/>
      <c r="JPI11" s="305"/>
      <c r="JPJ11" s="305"/>
      <c r="JPK11" s="305"/>
      <c r="JPL11" s="305"/>
      <c r="JPM11" s="305"/>
      <c r="JPN11" s="305"/>
      <c r="JPO11" s="305"/>
      <c r="JPP11" s="305"/>
      <c r="JPQ11" s="305"/>
      <c r="JPR11" s="305"/>
      <c r="JPS11" s="305"/>
      <c r="JPT11" s="305"/>
      <c r="JPU11" s="305"/>
      <c r="JPV11" s="305"/>
      <c r="JPW11" s="305"/>
      <c r="JPX11" s="305"/>
      <c r="JPY11" s="305"/>
      <c r="JPZ11" s="305"/>
      <c r="JQA11" s="305"/>
      <c r="JQB11" s="305"/>
      <c r="JQC11" s="305"/>
      <c r="JQD11" s="305"/>
      <c r="JQE11" s="305"/>
      <c r="JQF11" s="305"/>
      <c r="JQG11" s="305"/>
      <c r="JQH11" s="305"/>
      <c r="JQI11" s="305"/>
      <c r="JQJ11" s="305"/>
      <c r="JQK11" s="305"/>
      <c r="JQL11" s="305"/>
      <c r="JQM11" s="305"/>
      <c r="JQN11" s="305"/>
      <c r="JQO11" s="305"/>
      <c r="JQP11" s="305"/>
      <c r="JQQ11" s="305"/>
      <c r="JQR11" s="305"/>
      <c r="JQS11" s="305"/>
      <c r="JQT11" s="305"/>
      <c r="JQU11" s="305"/>
      <c r="JQV11" s="305"/>
      <c r="JQW11" s="305"/>
      <c r="JQX11" s="305"/>
      <c r="JQY11" s="305"/>
      <c r="JQZ11" s="305"/>
      <c r="JRA11" s="305"/>
      <c r="JRB11" s="305"/>
      <c r="JRC11" s="305"/>
      <c r="JRD11" s="305"/>
      <c r="JRE11" s="305"/>
      <c r="JRF11" s="305"/>
      <c r="JRG11" s="305"/>
      <c r="JRH11" s="305"/>
      <c r="JRI11" s="305"/>
      <c r="JRJ11" s="305"/>
      <c r="JRK11" s="305"/>
      <c r="JRL11" s="305"/>
      <c r="JRM11" s="305"/>
      <c r="JRN11" s="305"/>
      <c r="JRO11" s="305"/>
      <c r="JRP11" s="305"/>
      <c r="JRQ11" s="305"/>
      <c r="JRR11" s="305"/>
      <c r="JRS11" s="305"/>
      <c r="JRT11" s="305"/>
      <c r="JRU11" s="305"/>
      <c r="JRV11" s="305"/>
      <c r="JRW11" s="305"/>
      <c r="JRX11" s="305"/>
      <c r="JRY11" s="305"/>
      <c r="JRZ11" s="305"/>
      <c r="JSA11" s="305"/>
      <c r="JSB11" s="305"/>
      <c r="JSC11" s="305"/>
      <c r="JSD11" s="305"/>
      <c r="JSE11" s="305"/>
      <c r="JSF11" s="305"/>
      <c r="JSG11" s="305"/>
      <c r="JSH11" s="305"/>
      <c r="JSI11" s="305"/>
      <c r="JSJ11" s="305"/>
      <c r="JSK11" s="305"/>
      <c r="JSL11" s="305"/>
      <c r="JSM11" s="305"/>
      <c r="JSN11" s="305"/>
      <c r="JSO11" s="305"/>
      <c r="JSP11" s="305"/>
      <c r="JSQ11" s="305"/>
      <c r="JSR11" s="305"/>
      <c r="JSS11" s="305"/>
      <c r="JST11" s="305"/>
      <c r="JSU11" s="305"/>
      <c r="JSV11" s="305"/>
      <c r="JSW11" s="305"/>
      <c r="JSX11" s="305"/>
      <c r="JSY11" s="305"/>
      <c r="JSZ11" s="305"/>
      <c r="JTA11" s="305"/>
      <c r="JTB11" s="305"/>
      <c r="JTC11" s="305"/>
      <c r="JTD11" s="305"/>
      <c r="JTE11" s="305"/>
      <c r="JTF11" s="305"/>
      <c r="JTG11" s="305"/>
      <c r="JTH11" s="305"/>
      <c r="JTI11" s="305"/>
      <c r="JTJ11" s="305"/>
      <c r="JTK11" s="305"/>
      <c r="JTL11" s="305"/>
      <c r="JTM11" s="305"/>
      <c r="JTN11" s="305"/>
      <c r="JTO11" s="305"/>
      <c r="JTP11" s="305"/>
      <c r="JTQ11" s="305"/>
      <c r="JTR11" s="305"/>
      <c r="JTS11" s="305"/>
      <c r="JTT11" s="305"/>
      <c r="JTU11" s="305"/>
      <c r="JTV11" s="305"/>
      <c r="JTW11" s="305"/>
      <c r="JTX11" s="305"/>
      <c r="JTY11" s="305"/>
      <c r="JTZ11" s="305"/>
      <c r="JUA11" s="305"/>
      <c r="JUB11" s="305"/>
      <c r="JUC11" s="305"/>
      <c r="JUD11" s="305"/>
      <c r="JUE11" s="305"/>
      <c r="JUF11" s="305"/>
      <c r="JUG11" s="305"/>
      <c r="JUH11" s="305"/>
      <c r="JUI11" s="305"/>
      <c r="JUJ11" s="305"/>
      <c r="JUK11" s="305"/>
      <c r="JUL11" s="305"/>
      <c r="JUM11" s="305"/>
      <c r="JUN11" s="305"/>
      <c r="JUO11" s="305"/>
      <c r="JUP11" s="305"/>
      <c r="JUQ11" s="305"/>
      <c r="JUR11" s="305"/>
      <c r="JUS11" s="305"/>
      <c r="JUT11" s="305"/>
      <c r="JUU11" s="305"/>
      <c r="JUV11" s="305"/>
      <c r="JUW11" s="305"/>
      <c r="JUX11" s="305"/>
      <c r="JUY11" s="305"/>
      <c r="JUZ11" s="305"/>
      <c r="JVA11" s="305"/>
      <c r="JVB11" s="305"/>
      <c r="JVC11" s="305"/>
      <c r="JVD11" s="305"/>
      <c r="JVE11" s="305"/>
      <c r="JVF11" s="305"/>
      <c r="JVG11" s="305"/>
      <c r="JVH11" s="305"/>
      <c r="JVI11" s="305"/>
      <c r="JVJ11" s="305"/>
      <c r="JVK11" s="305"/>
      <c r="JVL11" s="305"/>
      <c r="JVM11" s="305"/>
      <c r="JVN11" s="305"/>
      <c r="JVO11" s="305"/>
      <c r="JVP11" s="305"/>
      <c r="JVQ11" s="305"/>
      <c r="JVR11" s="305"/>
      <c r="JVS11" s="305"/>
      <c r="JVT11" s="305"/>
      <c r="JVU11" s="305"/>
      <c r="JVV11" s="305"/>
      <c r="JVW11" s="305"/>
      <c r="JVX11" s="305"/>
      <c r="JVY11" s="305"/>
      <c r="JVZ11" s="305"/>
      <c r="JWA11" s="305"/>
      <c r="JWB11" s="305"/>
      <c r="JWC11" s="305"/>
      <c r="JWD11" s="305"/>
      <c r="JWE11" s="305"/>
      <c r="JWF11" s="305"/>
      <c r="JWG11" s="305"/>
      <c r="JWH11" s="305"/>
      <c r="JWI11" s="305"/>
      <c r="JWJ11" s="305"/>
      <c r="JWK11" s="305"/>
      <c r="JWL11" s="305"/>
      <c r="JWM11" s="305"/>
      <c r="JWN11" s="305"/>
      <c r="JWO11" s="305"/>
      <c r="JWP11" s="305"/>
      <c r="JWQ11" s="305"/>
      <c r="JWR11" s="305"/>
      <c r="JWS11" s="305"/>
      <c r="JWT11" s="305"/>
      <c r="JWU11" s="305"/>
      <c r="JWV11" s="305"/>
      <c r="JWW11" s="305"/>
      <c r="JWX11" s="305"/>
      <c r="JWY11" s="305"/>
      <c r="JWZ11" s="305"/>
      <c r="JXA11" s="305"/>
      <c r="JXB11" s="305"/>
      <c r="JXC11" s="305"/>
      <c r="JXD11" s="305"/>
      <c r="JXE11" s="305"/>
      <c r="JXF11" s="305"/>
      <c r="JXG11" s="305"/>
      <c r="JXH11" s="305"/>
      <c r="JXI11" s="305"/>
      <c r="JXJ11" s="305"/>
      <c r="JXK11" s="305"/>
      <c r="JXL11" s="305"/>
      <c r="JXM11" s="305"/>
      <c r="JXN11" s="305"/>
      <c r="JXO11" s="305"/>
      <c r="JXP11" s="305"/>
      <c r="JXQ11" s="305"/>
      <c r="JXR11" s="305"/>
      <c r="JXS11" s="305"/>
      <c r="JXT11" s="305"/>
      <c r="JXU11" s="305"/>
      <c r="JXV11" s="305"/>
      <c r="JXW11" s="305"/>
      <c r="JXX11" s="305"/>
      <c r="JXY11" s="305"/>
      <c r="JXZ11" s="305"/>
      <c r="JYA11" s="305"/>
      <c r="JYB11" s="305"/>
      <c r="JYC11" s="305"/>
      <c r="JYD11" s="305"/>
      <c r="JYE11" s="305"/>
      <c r="JYF11" s="305"/>
      <c r="JYG11" s="305"/>
      <c r="JYH11" s="305"/>
      <c r="JYI11" s="305"/>
      <c r="JYJ11" s="305"/>
      <c r="JYK11" s="305"/>
      <c r="JYL11" s="305"/>
      <c r="JYM11" s="305"/>
      <c r="JYN11" s="305"/>
      <c r="JYO11" s="305"/>
      <c r="JYP11" s="305"/>
      <c r="JYQ11" s="305"/>
      <c r="JYR11" s="305"/>
      <c r="JYS11" s="305"/>
      <c r="JYT11" s="305"/>
      <c r="JYU11" s="305"/>
      <c r="JYV11" s="305"/>
      <c r="JYW11" s="305"/>
      <c r="JYX11" s="305"/>
      <c r="JYY11" s="305"/>
      <c r="JYZ11" s="305"/>
      <c r="JZA11" s="305"/>
      <c r="JZB11" s="305"/>
      <c r="JZC11" s="305"/>
      <c r="JZD11" s="305"/>
      <c r="JZE11" s="305"/>
      <c r="JZF11" s="305"/>
      <c r="JZG11" s="305"/>
      <c r="JZH11" s="305"/>
      <c r="JZI11" s="305"/>
      <c r="JZJ11" s="305"/>
      <c r="JZK11" s="305"/>
      <c r="JZL11" s="305"/>
      <c r="JZM11" s="305"/>
      <c r="JZN11" s="305"/>
      <c r="JZO11" s="305"/>
      <c r="JZP11" s="305"/>
      <c r="JZQ11" s="305"/>
      <c r="JZR11" s="305"/>
      <c r="JZS11" s="305"/>
      <c r="JZT11" s="305"/>
      <c r="JZU11" s="305"/>
      <c r="JZV11" s="305"/>
      <c r="JZW11" s="305"/>
      <c r="JZX11" s="305"/>
      <c r="JZY11" s="305"/>
      <c r="JZZ11" s="305"/>
      <c r="KAA11" s="305"/>
      <c r="KAB11" s="305"/>
      <c r="KAC11" s="305"/>
      <c r="KAD11" s="305"/>
      <c r="KAE11" s="305"/>
      <c r="KAF11" s="305"/>
      <c r="KAG11" s="305"/>
      <c r="KAH11" s="305"/>
      <c r="KAI11" s="305"/>
      <c r="KAJ11" s="305"/>
      <c r="KAK11" s="305"/>
      <c r="KAL11" s="305"/>
      <c r="KAM11" s="305"/>
      <c r="KAN11" s="305"/>
      <c r="KAO11" s="305"/>
      <c r="KAP11" s="305"/>
      <c r="KAQ11" s="305"/>
      <c r="KAR11" s="305"/>
      <c r="KAS11" s="305"/>
      <c r="KAT11" s="305"/>
      <c r="KAU11" s="305"/>
      <c r="KAV11" s="305"/>
      <c r="KAW11" s="305"/>
      <c r="KAX11" s="305"/>
      <c r="KAY11" s="305"/>
      <c r="KAZ11" s="305"/>
      <c r="KBA11" s="305"/>
      <c r="KBB11" s="305"/>
      <c r="KBC11" s="305"/>
      <c r="KBD11" s="305"/>
      <c r="KBE11" s="305"/>
      <c r="KBF11" s="305"/>
      <c r="KBG11" s="305"/>
      <c r="KBH11" s="305"/>
      <c r="KBI11" s="305"/>
      <c r="KBJ11" s="305"/>
      <c r="KBK11" s="305"/>
      <c r="KBL11" s="305"/>
      <c r="KBM11" s="305"/>
      <c r="KBN11" s="305"/>
      <c r="KBO11" s="305"/>
      <c r="KBP11" s="305"/>
      <c r="KBQ11" s="305"/>
      <c r="KBR11" s="305"/>
      <c r="KBS11" s="305"/>
      <c r="KBT11" s="305"/>
      <c r="KBU11" s="305"/>
      <c r="KBV11" s="305"/>
      <c r="KBW11" s="305"/>
      <c r="KBX11" s="305"/>
      <c r="KBY11" s="305"/>
      <c r="KBZ11" s="305"/>
      <c r="KCA11" s="305"/>
      <c r="KCB11" s="305"/>
      <c r="KCC11" s="305"/>
      <c r="KCD11" s="305"/>
      <c r="KCE11" s="305"/>
      <c r="KCF11" s="305"/>
      <c r="KCG11" s="305"/>
      <c r="KCH11" s="305"/>
      <c r="KCI11" s="305"/>
      <c r="KCJ11" s="305"/>
      <c r="KCK11" s="305"/>
      <c r="KCL11" s="305"/>
      <c r="KCM11" s="305"/>
      <c r="KCN11" s="305"/>
      <c r="KCO11" s="305"/>
      <c r="KCP11" s="305"/>
      <c r="KCQ11" s="305"/>
      <c r="KCR11" s="305"/>
      <c r="KCS11" s="305"/>
      <c r="KCT11" s="305"/>
      <c r="KCU11" s="305"/>
      <c r="KCV11" s="305"/>
      <c r="KCW11" s="305"/>
      <c r="KCX11" s="305"/>
      <c r="KCY11" s="305"/>
      <c r="KCZ11" s="305"/>
      <c r="KDA11" s="305"/>
      <c r="KDB11" s="305"/>
      <c r="KDC11" s="305"/>
      <c r="KDD11" s="305"/>
      <c r="KDE11" s="305"/>
      <c r="KDF11" s="305"/>
      <c r="KDG11" s="305"/>
      <c r="KDH11" s="305"/>
      <c r="KDI11" s="305"/>
      <c r="KDJ11" s="305"/>
      <c r="KDK11" s="305"/>
      <c r="KDL11" s="305"/>
      <c r="KDM11" s="305"/>
      <c r="KDN11" s="305"/>
      <c r="KDO11" s="305"/>
      <c r="KDP11" s="305"/>
      <c r="KDQ11" s="305"/>
      <c r="KDR11" s="305"/>
      <c r="KDS11" s="305"/>
      <c r="KDT11" s="305"/>
      <c r="KDU11" s="305"/>
      <c r="KDV11" s="305"/>
      <c r="KDW11" s="305"/>
      <c r="KDX11" s="305"/>
      <c r="KDY11" s="305"/>
      <c r="KDZ11" s="305"/>
      <c r="KEA11" s="305"/>
      <c r="KEB11" s="305"/>
      <c r="KEC11" s="305"/>
      <c r="KED11" s="305"/>
      <c r="KEE11" s="305"/>
      <c r="KEF11" s="305"/>
      <c r="KEG11" s="305"/>
      <c r="KEH11" s="305"/>
      <c r="KEI11" s="305"/>
      <c r="KEJ11" s="305"/>
      <c r="KEK11" s="305"/>
      <c r="KEL11" s="305"/>
      <c r="KEM11" s="305"/>
      <c r="KEN11" s="305"/>
      <c r="KEO11" s="305"/>
      <c r="KEP11" s="305"/>
      <c r="KEQ11" s="305"/>
      <c r="KER11" s="305"/>
      <c r="KES11" s="305"/>
      <c r="KET11" s="305"/>
      <c r="KEU11" s="305"/>
      <c r="KEV11" s="305"/>
      <c r="KEW11" s="305"/>
      <c r="KEX11" s="305"/>
      <c r="KEY11" s="305"/>
      <c r="KEZ11" s="305"/>
      <c r="KFA11" s="305"/>
      <c r="KFB11" s="305"/>
      <c r="KFC11" s="305"/>
      <c r="KFD11" s="305"/>
      <c r="KFE11" s="305"/>
      <c r="KFF11" s="305"/>
      <c r="KFG11" s="305"/>
      <c r="KFH11" s="305"/>
      <c r="KFI11" s="305"/>
      <c r="KFJ11" s="305"/>
      <c r="KFK11" s="305"/>
      <c r="KFL11" s="305"/>
      <c r="KFM11" s="305"/>
      <c r="KFN11" s="305"/>
      <c r="KFO11" s="305"/>
      <c r="KFP11" s="305"/>
      <c r="KFQ11" s="305"/>
      <c r="KFR11" s="305"/>
      <c r="KFS11" s="305"/>
      <c r="KFT11" s="305"/>
      <c r="KFU11" s="305"/>
      <c r="KFV11" s="305"/>
      <c r="KFW11" s="305"/>
      <c r="KFX11" s="305"/>
      <c r="KFY11" s="305"/>
      <c r="KFZ11" s="305"/>
      <c r="KGA11" s="305"/>
      <c r="KGB11" s="305"/>
      <c r="KGC11" s="305"/>
      <c r="KGD11" s="305"/>
      <c r="KGE11" s="305"/>
      <c r="KGF11" s="305"/>
      <c r="KGG11" s="305"/>
      <c r="KGH11" s="305"/>
      <c r="KGI11" s="305"/>
      <c r="KGJ11" s="305"/>
      <c r="KGK11" s="305"/>
      <c r="KGL11" s="305"/>
      <c r="KGM11" s="305"/>
      <c r="KGN11" s="305"/>
      <c r="KGO11" s="305"/>
      <c r="KGP11" s="305"/>
      <c r="KGQ11" s="305"/>
      <c r="KGR11" s="305"/>
      <c r="KGS11" s="305"/>
      <c r="KGT11" s="305"/>
      <c r="KGU11" s="305"/>
      <c r="KGV11" s="305"/>
      <c r="KGW11" s="305"/>
      <c r="KGX11" s="305"/>
      <c r="KGY11" s="305"/>
      <c r="KGZ11" s="305"/>
      <c r="KHA11" s="305"/>
      <c r="KHB11" s="305"/>
      <c r="KHC11" s="305"/>
      <c r="KHD11" s="305"/>
      <c r="KHE11" s="305"/>
      <c r="KHF11" s="305"/>
      <c r="KHG11" s="305"/>
      <c r="KHH11" s="305"/>
      <c r="KHI11" s="305"/>
      <c r="KHJ11" s="305"/>
      <c r="KHK11" s="305"/>
      <c r="KHL11" s="305"/>
      <c r="KHM11" s="305"/>
      <c r="KHN11" s="305"/>
      <c r="KHO11" s="305"/>
      <c r="KHP11" s="305"/>
      <c r="KHQ11" s="305"/>
      <c r="KHR11" s="305"/>
      <c r="KHS11" s="305"/>
      <c r="KHT11" s="305"/>
      <c r="KHU11" s="305"/>
      <c r="KHV11" s="305"/>
      <c r="KHW11" s="305"/>
      <c r="KHX11" s="305"/>
      <c r="KHY11" s="305"/>
      <c r="KHZ11" s="305"/>
      <c r="KIA11" s="305"/>
      <c r="KIB11" s="305"/>
      <c r="KIC11" s="305"/>
      <c r="KID11" s="305"/>
      <c r="KIE11" s="305"/>
      <c r="KIF11" s="305"/>
      <c r="KIG11" s="305"/>
      <c r="KIH11" s="305"/>
      <c r="KII11" s="305"/>
      <c r="KIJ11" s="305"/>
      <c r="KIK11" s="305"/>
      <c r="KIL11" s="305"/>
      <c r="KIM11" s="305"/>
      <c r="KIN11" s="305"/>
      <c r="KIO11" s="305"/>
      <c r="KIP11" s="305"/>
      <c r="KIQ11" s="305"/>
      <c r="KIR11" s="305"/>
      <c r="KIS11" s="305"/>
      <c r="KIT11" s="305"/>
      <c r="KIU11" s="305"/>
      <c r="KIV11" s="305"/>
      <c r="KIW11" s="305"/>
      <c r="KIX11" s="305"/>
      <c r="KIY11" s="305"/>
      <c r="KIZ11" s="305"/>
      <c r="KJA11" s="305"/>
      <c r="KJB11" s="305"/>
      <c r="KJC11" s="305"/>
      <c r="KJD11" s="305"/>
      <c r="KJE11" s="305"/>
      <c r="KJF11" s="305"/>
      <c r="KJG11" s="305"/>
      <c r="KJH11" s="305"/>
      <c r="KJI11" s="305"/>
      <c r="KJJ11" s="305"/>
      <c r="KJK11" s="305"/>
      <c r="KJL11" s="305"/>
      <c r="KJM11" s="305"/>
      <c r="KJN11" s="305"/>
      <c r="KJO11" s="305"/>
      <c r="KJP11" s="305"/>
      <c r="KJQ11" s="305"/>
      <c r="KJR11" s="305"/>
      <c r="KJS11" s="305"/>
      <c r="KJT11" s="305"/>
      <c r="KJU11" s="305"/>
      <c r="KJV11" s="305"/>
      <c r="KJW11" s="305"/>
      <c r="KJX11" s="305"/>
      <c r="KJY11" s="305"/>
      <c r="KJZ11" s="305"/>
      <c r="KKA11" s="305"/>
      <c r="KKB11" s="305"/>
      <c r="KKC11" s="305"/>
      <c r="KKD11" s="305"/>
      <c r="KKE11" s="305"/>
      <c r="KKF11" s="305"/>
      <c r="KKG11" s="305"/>
      <c r="KKH11" s="305"/>
      <c r="KKI11" s="305"/>
      <c r="KKJ11" s="305"/>
      <c r="KKK11" s="305"/>
      <c r="KKL11" s="305"/>
      <c r="KKM11" s="305"/>
      <c r="KKN11" s="305"/>
      <c r="KKO11" s="305"/>
      <c r="KKP11" s="305"/>
      <c r="KKQ11" s="305"/>
      <c r="KKR11" s="305"/>
      <c r="KKS11" s="305"/>
      <c r="KKT11" s="305"/>
      <c r="KKU11" s="305"/>
      <c r="KKV11" s="305"/>
      <c r="KKW11" s="305"/>
      <c r="KKX11" s="305"/>
      <c r="KKY11" s="305"/>
      <c r="KKZ11" s="305"/>
      <c r="KLA11" s="305"/>
      <c r="KLB11" s="305"/>
      <c r="KLC11" s="305"/>
      <c r="KLD11" s="305"/>
      <c r="KLE11" s="305"/>
      <c r="KLF11" s="305"/>
      <c r="KLG11" s="305"/>
      <c r="KLH11" s="305"/>
      <c r="KLI11" s="305"/>
      <c r="KLJ11" s="305"/>
      <c r="KLK11" s="305"/>
      <c r="KLL11" s="305"/>
      <c r="KLM11" s="305"/>
      <c r="KLN11" s="305"/>
      <c r="KLO11" s="305"/>
      <c r="KLP11" s="305"/>
      <c r="KLQ11" s="305"/>
      <c r="KLR11" s="305"/>
      <c r="KLS11" s="305"/>
      <c r="KLT11" s="305"/>
      <c r="KLU11" s="305"/>
      <c r="KLV11" s="305"/>
      <c r="KLW11" s="305"/>
      <c r="KLX11" s="305"/>
      <c r="KLY11" s="305"/>
      <c r="KLZ11" s="305"/>
      <c r="KMA11" s="305"/>
      <c r="KMB11" s="305"/>
      <c r="KMC11" s="305"/>
      <c r="KMD11" s="305"/>
      <c r="KME11" s="305"/>
      <c r="KMF11" s="305"/>
      <c r="KMG11" s="305"/>
      <c r="KMH11" s="305"/>
      <c r="KMI11" s="305"/>
      <c r="KMJ11" s="305"/>
      <c r="KMK11" s="305"/>
      <c r="KML11" s="305"/>
      <c r="KMM11" s="305"/>
      <c r="KMN11" s="305"/>
      <c r="KMO11" s="305"/>
      <c r="KMP11" s="305"/>
      <c r="KMQ11" s="305"/>
      <c r="KMR11" s="305"/>
      <c r="KMS11" s="305"/>
      <c r="KMT11" s="305"/>
      <c r="KMU11" s="305"/>
      <c r="KMV11" s="305"/>
      <c r="KMW11" s="305"/>
      <c r="KMX11" s="305"/>
      <c r="KMY11" s="305"/>
      <c r="KMZ11" s="305"/>
      <c r="KNA11" s="305"/>
      <c r="KNB11" s="305"/>
      <c r="KNC11" s="305"/>
      <c r="KND11" s="305"/>
      <c r="KNE11" s="305"/>
      <c r="KNF11" s="305"/>
      <c r="KNG11" s="305"/>
      <c r="KNH11" s="305"/>
      <c r="KNI11" s="305"/>
      <c r="KNJ11" s="305"/>
      <c r="KNK11" s="305"/>
      <c r="KNL11" s="305"/>
      <c r="KNM11" s="305"/>
      <c r="KNN11" s="305"/>
      <c r="KNO11" s="305"/>
      <c r="KNP11" s="305"/>
      <c r="KNQ11" s="305"/>
      <c r="KNR11" s="305"/>
      <c r="KNS11" s="305"/>
      <c r="KNT11" s="305"/>
      <c r="KNU11" s="305"/>
      <c r="KNV11" s="305"/>
      <c r="KNW11" s="305"/>
      <c r="KNX11" s="305"/>
      <c r="KNY11" s="305"/>
      <c r="KNZ11" s="305"/>
      <c r="KOA11" s="305"/>
      <c r="KOB11" s="305"/>
      <c r="KOC11" s="305"/>
      <c r="KOD11" s="305"/>
      <c r="KOE11" s="305"/>
      <c r="KOF11" s="305"/>
      <c r="KOG11" s="305"/>
      <c r="KOH11" s="305"/>
      <c r="KOI11" s="305"/>
      <c r="KOJ11" s="305"/>
      <c r="KOK11" s="305"/>
      <c r="KOL11" s="305"/>
      <c r="KOM11" s="305"/>
      <c r="KON11" s="305"/>
      <c r="KOO11" s="305"/>
      <c r="KOP11" s="305"/>
      <c r="KOQ11" s="305"/>
      <c r="KOR11" s="305"/>
      <c r="KOS11" s="305"/>
      <c r="KOT11" s="305"/>
      <c r="KOU11" s="305"/>
      <c r="KOV11" s="305"/>
      <c r="KOW11" s="305"/>
      <c r="KOX11" s="305"/>
      <c r="KOY11" s="305"/>
      <c r="KOZ11" s="305"/>
      <c r="KPA11" s="305"/>
      <c r="KPB11" s="305"/>
      <c r="KPC11" s="305"/>
      <c r="KPD11" s="305"/>
      <c r="KPE11" s="305"/>
      <c r="KPF11" s="305"/>
      <c r="KPG11" s="305"/>
      <c r="KPH11" s="305"/>
      <c r="KPI11" s="305"/>
      <c r="KPJ11" s="305"/>
      <c r="KPK11" s="305"/>
      <c r="KPL11" s="305"/>
      <c r="KPM11" s="305"/>
      <c r="KPN11" s="305"/>
      <c r="KPO11" s="305"/>
      <c r="KPP11" s="305"/>
      <c r="KPQ11" s="305"/>
      <c r="KPR11" s="305"/>
      <c r="KPS11" s="305"/>
      <c r="KPT11" s="305"/>
      <c r="KPU11" s="305"/>
      <c r="KPV11" s="305"/>
      <c r="KPW11" s="305"/>
      <c r="KPX11" s="305"/>
      <c r="KPY11" s="305"/>
      <c r="KPZ11" s="305"/>
      <c r="KQA11" s="305"/>
      <c r="KQB11" s="305"/>
      <c r="KQC11" s="305"/>
      <c r="KQD11" s="305"/>
      <c r="KQE11" s="305"/>
      <c r="KQF11" s="305"/>
      <c r="KQG11" s="305"/>
      <c r="KQH11" s="305"/>
      <c r="KQI11" s="305"/>
      <c r="KQJ11" s="305"/>
      <c r="KQK11" s="305"/>
      <c r="KQL11" s="305"/>
      <c r="KQM11" s="305"/>
      <c r="KQN11" s="305"/>
      <c r="KQO11" s="305"/>
      <c r="KQP11" s="305"/>
      <c r="KQQ11" s="305"/>
      <c r="KQR11" s="305"/>
      <c r="KQS11" s="305"/>
      <c r="KQT11" s="305"/>
      <c r="KQU11" s="305"/>
      <c r="KQV11" s="305"/>
      <c r="KQW11" s="305"/>
      <c r="KQX11" s="305"/>
      <c r="KQY11" s="305"/>
      <c r="KQZ11" s="305"/>
      <c r="KRA11" s="305"/>
      <c r="KRB11" s="305"/>
      <c r="KRC11" s="305"/>
      <c r="KRD11" s="305"/>
      <c r="KRE11" s="305"/>
      <c r="KRF11" s="305"/>
      <c r="KRG11" s="305"/>
      <c r="KRH11" s="305"/>
      <c r="KRI11" s="305"/>
      <c r="KRJ11" s="305"/>
      <c r="KRK11" s="305"/>
      <c r="KRL11" s="305"/>
      <c r="KRM11" s="305"/>
      <c r="KRN11" s="305"/>
      <c r="KRO11" s="305"/>
      <c r="KRP11" s="305"/>
      <c r="KRQ11" s="305"/>
      <c r="KRR11" s="305"/>
      <c r="KRS11" s="305"/>
      <c r="KRT11" s="305"/>
      <c r="KRU11" s="305"/>
      <c r="KRV11" s="305"/>
      <c r="KRW11" s="305"/>
      <c r="KRX11" s="305"/>
      <c r="KRY11" s="305"/>
      <c r="KRZ11" s="305"/>
      <c r="KSA11" s="305"/>
      <c r="KSB11" s="305"/>
      <c r="KSC11" s="305"/>
      <c r="KSD11" s="305"/>
      <c r="KSE11" s="305"/>
      <c r="KSF11" s="305"/>
      <c r="KSG11" s="305"/>
      <c r="KSH11" s="305"/>
      <c r="KSI11" s="305"/>
      <c r="KSJ11" s="305"/>
      <c r="KSK11" s="305"/>
      <c r="KSL11" s="305"/>
      <c r="KSM11" s="305"/>
      <c r="KSN11" s="305"/>
      <c r="KSO11" s="305"/>
      <c r="KSP11" s="305"/>
      <c r="KSQ11" s="305"/>
      <c r="KSR11" s="305"/>
      <c r="KSS11" s="305"/>
      <c r="KST11" s="305"/>
      <c r="KSU11" s="305"/>
      <c r="KSV11" s="305"/>
      <c r="KSW11" s="305"/>
      <c r="KSX11" s="305"/>
      <c r="KSY11" s="305"/>
      <c r="KSZ11" s="305"/>
      <c r="KTA11" s="305"/>
      <c r="KTB11" s="305"/>
      <c r="KTC11" s="305"/>
      <c r="KTD11" s="305"/>
      <c r="KTE11" s="305"/>
      <c r="KTF11" s="305"/>
      <c r="KTG11" s="305"/>
      <c r="KTH11" s="305"/>
      <c r="KTI11" s="305"/>
      <c r="KTJ11" s="305"/>
      <c r="KTK11" s="305"/>
      <c r="KTL11" s="305"/>
      <c r="KTM11" s="305"/>
      <c r="KTN11" s="305"/>
      <c r="KTO11" s="305"/>
      <c r="KTP11" s="305"/>
      <c r="KTQ11" s="305"/>
      <c r="KTR11" s="305"/>
      <c r="KTS11" s="305"/>
      <c r="KTT11" s="305"/>
      <c r="KTU11" s="305"/>
      <c r="KTV11" s="305"/>
      <c r="KTW11" s="305"/>
      <c r="KTX11" s="305"/>
      <c r="KTY11" s="305"/>
      <c r="KTZ11" s="305"/>
      <c r="KUA11" s="305"/>
      <c r="KUB11" s="305"/>
      <c r="KUC11" s="305"/>
      <c r="KUD11" s="305"/>
      <c r="KUE11" s="305"/>
      <c r="KUF11" s="305"/>
      <c r="KUG11" s="305"/>
      <c r="KUH11" s="305"/>
      <c r="KUI11" s="305"/>
      <c r="KUJ11" s="305"/>
      <c r="KUK11" s="305"/>
      <c r="KUL11" s="305"/>
      <c r="KUM11" s="305"/>
      <c r="KUN11" s="305"/>
      <c r="KUO11" s="305"/>
      <c r="KUP11" s="305"/>
      <c r="KUQ11" s="305"/>
      <c r="KUR11" s="305"/>
      <c r="KUS11" s="305"/>
      <c r="KUT11" s="305"/>
      <c r="KUU11" s="305"/>
      <c r="KUV11" s="305"/>
      <c r="KUW11" s="305"/>
      <c r="KUX11" s="305"/>
      <c r="KUY11" s="305"/>
      <c r="KUZ11" s="305"/>
      <c r="KVA11" s="305"/>
      <c r="KVB11" s="305"/>
      <c r="KVC11" s="305"/>
      <c r="KVD11" s="305"/>
      <c r="KVE11" s="305"/>
      <c r="KVF11" s="305"/>
      <c r="KVG11" s="305"/>
      <c r="KVH11" s="305"/>
      <c r="KVI11" s="305"/>
      <c r="KVJ11" s="305"/>
      <c r="KVK11" s="305"/>
      <c r="KVL11" s="305"/>
      <c r="KVM11" s="305"/>
      <c r="KVN11" s="305"/>
      <c r="KVO11" s="305"/>
      <c r="KVP11" s="305"/>
      <c r="KVQ11" s="305"/>
      <c r="KVR11" s="305"/>
      <c r="KVS11" s="305"/>
      <c r="KVT11" s="305"/>
      <c r="KVU11" s="305"/>
      <c r="KVV11" s="305"/>
      <c r="KVW11" s="305"/>
      <c r="KVX11" s="305"/>
      <c r="KVY11" s="305"/>
      <c r="KVZ11" s="305"/>
      <c r="KWA11" s="305"/>
      <c r="KWB11" s="305"/>
      <c r="KWC11" s="305"/>
      <c r="KWD11" s="305"/>
      <c r="KWE11" s="305"/>
      <c r="KWF11" s="305"/>
      <c r="KWG11" s="305"/>
      <c r="KWH11" s="305"/>
      <c r="KWI11" s="305"/>
      <c r="KWJ11" s="305"/>
      <c r="KWK11" s="305"/>
      <c r="KWL11" s="305"/>
      <c r="KWM11" s="305"/>
      <c r="KWN11" s="305"/>
      <c r="KWO11" s="305"/>
      <c r="KWP11" s="305"/>
      <c r="KWQ11" s="305"/>
      <c r="KWR11" s="305"/>
      <c r="KWS11" s="305"/>
      <c r="KWT11" s="305"/>
      <c r="KWU11" s="305"/>
      <c r="KWV11" s="305"/>
      <c r="KWW11" s="305"/>
      <c r="KWX11" s="305"/>
      <c r="KWY11" s="305"/>
      <c r="KWZ11" s="305"/>
      <c r="KXA11" s="305"/>
      <c r="KXB11" s="305"/>
      <c r="KXC11" s="305"/>
      <c r="KXD11" s="305"/>
      <c r="KXE11" s="305"/>
      <c r="KXF11" s="305"/>
      <c r="KXG11" s="305"/>
      <c r="KXH11" s="305"/>
      <c r="KXI11" s="305"/>
      <c r="KXJ11" s="305"/>
      <c r="KXK11" s="305"/>
      <c r="KXL11" s="305"/>
      <c r="KXM11" s="305"/>
      <c r="KXN11" s="305"/>
      <c r="KXO11" s="305"/>
      <c r="KXP11" s="305"/>
      <c r="KXQ11" s="305"/>
      <c r="KXR11" s="305"/>
      <c r="KXS11" s="305"/>
      <c r="KXT11" s="305"/>
      <c r="KXU11" s="305"/>
      <c r="KXV11" s="305"/>
      <c r="KXW11" s="305"/>
      <c r="KXX11" s="305"/>
      <c r="KXY11" s="305"/>
      <c r="KXZ11" s="305"/>
      <c r="KYA11" s="305"/>
      <c r="KYB11" s="305"/>
      <c r="KYC11" s="305"/>
      <c r="KYD11" s="305"/>
      <c r="KYE11" s="305"/>
      <c r="KYF11" s="305"/>
      <c r="KYG11" s="305"/>
      <c r="KYH11" s="305"/>
      <c r="KYI11" s="305"/>
      <c r="KYJ11" s="305"/>
      <c r="KYK11" s="305"/>
      <c r="KYL11" s="305"/>
      <c r="KYM11" s="305"/>
      <c r="KYN11" s="305"/>
      <c r="KYO11" s="305"/>
      <c r="KYP11" s="305"/>
      <c r="KYQ11" s="305"/>
      <c r="KYR11" s="305"/>
      <c r="KYS11" s="305"/>
      <c r="KYT11" s="305"/>
      <c r="KYU11" s="305"/>
      <c r="KYV11" s="305"/>
      <c r="KYW11" s="305"/>
      <c r="KYX11" s="305"/>
      <c r="KYY11" s="305"/>
      <c r="KYZ11" s="305"/>
      <c r="KZA11" s="305"/>
      <c r="KZB11" s="305"/>
      <c r="KZC11" s="305"/>
      <c r="KZD11" s="305"/>
      <c r="KZE11" s="305"/>
      <c r="KZF11" s="305"/>
      <c r="KZG11" s="305"/>
      <c r="KZH11" s="305"/>
      <c r="KZI11" s="305"/>
      <c r="KZJ11" s="305"/>
      <c r="KZK11" s="305"/>
      <c r="KZL11" s="305"/>
      <c r="KZM11" s="305"/>
      <c r="KZN11" s="305"/>
      <c r="KZO11" s="305"/>
      <c r="KZP11" s="305"/>
      <c r="KZQ11" s="305"/>
      <c r="KZR11" s="305"/>
      <c r="KZS11" s="305"/>
      <c r="KZT11" s="305"/>
      <c r="KZU11" s="305"/>
      <c r="KZV11" s="305"/>
      <c r="KZW11" s="305"/>
      <c r="KZX11" s="305"/>
      <c r="KZY11" s="305"/>
      <c r="KZZ11" s="305"/>
      <c r="LAA11" s="305"/>
      <c r="LAB11" s="305"/>
      <c r="LAC11" s="305"/>
      <c r="LAD11" s="305"/>
      <c r="LAE11" s="305"/>
      <c r="LAF11" s="305"/>
      <c r="LAG11" s="305"/>
      <c r="LAH11" s="305"/>
      <c r="LAI11" s="305"/>
      <c r="LAJ11" s="305"/>
      <c r="LAK11" s="305"/>
      <c r="LAL11" s="305"/>
      <c r="LAM11" s="305"/>
      <c r="LAN11" s="305"/>
      <c r="LAO11" s="305"/>
      <c r="LAP11" s="305"/>
      <c r="LAQ11" s="305"/>
      <c r="LAR11" s="305"/>
      <c r="LAS11" s="305"/>
      <c r="LAT11" s="305"/>
      <c r="LAU11" s="305"/>
      <c r="LAV11" s="305"/>
      <c r="LAW11" s="305"/>
      <c r="LAX11" s="305"/>
      <c r="LAY11" s="305"/>
      <c r="LAZ11" s="305"/>
      <c r="LBA11" s="305"/>
      <c r="LBB11" s="305"/>
      <c r="LBC11" s="305"/>
      <c r="LBD11" s="305"/>
      <c r="LBE11" s="305"/>
      <c r="LBF11" s="305"/>
      <c r="LBG11" s="305"/>
      <c r="LBH11" s="305"/>
      <c r="LBI11" s="305"/>
      <c r="LBJ11" s="305"/>
      <c r="LBK11" s="305"/>
      <c r="LBL11" s="305"/>
      <c r="LBM11" s="305"/>
      <c r="LBN11" s="305"/>
      <c r="LBO11" s="305"/>
      <c r="LBP11" s="305"/>
      <c r="LBQ11" s="305"/>
      <c r="LBR11" s="305"/>
      <c r="LBS11" s="305"/>
      <c r="LBT11" s="305"/>
      <c r="LBU11" s="305"/>
      <c r="LBV11" s="305"/>
      <c r="LBW11" s="305"/>
      <c r="LBX11" s="305"/>
      <c r="LBY11" s="305"/>
      <c r="LBZ11" s="305"/>
      <c r="LCA11" s="305"/>
      <c r="LCB11" s="305"/>
      <c r="LCC11" s="305"/>
      <c r="LCD11" s="305"/>
      <c r="LCE11" s="305"/>
      <c r="LCF11" s="305"/>
      <c r="LCG11" s="305"/>
      <c r="LCH11" s="305"/>
      <c r="LCI11" s="305"/>
      <c r="LCJ11" s="305"/>
      <c r="LCK11" s="305"/>
      <c r="LCL11" s="305"/>
      <c r="LCM11" s="305"/>
      <c r="LCN11" s="305"/>
      <c r="LCO11" s="305"/>
      <c r="LCP11" s="305"/>
      <c r="LCQ11" s="305"/>
      <c r="LCR11" s="305"/>
      <c r="LCS11" s="305"/>
      <c r="LCT11" s="305"/>
      <c r="LCU11" s="305"/>
      <c r="LCV11" s="305"/>
      <c r="LCW11" s="305"/>
      <c r="LCX11" s="305"/>
      <c r="LCY11" s="305"/>
      <c r="LCZ11" s="305"/>
      <c r="LDA11" s="305"/>
      <c r="LDB11" s="305"/>
      <c r="LDC11" s="305"/>
      <c r="LDD11" s="305"/>
      <c r="LDE11" s="305"/>
      <c r="LDF11" s="305"/>
      <c r="LDG11" s="305"/>
      <c r="LDH11" s="305"/>
      <c r="LDI11" s="305"/>
      <c r="LDJ11" s="305"/>
      <c r="LDK11" s="305"/>
      <c r="LDL11" s="305"/>
      <c r="LDM11" s="305"/>
      <c r="LDN11" s="305"/>
      <c r="LDO11" s="305"/>
      <c r="LDP11" s="305"/>
      <c r="LDQ11" s="305"/>
      <c r="LDR11" s="305"/>
      <c r="LDS11" s="305"/>
      <c r="LDT11" s="305"/>
      <c r="LDU11" s="305"/>
      <c r="LDV11" s="305"/>
      <c r="LDW11" s="305"/>
      <c r="LDX11" s="305"/>
      <c r="LDY11" s="305"/>
      <c r="LDZ11" s="305"/>
      <c r="LEA11" s="305"/>
      <c r="LEB11" s="305"/>
      <c r="LEC11" s="305"/>
      <c r="LED11" s="305"/>
      <c r="LEE11" s="305"/>
      <c r="LEF11" s="305"/>
      <c r="LEG11" s="305"/>
      <c r="LEH11" s="305"/>
      <c r="LEI11" s="305"/>
      <c r="LEJ11" s="305"/>
      <c r="LEK11" s="305"/>
      <c r="LEL11" s="305"/>
      <c r="LEM11" s="305"/>
      <c r="LEN11" s="305"/>
      <c r="LEO11" s="305"/>
      <c r="LEP11" s="305"/>
      <c r="LEQ11" s="305"/>
      <c r="LER11" s="305"/>
      <c r="LES11" s="305"/>
      <c r="LET11" s="305"/>
      <c r="LEU11" s="305"/>
      <c r="LEV11" s="305"/>
      <c r="LEW11" s="305"/>
      <c r="LEX11" s="305"/>
      <c r="LEY11" s="305"/>
      <c r="LEZ11" s="305"/>
      <c r="LFA11" s="305"/>
      <c r="LFB11" s="305"/>
      <c r="LFC11" s="305"/>
      <c r="LFD11" s="305"/>
      <c r="LFE11" s="305"/>
      <c r="LFF11" s="305"/>
      <c r="LFG11" s="305"/>
      <c r="LFH11" s="305"/>
      <c r="LFI11" s="305"/>
      <c r="LFJ11" s="305"/>
      <c r="LFK11" s="305"/>
      <c r="LFL11" s="305"/>
      <c r="LFM11" s="305"/>
      <c r="LFN11" s="305"/>
      <c r="LFO11" s="305"/>
      <c r="LFP11" s="305"/>
      <c r="LFQ11" s="305"/>
      <c r="LFR11" s="305"/>
      <c r="LFS11" s="305"/>
      <c r="LFT11" s="305"/>
      <c r="LFU11" s="305"/>
      <c r="LFV11" s="305"/>
      <c r="LFW11" s="305"/>
      <c r="LFX11" s="305"/>
      <c r="LFY11" s="305"/>
      <c r="LFZ11" s="305"/>
      <c r="LGA11" s="305"/>
      <c r="LGB11" s="305"/>
      <c r="LGC11" s="305"/>
      <c r="LGD11" s="305"/>
      <c r="LGE11" s="305"/>
      <c r="LGF11" s="305"/>
      <c r="LGG11" s="305"/>
      <c r="LGH11" s="305"/>
      <c r="LGI11" s="305"/>
      <c r="LGJ11" s="305"/>
      <c r="LGK11" s="305"/>
      <c r="LGL11" s="305"/>
      <c r="LGM11" s="305"/>
      <c r="LGN11" s="305"/>
      <c r="LGO11" s="305"/>
      <c r="LGP11" s="305"/>
      <c r="LGQ11" s="305"/>
      <c r="LGR11" s="305"/>
      <c r="LGS11" s="305"/>
      <c r="LGT11" s="305"/>
      <c r="LGU11" s="305"/>
      <c r="LGV11" s="305"/>
      <c r="LGW11" s="305"/>
      <c r="LGX11" s="305"/>
      <c r="LGY11" s="305"/>
      <c r="LGZ11" s="305"/>
      <c r="LHA11" s="305"/>
      <c r="LHB11" s="305"/>
      <c r="LHC11" s="305"/>
      <c r="LHD11" s="305"/>
      <c r="LHE11" s="305"/>
      <c r="LHF11" s="305"/>
      <c r="LHG11" s="305"/>
      <c r="LHH11" s="305"/>
      <c r="LHI11" s="305"/>
      <c r="LHJ11" s="305"/>
      <c r="LHK11" s="305"/>
      <c r="LHL11" s="305"/>
      <c r="LHM11" s="305"/>
      <c r="LHN11" s="305"/>
      <c r="LHO11" s="305"/>
      <c r="LHP11" s="305"/>
      <c r="LHQ11" s="305"/>
      <c r="LHR11" s="305"/>
      <c r="LHS11" s="305"/>
      <c r="LHT11" s="305"/>
      <c r="LHU11" s="305"/>
      <c r="LHV11" s="305"/>
      <c r="LHW11" s="305"/>
      <c r="LHX11" s="305"/>
      <c r="LHY11" s="305"/>
      <c r="LHZ11" s="305"/>
      <c r="LIA11" s="305"/>
      <c r="LIB11" s="305"/>
      <c r="LIC11" s="305"/>
      <c r="LID11" s="305"/>
      <c r="LIE11" s="305"/>
      <c r="LIF11" s="305"/>
      <c r="LIG11" s="305"/>
      <c r="LIH11" s="305"/>
      <c r="LII11" s="305"/>
      <c r="LIJ11" s="305"/>
      <c r="LIK11" s="305"/>
      <c r="LIL11" s="305"/>
      <c r="LIM11" s="305"/>
      <c r="LIN11" s="305"/>
      <c r="LIO11" s="305"/>
      <c r="LIP11" s="305"/>
      <c r="LIQ11" s="305"/>
      <c r="LIR11" s="305"/>
      <c r="LIS11" s="305"/>
      <c r="LIT11" s="305"/>
      <c r="LIU11" s="305"/>
      <c r="LIV11" s="305"/>
      <c r="LIW11" s="305"/>
      <c r="LIX11" s="305"/>
      <c r="LIY11" s="305"/>
      <c r="LIZ11" s="305"/>
      <c r="LJA11" s="305"/>
      <c r="LJB11" s="305"/>
      <c r="LJC11" s="305"/>
      <c r="LJD11" s="305"/>
      <c r="LJE11" s="305"/>
      <c r="LJF11" s="305"/>
      <c r="LJG11" s="305"/>
      <c r="LJH11" s="305"/>
      <c r="LJI11" s="305"/>
      <c r="LJJ11" s="305"/>
      <c r="LJK11" s="305"/>
      <c r="LJL11" s="305"/>
      <c r="LJM11" s="305"/>
      <c r="LJN11" s="305"/>
      <c r="LJO11" s="305"/>
      <c r="LJP11" s="305"/>
      <c r="LJQ11" s="305"/>
      <c r="LJR11" s="305"/>
      <c r="LJS11" s="305"/>
      <c r="LJT11" s="305"/>
      <c r="LJU11" s="305"/>
      <c r="LJV11" s="305"/>
      <c r="LJW11" s="305"/>
      <c r="LJX11" s="305"/>
      <c r="LJY11" s="305"/>
      <c r="LJZ11" s="305"/>
      <c r="LKA11" s="305"/>
      <c r="LKB11" s="305"/>
      <c r="LKC11" s="305"/>
      <c r="LKD11" s="305"/>
      <c r="LKE11" s="305"/>
      <c r="LKF11" s="305"/>
      <c r="LKG11" s="305"/>
      <c r="LKH11" s="305"/>
      <c r="LKI11" s="305"/>
      <c r="LKJ11" s="305"/>
      <c r="LKK11" s="305"/>
      <c r="LKL11" s="305"/>
      <c r="LKM11" s="305"/>
      <c r="LKN11" s="305"/>
      <c r="LKO11" s="305"/>
      <c r="LKP11" s="305"/>
      <c r="LKQ11" s="305"/>
      <c r="LKR11" s="305"/>
      <c r="LKS11" s="305"/>
      <c r="LKT11" s="305"/>
      <c r="LKU11" s="305"/>
      <c r="LKV11" s="305"/>
      <c r="LKW11" s="305"/>
      <c r="LKX11" s="305"/>
      <c r="LKY11" s="305"/>
      <c r="LKZ11" s="305"/>
      <c r="LLA11" s="305"/>
      <c r="LLB11" s="305"/>
      <c r="LLC11" s="305"/>
      <c r="LLD11" s="305"/>
      <c r="LLE11" s="305"/>
      <c r="LLF11" s="305"/>
      <c r="LLG11" s="305"/>
      <c r="LLH11" s="305"/>
      <c r="LLI11" s="305"/>
      <c r="LLJ11" s="305"/>
      <c r="LLK11" s="305"/>
      <c r="LLL11" s="305"/>
      <c r="LLM11" s="305"/>
      <c r="LLN11" s="305"/>
      <c r="LLO11" s="305"/>
      <c r="LLP11" s="305"/>
      <c r="LLQ11" s="305"/>
      <c r="LLR11" s="305"/>
      <c r="LLS11" s="305"/>
      <c r="LLT11" s="305"/>
      <c r="LLU11" s="305"/>
      <c r="LLV11" s="305"/>
      <c r="LLW11" s="305"/>
      <c r="LLX11" s="305"/>
      <c r="LLY11" s="305"/>
      <c r="LLZ11" s="305"/>
      <c r="LMA11" s="305"/>
      <c r="LMB11" s="305"/>
      <c r="LMC11" s="305"/>
      <c r="LMD11" s="305"/>
      <c r="LME11" s="305"/>
      <c r="LMF11" s="305"/>
      <c r="LMG11" s="305"/>
      <c r="LMH11" s="305"/>
      <c r="LMI11" s="305"/>
      <c r="LMJ11" s="305"/>
      <c r="LMK11" s="305"/>
      <c r="LML11" s="305"/>
      <c r="LMM11" s="305"/>
      <c r="LMN11" s="305"/>
      <c r="LMO11" s="305"/>
      <c r="LMP11" s="305"/>
      <c r="LMQ11" s="305"/>
      <c r="LMR11" s="305"/>
      <c r="LMS11" s="305"/>
      <c r="LMT11" s="305"/>
      <c r="LMU11" s="305"/>
      <c r="LMV11" s="305"/>
      <c r="LMW11" s="305"/>
      <c r="LMX11" s="305"/>
      <c r="LMY11" s="305"/>
      <c r="LMZ11" s="305"/>
      <c r="LNA11" s="305"/>
      <c r="LNB11" s="305"/>
      <c r="LNC11" s="305"/>
      <c r="LND11" s="305"/>
      <c r="LNE11" s="305"/>
      <c r="LNF11" s="305"/>
      <c r="LNG11" s="305"/>
      <c r="LNH11" s="305"/>
      <c r="LNI11" s="305"/>
      <c r="LNJ11" s="305"/>
      <c r="LNK11" s="305"/>
      <c r="LNL11" s="305"/>
      <c r="LNM11" s="305"/>
      <c r="LNN11" s="305"/>
      <c r="LNO11" s="305"/>
      <c r="LNP11" s="305"/>
      <c r="LNQ11" s="305"/>
      <c r="LNR11" s="305"/>
      <c r="LNS11" s="305"/>
      <c r="LNT11" s="305"/>
      <c r="LNU11" s="305"/>
      <c r="LNV11" s="305"/>
      <c r="LNW11" s="305"/>
      <c r="LNX11" s="305"/>
      <c r="LNY11" s="305"/>
      <c r="LNZ11" s="305"/>
      <c r="LOA11" s="305"/>
      <c r="LOB11" s="305"/>
      <c r="LOC11" s="305"/>
      <c r="LOD11" s="305"/>
      <c r="LOE11" s="305"/>
      <c r="LOF11" s="305"/>
      <c r="LOG11" s="305"/>
      <c r="LOH11" s="305"/>
      <c r="LOI11" s="305"/>
      <c r="LOJ11" s="305"/>
      <c r="LOK11" s="305"/>
      <c r="LOL11" s="305"/>
      <c r="LOM11" s="305"/>
      <c r="LON11" s="305"/>
      <c r="LOO11" s="305"/>
      <c r="LOP11" s="305"/>
      <c r="LOQ11" s="305"/>
      <c r="LOR11" s="305"/>
      <c r="LOS11" s="305"/>
      <c r="LOT11" s="305"/>
      <c r="LOU11" s="305"/>
      <c r="LOV11" s="305"/>
      <c r="LOW11" s="305"/>
      <c r="LOX11" s="305"/>
      <c r="LOY11" s="305"/>
      <c r="LOZ11" s="305"/>
      <c r="LPA11" s="305"/>
      <c r="LPB11" s="305"/>
      <c r="LPC11" s="305"/>
      <c r="LPD11" s="305"/>
      <c r="LPE11" s="305"/>
      <c r="LPF11" s="305"/>
      <c r="LPG11" s="305"/>
      <c r="LPH11" s="305"/>
      <c r="LPI11" s="305"/>
      <c r="LPJ11" s="305"/>
      <c r="LPK11" s="305"/>
      <c r="LPL11" s="305"/>
      <c r="LPM11" s="305"/>
      <c r="LPN11" s="305"/>
      <c r="LPO11" s="305"/>
      <c r="LPP11" s="305"/>
      <c r="LPQ11" s="305"/>
      <c r="LPR11" s="305"/>
      <c r="LPS11" s="305"/>
      <c r="LPT11" s="305"/>
      <c r="LPU11" s="305"/>
      <c r="LPV11" s="305"/>
      <c r="LPW11" s="305"/>
      <c r="LPX11" s="305"/>
      <c r="LPY11" s="305"/>
      <c r="LPZ11" s="305"/>
      <c r="LQA11" s="305"/>
      <c r="LQB11" s="305"/>
      <c r="LQC11" s="305"/>
      <c r="LQD11" s="305"/>
      <c r="LQE11" s="305"/>
      <c r="LQF11" s="305"/>
      <c r="LQG11" s="305"/>
      <c r="LQH11" s="305"/>
      <c r="LQI11" s="305"/>
      <c r="LQJ11" s="305"/>
      <c r="LQK11" s="305"/>
      <c r="LQL11" s="305"/>
      <c r="LQM11" s="305"/>
      <c r="LQN11" s="305"/>
      <c r="LQO11" s="305"/>
      <c r="LQP11" s="305"/>
      <c r="LQQ11" s="305"/>
      <c r="LQR11" s="305"/>
      <c r="LQS11" s="305"/>
      <c r="LQT11" s="305"/>
      <c r="LQU11" s="305"/>
      <c r="LQV11" s="305"/>
      <c r="LQW11" s="305"/>
      <c r="LQX11" s="305"/>
      <c r="LQY11" s="305"/>
      <c r="LQZ11" s="305"/>
      <c r="LRA11" s="305"/>
      <c r="LRB11" s="305"/>
      <c r="LRC11" s="305"/>
      <c r="LRD11" s="305"/>
      <c r="LRE11" s="305"/>
      <c r="LRF11" s="305"/>
      <c r="LRG11" s="305"/>
      <c r="LRH11" s="305"/>
      <c r="LRI11" s="305"/>
      <c r="LRJ11" s="305"/>
      <c r="LRK11" s="305"/>
      <c r="LRL11" s="305"/>
      <c r="LRM11" s="305"/>
      <c r="LRN11" s="305"/>
      <c r="LRO11" s="305"/>
      <c r="LRP11" s="305"/>
      <c r="LRQ11" s="305"/>
      <c r="LRR11" s="305"/>
      <c r="LRS11" s="305"/>
      <c r="LRT11" s="305"/>
      <c r="LRU11" s="305"/>
      <c r="LRV11" s="305"/>
      <c r="LRW11" s="305"/>
      <c r="LRX11" s="305"/>
      <c r="LRY11" s="305"/>
      <c r="LRZ11" s="305"/>
      <c r="LSA11" s="305"/>
      <c r="LSB11" s="305"/>
      <c r="LSC11" s="305"/>
      <c r="LSD11" s="305"/>
      <c r="LSE11" s="305"/>
      <c r="LSF11" s="305"/>
      <c r="LSG11" s="305"/>
      <c r="LSH11" s="305"/>
      <c r="LSI11" s="305"/>
      <c r="LSJ11" s="305"/>
      <c r="LSK11" s="305"/>
      <c r="LSL11" s="305"/>
      <c r="LSM11" s="305"/>
      <c r="LSN11" s="305"/>
      <c r="LSO11" s="305"/>
      <c r="LSP11" s="305"/>
      <c r="LSQ11" s="305"/>
      <c r="LSR11" s="305"/>
      <c r="LSS11" s="305"/>
      <c r="LST11" s="305"/>
      <c r="LSU11" s="305"/>
      <c r="LSV11" s="305"/>
      <c r="LSW11" s="305"/>
      <c r="LSX11" s="305"/>
      <c r="LSY11" s="305"/>
      <c r="LSZ11" s="305"/>
      <c r="LTA11" s="305"/>
      <c r="LTB11" s="305"/>
      <c r="LTC11" s="305"/>
      <c r="LTD11" s="305"/>
      <c r="LTE11" s="305"/>
      <c r="LTF11" s="305"/>
      <c r="LTG11" s="305"/>
      <c r="LTH11" s="305"/>
      <c r="LTI11" s="305"/>
      <c r="LTJ11" s="305"/>
      <c r="LTK11" s="305"/>
      <c r="LTL11" s="305"/>
      <c r="LTM11" s="305"/>
      <c r="LTN11" s="305"/>
      <c r="LTO11" s="305"/>
      <c r="LTP11" s="305"/>
      <c r="LTQ11" s="305"/>
      <c r="LTR11" s="305"/>
      <c r="LTS11" s="305"/>
      <c r="LTT11" s="305"/>
      <c r="LTU11" s="305"/>
      <c r="LTV11" s="305"/>
      <c r="LTW11" s="305"/>
      <c r="LTX11" s="305"/>
      <c r="LTY11" s="305"/>
      <c r="LTZ11" s="305"/>
      <c r="LUA11" s="305"/>
      <c r="LUB11" s="305"/>
      <c r="LUC11" s="305"/>
      <c r="LUD11" s="305"/>
      <c r="LUE11" s="305"/>
      <c r="LUF11" s="305"/>
      <c r="LUG11" s="305"/>
      <c r="LUH11" s="305"/>
      <c r="LUI11" s="305"/>
      <c r="LUJ11" s="305"/>
      <c r="LUK11" s="305"/>
      <c r="LUL11" s="305"/>
      <c r="LUM11" s="305"/>
      <c r="LUN11" s="305"/>
      <c r="LUO11" s="305"/>
      <c r="LUP11" s="305"/>
      <c r="LUQ11" s="305"/>
      <c r="LUR11" s="305"/>
      <c r="LUS11" s="305"/>
      <c r="LUT11" s="305"/>
      <c r="LUU11" s="305"/>
      <c r="LUV11" s="305"/>
      <c r="LUW11" s="305"/>
      <c r="LUX11" s="305"/>
      <c r="LUY11" s="305"/>
      <c r="LUZ11" s="305"/>
      <c r="LVA11" s="305"/>
      <c r="LVB11" s="305"/>
      <c r="LVC11" s="305"/>
      <c r="LVD11" s="305"/>
      <c r="LVE11" s="305"/>
      <c r="LVF11" s="305"/>
      <c r="LVG11" s="305"/>
      <c r="LVH11" s="305"/>
      <c r="LVI11" s="305"/>
      <c r="LVJ11" s="305"/>
      <c r="LVK11" s="305"/>
      <c r="LVL11" s="305"/>
      <c r="LVM11" s="305"/>
      <c r="LVN11" s="305"/>
      <c r="LVO11" s="305"/>
      <c r="LVP11" s="305"/>
      <c r="LVQ11" s="305"/>
      <c r="LVR11" s="305"/>
      <c r="LVS11" s="305"/>
      <c r="LVT11" s="305"/>
      <c r="LVU11" s="305"/>
      <c r="LVV11" s="305"/>
      <c r="LVW11" s="305"/>
      <c r="LVX11" s="305"/>
      <c r="LVY11" s="305"/>
      <c r="LVZ11" s="305"/>
      <c r="LWA11" s="305"/>
      <c r="LWB11" s="305"/>
      <c r="LWC11" s="305"/>
      <c r="LWD11" s="305"/>
      <c r="LWE11" s="305"/>
      <c r="LWF11" s="305"/>
      <c r="LWG11" s="305"/>
      <c r="LWH11" s="305"/>
      <c r="LWI11" s="305"/>
      <c r="LWJ11" s="305"/>
      <c r="LWK11" s="305"/>
      <c r="LWL11" s="305"/>
      <c r="LWM11" s="305"/>
      <c r="LWN11" s="305"/>
      <c r="LWO11" s="305"/>
      <c r="LWP11" s="305"/>
      <c r="LWQ11" s="305"/>
      <c r="LWR11" s="305"/>
      <c r="LWS11" s="305"/>
      <c r="LWT11" s="305"/>
      <c r="LWU11" s="305"/>
      <c r="LWV11" s="305"/>
      <c r="LWW11" s="305"/>
      <c r="LWX11" s="305"/>
      <c r="LWY11" s="305"/>
      <c r="LWZ11" s="305"/>
      <c r="LXA11" s="305"/>
      <c r="LXB11" s="305"/>
      <c r="LXC11" s="305"/>
      <c r="LXD11" s="305"/>
      <c r="LXE11" s="305"/>
      <c r="LXF11" s="305"/>
      <c r="LXG11" s="305"/>
      <c r="LXH11" s="305"/>
      <c r="LXI11" s="305"/>
      <c r="LXJ11" s="305"/>
      <c r="LXK11" s="305"/>
      <c r="LXL11" s="305"/>
      <c r="LXM11" s="305"/>
      <c r="LXN11" s="305"/>
      <c r="LXO11" s="305"/>
      <c r="LXP11" s="305"/>
      <c r="LXQ11" s="305"/>
      <c r="LXR11" s="305"/>
      <c r="LXS11" s="305"/>
      <c r="LXT11" s="305"/>
      <c r="LXU11" s="305"/>
      <c r="LXV11" s="305"/>
      <c r="LXW11" s="305"/>
      <c r="LXX11" s="305"/>
      <c r="LXY11" s="305"/>
      <c r="LXZ11" s="305"/>
      <c r="LYA11" s="305"/>
      <c r="LYB11" s="305"/>
      <c r="LYC11" s="305"/>
      <c r="LYD11" s="305"/>
      <c r="LYE11" s="305"/>
      <c r="LYF11" s="305"/>
      <c r="LYG11" s="305"/>
      <c r="LYH11" s="305"/>
      <c r="LYI11" s="305"/>
      <c r="LYJ11" s="305"/>
      <c r="LYK11" s="305"/>
      <c r="LYL11" s="305"/>
      <c r="LYM11" s="305"/>
      <c r="LYN11" s="305"/>
      <c r="LYO11" s="305"/>
      <c r="LYP11" s="305"/>
      <c r="LYQ11" s="305"/>
      <c r="LYR11" s="305"/>
      <c r="LYS11" s="305"/>
      <c r="LYT11" s="305"/>
      <c r="LYU11" s="305"/>
      <c r="LYV11" s="305"/>
      <c r="LYW11" s="305"/>
      <c r="LYX11" s="305"/>
      <c r="LYY11" s="305"/>
      <c r="LYZ11" s="305"/>
      <c r="LZA11" s="305"/>
      <c r="LZB11" s="305"/>
      <c r="LZC11" s="305"/>
      <c r="LZD11" s="305"/>
      <c r="LZE11" s="305"/>
      <c r="LZF11" s="305"/>
      <c r="LZG11" s="305"/>
      <c r="LZH11" s="305"/>
      <c r="LZI11" s="305"/>
      <c r="LZJ11" s="305"/>
      <c r="LZK11" s="305"/>
      <c r="LZL11" s="305"/>
      <c r="LZM11" s="305"/>
      <c r="LZN11" s="305"/>
      <c r="LZO11" s="305"/>
      <c r="LZP11" s="305"/>
      <c r="LZQ11" s="305"/>
      <c r="LZR11" s="305"/>
      <c r="LZS11" s="305"/>
      <c r="LZT11" s="305"/>
      <c r="LZU11" s="305"/>
      <c r="LZV11" s="305"/>
      <c r="LZW11" s="305"/>
      <c r="LZX11" s="305"/>
      <c r="LZY11" s="305"/>
      <c r="LZZ11" s="305"/>
      <c r="MAA11" s="305"/>
      <c r="MAB11" s="305"/>
      <c r="MAC11" s="305"/>
      <c r="MAD11" s="305"/>
      <c r="MAE11" s="305"/>
      <c r="MAF11" s="305"/>
      <c r="MAG11" s="305"/>
      <c r="MAH11" s="305"/>
      <c r="MAI11" s="305"/>
      <c r="MAJ11" s="305"/>
      <c r="MAK11" s="305"/>
      <c r="MAL11" s="305"/>
      <c r="MAM11" s="305"/>
      <c r="MAN11" s="305"/>
      <c r="MAO11" s="305"/>
      <c r="MAP11" s="305"/>
      <c r="MAQ11" s="305"/>
      <c r="MAR11" s="305"/>
      <c r="MAS11" s="305"/>
      <c r="MAT11" s="305"/>
      <c r="MAU11" s="305"/>
      <c r="MAV11" s="305"/>
      <c r="MAW11" s="305"/>
      <c r="MAX11" s="305"/>
      <c r="MAY11" s="305"/>
      <c r="MAZ11" s="305"/>
      <c r="MBA11" s="305"/>
      <c r="MBB11" s="305"/>
      <c r="MBC11" s="305"/>
      <c r="MBD11" s="305"/>
      <c r="MBE11" s="305"/>
      <c r="MBF11" s="305"/>
      <c r="MBG11" s="305"/>
      <c r="MBH11" s="305"/>
      <c r="MBI11" s="305"/>
      <c r="MBJ11" s="305"/>
      <c r="MBK11" s="305"/>
      <c r="MBL11" s="305"/>
      <c r="MBM11" s="305"/>
      <c r="MBN11" s="305"/>
      <c r="MBO11" s="305"/>
      <c r="MBP11" s="305"/>
      <c r="MBQ11" s="305"/>
      <c r="MBR11" s="305"/>
      <c r="MBS11" s="305"/>
      <c r="MBT11" s="305"/>
      <c r="MBU11" s="305"/>
      <c r="MBV11" s="305"/>
      <c r="MBW11" s="305"/>
      <c r="MBX11" s="305"/>
      <c r="MBY11" s="305"/>
      <c r="MBZ11" s="305"/>
      <c r="MCA11" s="305"/>
      <c r="MCB11" s="305"/>
      <c r="MCC11" s="305"/>
      <c r="MCD11" s="305"/>
      <c r="MCE11" s="305"/>
      <c r="MCF11" s="305"/>
      <c r="MCG11" s="305"/>
      <c r="MCH11" s="305"/>
      <c r="MCI11" s="305"/>
      <c r="MCJ11" s="305"/>
      <c r="MCK11" s="305"/>
      <c r="MCL11" s="305"/>
      <c r="MCM11" s="305"/>
      <c r="MCN11" s="305"/>
      <c r="MCO11" s="305"/>
      <c r="MCP11" s="305"/>
      <c r="MCQ11" s="305"/>
      <c r="MCR11" s="305"/>
      <c r="MCS11" s="305"/>
      <c r="MCT11" s="305"/>
      <c r="MCU11" s="305"/>
      <c r="MCV11" s="305"/>
      <c r="MCW11" s="305"/>
      <c r="MCX11" s="305"/>
      <c r="MCY11" s="305"/>
      <c r="MCZ11" s="305"/>
      <c r="MDA11" s="305"/>
      <c r="MDB11" s="305"/>
      <c r="MDC11" s="305"/>
      <c r="MDD11" s="305"/>
      <c r="MDE11" s="305"/>
      <c r="MDF11" s="305"/>
      <c r="MDG11" s="305"/>
      <c r="MDH11" s="305"/>
      <c r="MDI11" s="305"/>
      <c r="MDJ11" s="305"/>
      <c r="MDK11" s="305"/>
      <c r="MDL11" s="305"/>
      <c r="MDM11" s="305"/>
      <c r="MDN11" s="305"/>
      <c r="MDO11" s="305"/>
      <c r="MDP11" s="305"/>
      <c r="MDQ11" s="305"/>
      <c r="MDR11" s="305"/>
      <c r="MDS11" s="305"/>
      <c r="MDT11" s="305"/>
      <c r="MDU11" s="305"/>
      <c r="MDV11" s="305"/>
      <c r="MDW11" s="305"/>
      <c r="MDX11" s="305"/>
      <c r="MDY11" s="305"/>
      <c r="MDZ11" s="305"/>
      <c r="MEA11" s="305"/>
      <c r="MEB11" s="305"/>
      <c r="MEC11" s="305"/>
      <c r="MED11" s="305"/>
      <c r="MEE11" s="305"/>
      <c r="MEF11" s="305"/>
      <c r="MEG11" s="305"/>
      <c r="MEH11" s="305"/>
      <c r="MEI11" s="305"/>
      <c r="MEJ11" s="305"/>
      <c r="MEK11" s="305"/>
      <c r="MEL11" s="305"/>
      <c r="MEM11" s="305"/>
      <c r="MEN11" s="305"/>
      <c r="MEO11" s="305"/>
      <c r="MEP11" s="305"/>
      <c r="MEQ11" s="305"/>
      <c r="MER11" s="305"/>
      <c r="MES11" s="305"/>
      <c r="MET11" s="305"/>
      <c r="MEU11" s="305"/>
      <c r="MEV11" s="305"/>
      <c r="MEW11" s="305"/>
      <c r="MEX11" s="305"/>
      <c r="MEY11" s="305"/>
      <c r="MEZ11" s="305"/>
      <c r="MFA11" s="305"/>
      <c r="MFB11" s="305"/>
      <c r="MFC11" s="305"/>
      <c r="MFD11" s="305"/>
      <c r="MFE11" s="305"/>
      <c r="MFF11" s="305"/>
      <c r="MFG11" s="305"/>
      <c r="MFH11" s="305"/>
      <c r="MFI11" s="305"/>
      <c r="MFJ11" s="305"/>
      <c r="MFK11" s="305"/>
      <c r="MFL11" s="305"/>
      <c r="MFM11" s="305"/>
      <c r="MFN11" s="305"/>
      <c r="MFO11" s="305"/>
      <c r="MFP11" s="305"/>
      <c r="MFQ11" s="305"/>
      <c r="MFR11" s="305"/>
      <c r="MFS11" s="305"/>
      <c r="MFT11" s="305"/>
      <c r="MFU11" s="305"/>
      <c r="MFV11" s="305"/>
      <c r="MFW11" s="305"/>
      <c r="MFX11" s="305"/>
      <c r="MFY11" s="305"/>
      <c r="MFZ11" s="305"/>
      <c r="MGA11" s="305"/>
      <c r="MGB11" s="305"/>
      <c r="MGC11" s="305"/>
      <c r="MGD11" s="305"/>
      <c r="MGE11" s="305"/>
      <c r="MGF11" s="305"/>
      <c r="MGG11" s="305"/>
      <c r="MGH11" s="305"/>
      <c r="MGI11" s="305"/>
      <c r="MGJ11" s="305"/>
      <c r="MGK11" s="305"/>
      <c r="MGL11" s="305"/>
      <c r="MGM11" s="305"/>
      <c r="MGN11" s="305"/>
      <c r="MGO11" s="305"/>
      <c r="MGP11" s="305"/>
      <c r="MGQ11" s="305"/>
      <c r="MGR11" s="305"/>
      <c r="MGS11" s="305"/>
      <c r="MGT11" s="305"/>
      <c r="MGU11" s="305"/>
      <c r="MGV11" s="305"/>
      <c r="MGW11" s="305"/>
      <c r="MGX11" s="305"/>
      <c r="MGY11" s="305"/>
      <c r="MGZ11" s="305"/>
      <c r="MHA11" s="305"/>
      <c r="MHB11" s="305"/>
      <c r="MHC11" s="305"/>
      <c r="MHD11" s="305"/>
      <c r="MHE11" s="305"/>
      <c r="MHF11" s="305"/>
      <c r="MHG11" s="305"/>
      <c r="MHH11" s="305"/>
      <c r="MHI11" s="305"/>
      <c r="MHJ11" s="305"/>
      <c r="MHK11" s="305"/>
      <c r="MHL11" s="305"/>
      <c r="MHM11" s="305"/>
      <c r="MHN11" s="305"/>
      <c r="MHO11" s="305"/>
      <c r="MHP11" s="305"/>
      <c r="MHQ11" s="305"/>
      <c r="MHR11" s="305"/>
      <c r="MHS11" s="305"/>
      <c r="MHT11" s="305"/>
      <c r="MHU11" s="305"/>
      <c r="MHV11" s="305"/>
      <c r="MHW11" s="305"/>
      <c r="MHX11" s="305"/>
      <c r="MHY11" s="305"/>
      <c r="MHZ11" s="305"/>
      <c r="MIA11" s="305"/>
      <c r="MIB11" s="305"/>
      <c r="MIC11" s="305"/>
      <c r="MID11" s="305"/>
      <c r="MIE11" s="305"/>
      <c r="MIF11" s="305"/>
      <c r="MIG11" s="305"/>
      <c r="MIH11" s="305"/>
      <c r="MII11" s="305"/>
      <c r="MIJ11" s="305"/>
      <c r="MIK11" s="305"/>
      <c r="MIL11" s="305"/>
      <c r="MIM11" s="305"/>
      <c r="MIN11" s="305"/>
      <c r="MIO11" s="305"/>
      <c r="MIP11" s="305"/>
      <c r="MIQ11" s="305"/>
      <c r="MIR11" s="305"/>
      <c r="MIS11" s="305"/>
      <c r="MIT11" s="305"/>
      <c r="MIU11" s="305"/>
      <c r="MIV11" s="305"/>
      <c r="MIW11" s="305"/>
      <c r="MIX11" s="305"/>
      <c r="MIY11" s="305"/>
      <c r="MIZ11" s="305"/>
      <c r="MJA11" s="305"/>
      <c r="MJB11" s="305"/>
      <c r="MJC11" s="305"/>
      <c r="MJD11" s="305"/>
      <c r="MJE11" s="305"/>
      <c r="MJF11" s="305"/>
      <c r="MJG11" s="305"/>
      <c r="MJH11" s="305"/>
      <c r="MJI11" s="305"/>
      <c r="MJJ11" s="305"/>
      <c r="MJK11" s="305"/>
      <c r="MJL11" s="305"/>
      <c r="MJM11" s="305"/>
      <c r="MJN11" s="305"/>
      <c r="MJO11" s="305"/>
      <c r="MJP11" s="305"/>
      <c r="MJQ11" s="305"/>
      <c r="MJR11" s="305"/>
      <c r="MJS11" s="305"/>
      <c r="MJT11" s="305"/>
      <c r="MJU11" s="305"/>
      <c r="MJV11" s="305"/>
      <c r="MJW11" s="305"/>
      <c r="MJX11" s="305"/>
      <c r="MJY11" s="305"/>
      <c r="MJZ11" s="305"/>
      <c r="MKA11" s="305"/>
      <c r="MKB11" s="305"/>
      <c r="MKC11" s="305"/>
      <c r="MKD11" s="305"/>
      <c r="MKE11" s="305"/>
      <c r="MKF11" s="305"/>
      <c r="MKG11" s="305"/>
      <c r="MKH11" s="305"/>
      <c r="MKI11" s="305"/>
      <c r="MKJ11" s="305"/>
      <c r="MKK11" s="305"/>
      <c r="MKL11" s="305"/>
      <c r="MKM11" s="305"/>
      <c r="MKN11" s="305"/>
      <c r="MKO11" s="305"/>
      <c r="MKP11" s="305"/>
      <c r="MKQ11" s="305"/>
      <c r="MKR11" s="305"/>
      <c r="MKS11" s="305"/>
      <c r="MKT11" s="305"/>
      <c r="MKU11" s="305"/>
      <c r="MKV11" s="305"/>
      <c r="MKW11" s="305"/>
      <c r="MKX11" s="305"/>
      <c r="MKY11" s="305"/>
      <c r="MKZ11" s="305"/>
      <c r="MLA11" s="305"/>
      <c r="MLB11" s="305"/>
      <c r="MLC11" s="305"/>
      <c r="MLD11" s="305"/>
      <c r="MLE11" s="305"/>
      <c r="MLF11" s="305"/>
      <c r="MLG11" s="305"/>
      <c r="MLH11" s="305"/>
      <c r="MLI11" s="305"/>
      <c r="MLJ11" s="305"/>
      <c r="MLK11" s="305"/>
      <c r="MLL11" s="305"/>
      <c r="MLM11" s="305"/>
      <c r="MLN11" s="305"/>
      <c r="MLO11" s="305"/>
      <c r="MLP11" s="305"/>
      <c r="MLQ11" s="305"/>
      <c r="MLR11" s="305"/>
      <c r="MLS11" s="305"/>
      <c r="MLT11" s="305"/>
      <c r="MLU11" s="305"/>
      <c r="MLV11" s="305"/>
      <c r="MLW11" s="305"/>
      <c r="MLX11" s="305"/>
      <c r="MLY11" s="305"/>
      <c r="MLZ11" s="305"/>
      <c r="MMA11" s="305"/>
      <c r="MMB11" s="305"/>
      <c r="MMC11" s="305"/>
      <c r="MMD11" s="305"/>
      <c r="MME11" s="305"/>
      <c r="MMF11" s="305"/>
      <c r="MMG11" s="305"/>
      <c r="MMH11" s="305"/>
      <c r="MMI11" s="305"/>
      <c r="MMJ11" s="305"/>
      <c r="MMK11" s="305"/>
      <c r="MML11" s="305"/>
      <c r="MMM11" s="305"/>
      <c r="MMN11" s="305"/>
      <c r="MMO11" s="305"/>
      <c r="MMP11" s="305"/>
      <c r="MMQ11" s="305"/>
      <c r="MMR11" s="305"/>
      <c r="MMS11" s="305"/>
      <c r="MMT11" s="305"/>
      <c r="MMU11" s="305"/>
      <c r="MMV11" s="305"/>
      <c r="MMW11" s="305"/>
      <c r="MMX11" s="305"/>
      <c r="MMY11" s="305"/>
      <c r="MMZ11" s="305"/>
      <c r="MNA11" s="305"/>
      <c r="MNB11" s="305"/>
      <c r="MNC11" s="305"/>
      <c r="MND11" s="305"/>
      <c r="MNE11" s="305"/>
      <c r="MNF11" s="305"/>
      <c r="MNG11" s="305"/>
      <c r="MNH11" s="305"/>
      <c r="MNI11" s="305"/>
      <c r="MNJ11" s="305"/>
      <c r="MNK11" s="305"/>
      <c r="MNL11" s="305"/>
      <c r="MNM11" s="305"/>
      <c r="MNN11" s="305"/>
      <c r="MNO11" s="305"/>
      <c r="MNP11" s="305"/>
      <c r="MNQ11" s="305"/>
      <c r="MNR11" s="305"/>
      <c r="MNS11" s="305"/>
      <c r="MNT11" s="305"/>
      <c r="MNU11" s="305"/>
      <c r="MNV11" s="305"/>
      <c r="MNW11" s="305"/>
      <c r="MNX11" s="305"/>
      <c r="MNY11" s="305"/>
      <c r="MNZ11" s="305"/>
      <c r="MOA11" s="305"/>
      <c r="MOB11" s="305"/>
      <c r="MOC11" s="305"/>
      <c r="MOD11" s="305"/>
      <c r="MOE11" s="305"/>
      <c r="MOF11" s="305"/>
      <c r="MOG11" s="305"/>
      <c r="MOH11" s="305"/>
      <c r="MOI11" s="305"/>
      <c r="MOJ11" s="305"/>
      <c r="MOK11" s="305"/>
      <c r="MOL11" s="305"/>
      <c r="MOM11" s="305"/>
      <c r="MON11" s="305"/>
      <c r="MOO11" s="305"/>
      <c r="MOP11" s="305"/>
      <c r="MOQ11" s="305"/>
      <c r="MOR11" s="305"/>
      <c r="MOS11" s="305"/>
      <c r="MOT11" s="305"/>
      <c r="MOU11" s="305"/>
      <c r="MOV11" s="305"/>
      <c r="MOW11" s="305"/>
      <c r="MOX11" s="305"/>
      <c r="MOY11" s="305"/>
      <c r="MOZ11" s="305"/>
      <c r="MPA11" s="305"/>
      <c r="MPB11" s="305"/>
      <c r="MPC11" s="305"/>
      <c r="MPD11" s="305"/>
      <c r="MPE11" s="305"/>
      <c r="MPF11" s="305"/>
      <c r="MPG11" s="305"/>
      <c r="MPH11" s="305"/>
      <c r="MPI11" s="305"/>
      <c r="MPJ11" s="305"/>
      <c r="MPK11" s="305"/>
      <c r="MPL11" s="305"/>
      <c r="MPM11" s="305"/>
      <c r="MPN11" s="305"/>
      <c r="MPO11" s="305"/>
      <c r="MPP11" s="305"/>
      <c r="MPQ11" s="305"/>
      <c r="MPR11" s="305"/>
      <c r="MPS11" s="305"/>
      <c r="MPT11" s="305"/>
      <c r="MPU11" s="305"/>
      <c r="MPV11" s="305"/>
      <c r="MPW11" s="305"/>
      <c r="MPX11" s="305"/>
      <c r="MPY11" s="305"/>
      <c r="MPZ11" s="305"/>
      <c r="MQA11" s="305"/>
      <c r="MQB11" s="305"/>
      <c r="MQC11" s="305"/>
      <c r="MQD11" s="305"/>
      <c r="MQE11" s="305"/>
      <c r="MQF11" s="305"/>
      <c r="MQG11" s="305"/>
      <c r="MQH11" s="305"/>
      <c r="MQI11" s="305"/>
      <c r="MQJ11" s="305"/>
      <c r="MQK11" s="305"/>
      <c r="MQL11" s="305"/>
      <c r="MQM11" s="305"/>
      <c r="MQN11" s="305"/>
      <c r="MQO11" s="305"/>
      <c r="MQP11" s="305"/>
      <c r="MQQ11" s="305"/>
      <c r="MQR11" s="305"/>
      <c r="MQS11" s="305"/>
      <c r="MQT11" s="305"/>
      <c r="MQU11" s="305"/>
      <c r="MQV11" s="305"/>
      <c r="MQW11" s="305"/>
      <c r="MQX11" s="305"/>
      <c r="MQY11" s="305"/>
      <c r="MQZ11" s="305"/>
      <c r="MRA11" s="305"/>
      <c r="MRB11" s="305"/>
      <c r="MRC11" s="305"/>
      <c r="MRD11" s="305"/>
      <c r="MRE11" s="305"/>
      <c r="MRF11" s="305"/>
      <c r="MRG11" s="305"/>
      <c r="MRH11" s="305"/>
      <c r="MRI11" s="305"/>
      <c r="MRJ11" s="305"/>
      <c r="MRK11" s="305"/>
      <c r="MRL11" s="305"/>
      <c r="MRM11" s="305"/>
      <c r="MRN11" s="305"/>
      <c r="MRO11" s="305"/>
      <c r="MRP11" s="305"/>
      <c r="MRQ11" s="305"/>
      <c r="MRR11" s="305"/>
      <c r="MRS11" s="305"/>
      <c r="MRT11" s="305"/>
      <c r="MRU11" s="305"/>
      <c r="MRV11" s="305"/>
      <c r="MRW11" s="305"/>
      <c r="MRX11" s="305"/>
      <c r="MRY11" s="305"/>
      <c r="MRZ11" s="305"/>
      <c r="MSA11" s="305"/>
      <c r="MSB11" s="305"/>
      <c r="MSC11" s="305"/>
      <c r="MSD11" s="305"/>
      <c r="MSE11" s="305"/>
      <c r="MSF11" s="305"/>
      <c r="MSG11" s="305"/>
      <c r="MSH11" s="305"/>
      <c r="MSI11" s="305"/>
      <c r="MSJ11" s="305"/>
      <c r="MSK11" s="305"/>
      <c r="MSL11" s="305"/>
      <c r="MSM11" s="305"/>
      <c r="MSN11" s="305"/>
      <c r="MSO11" s="305"/>
      <c r="MSP11" s="305"/>
      <c r="MSQ11" s="305"/>
      <c r="MSR11" s="305"/>
      <c r="MSS11" s="305"/>
      <c r="MST11" s="305"/>
      <c r="MSU11" s="305"/>
      <c r="MSV11" s="305"/>
      <c r="MSW11" s="305"/>
      <c r="MSX11" s="305"/>
      <c r="MSY11" s="305"/>
      <c r="MSZ11" s="305"/>
      <c r="MTA11" s="305"/>
      <c r="MTB11" s="305"/>
      <c r="MTC11" s="305"/>
      <c r="MTD11" s="305"/>
      <c r="MTE11" s="305"/>
      <c r="MTF11" s="305"/>
      <c r="MTG11" s="305"/>
      <c r="MTH11" s="305"/>
      <c r="MTI11" s="305"/>
      <c r="MTJ11" s="305"/>
      <c r="MTK11" s="305"/>
      <c r="MTL11" s="305"/>
      <c r="MTM11" s="305"/>
      <c r="MTN11" s="305"/>
      <c r="MTO11" s="305"/>
      <c r="MTP11" s="305"/>
      <c r="MTQ11" s="305"/>
      <c r="MTR11" s="305"/>
      <c r="MTS11" s="305"/>
      <c r="MTT11" s="305"/>
      <c r="MTU11" s="305"/>
      <c r="MTV11" s="305"/>
      <c r="MTW11" s="305"/>
      <c r="MTX11" s="305"/>
      <c r="MTY11" s="305"/>
      <c r="MTZ11" s="305"/>
      <c r="MUA11" s="305"/>
      <c r="MUB11" s="305"/>
      <c r="MUC11" s="305"/>
      <c r="MUD11" s="305"/>
      <c r="MUE11" s="305"/>
      <c r="MUF11" s="305"/>
      <c r="MUG11" s="305"/>
      <c r="MUH11" s="305"/>
      <c r="MUI11" s="305"/>
      <c r="MUJ11" s="305"/>
      <c r="MUK11" s="305"/>
      <c r="MUL11" s="305"/>
      <c r="MUM11" s="305"/>
      <c r="MUN11" s="305"/>
      <c r="MUO11" s="305"/>
      <c r="MUP11" s="305"/>
      <c r="MUQ11" s="305"/>
      <c r="MUR11" s="305"/>
      <c r="MUS11" s="305"/>
      <c r="MUT11" s="305"/>
      <c r="MUU11" s="305"/>
      <c r="MUV11" s="305"/>
      <c r="MUW11" s="305"/>
      <c r="MUX11" s="305"/>
      <c r="MUY11" s="305"/>
      <c r="MUZ11" s="305"/>
      <c r="MVA11" s="305"/>
      <c r="MVB11" s="305"/>
      <c r="MVC11" s="305"/>
      <c r="MVD11" s="305"/>
      <c r="MVE11" s="305"/>
      <c r="MVF11" s="305"/>
      <c r="MVG11" s="305"/>
      <c r="MVH11" s="305"/>
      <c r="MVI11" s="305"/>
      <c r="MVJ11" s="305"/>
      <c r="MVK11" s="305"/>
      <c r="MVL11" s="305"/>
      <c r="MVM11" s="305"/>
      <c r="MVN11" s="305"/>
      <c r="MVO11" s="305"/>
      <c r="MVP11" s="305"/>
      <c r="MVQ11" s="305"/>
      <c r="MVR11" s="305"/>
      <c r="MVS11" s="305"/>
      <c r="MVT11" s="305"/>
      <c r="MVU11" s="305"/>
      <c r="MVV11" s="305"/>
      <c r="MVW11" s="305"/>
      <c r="MVX11" s="305"/>
      <c r="MVY11" s="305"/>
      <c r="MVZ11" s="305"/>
      <c r="MWA11" s="305"/>
      <c r="MWB11" s="305"/>
      <c r="MWC11" s="305"/>
      <c r="MWD11" s="305"/>
      <c r="MWE11" s="305"/>
      <c r="MWF11" s="305"/>
      <c r="MWG11" s="305"/>
      <c r="MWH11" s="305"/>
      <c r="MWI11" s="305"/>
      <c r="MWJ11" s="305"/>
      <c r="MWK11" s="305"/>
      <c r="MWL11" s="305"/>
      <c r="MWM11" s="305"/>
      <c r="MWN11" s="305"/>
      <c r="MWO11" s="305"/>
      <c r="MWP11" s="305"/>
      <c r="MWQ11" s="305"/>
      <c r="MWR11" s="305"/>
      <c r="MWS11" s="305"/>
      <c r="MWT11" s="305"/>
      <c r="MWU11" s="305"/>
      <c r="MWV11" s="305"/>
      <c r="MWW11" s="305"/>
      <c r="MWX11" s="305"/>
      <c r="MWY11" s="305"/>
      <c r="MWZ11" s="305"/>
      <c r="MXA11" s="305"/>
      <c r="MXB11" s="305"/>
      <c r="MXC11" s="305"/>
      <c r="MXD11" s="305"/>
      <c r="MXE11" s="305"/>
      <c r="MXF11" s="305"/>
      <c r="MXG11" s="305"/>
      <c r="MXH11" s="305"/>
      <c r="MXI11" s="305"/>
      <c r="MXJ11" s="305"/>
      <c r="MXK11" s="305"/>
      <c r="MXL11" s="305"/>
      <c r="MXM11" s="305"/>
      <c r="MXN11" s="305"/>
      <c r="MXO11" s="305"/>
      <c r="MXP11" s="305"/>
      <c r="MXQ11" s="305"/>
      <c r="MXR11" s="305"/>
      <c r="MXS11" s="305"/>
      <c r="MXT11" s="305"/>
      <c r="MXU11" s="305"/>
      <c r="MXV11" s="305"/>
      <c r="MXW11" s="305"/>
      <c r="MXX11" s="305"/>
      <c r="MXY11" s="305"/>
      <c r="MXZ11" s="305"/>
      <c r="MYA11" s="305"/>
      <c r="MYB11" s="305"/>
      <c r="MYC11" s="305"/>
      <c r="MYD11" s="305"/>
      <c r="MYE11" s="305"/>
      <c r="MYF11" s="305"/>
      <c r="MYG11" s="305"/>
      <c r="MYH11" s="305"/>
      <c r="MYI11" s="305"/>
      <c r="MYJ11" s="305"/>
      <c r="MYK11" s="305"/>
      <c r="MYL11" s="305"/>
      <c r="MYM11" s="305"/>
      <c r="MYN11" s="305"/>
      <c r="MYO11" s="305"/>
      <c r="MYP11" s="305"/>
      <c r="MYQ11" s="305"/>
      <c r="MYR11" s="305"/>
      <c r="MYS11" s="305"/>
      <c r="MYT11" s="305"/>
      <c r="MYU11" s="305"/>
      <c r="MYV11" s="305"/>
      <c r="MYW11" s="305"/>
      <c r="MYX11" s="305"/>
      <c r="MYY11" s="305"/>
      <c r="MYZ11" s="305"/>
      <c r="MZA11" s="305"/>
      <c r="MZB11" s="305"/>
      <c r="MZC11" s="305"/>
      <c r="MZD11" s="305"/>
      <c r="MZE11" s="305"/>
      <c r="MZF11" s="305"/>
      <c r="MZG11" s="305"/>
      <c r="MZH11" s="305"/>
      <c r="MZI11" s="305"/>
      <c r="MZJ11" s="305"/>
      <c r="MZK11" s="305"/>
      <c r="MZL11" s="305"/>
      <c r="MZM11" s="305"/>
      <c r="MZN11" s="305"/>
      <c r="MZO11" s="305"/>
      <c r="MZP11" s="305"/>
      <c r="MZQ11" s="305"/>
      <c r="MZR11" s="305"/>
      <c r="MZS11" s="305"/>
      <c r="MZT11" s="305"/>
      <c r="MZU11" s="305"/>
      <c r="MZV11" s="305"/>
      <c r="MZW11" s="305"/>
      <c r="MZX11" s="305"/>
      <c r="MZY11" s="305"/>
      <c r="MZZ11" s="305"/>
      <c r="NAA11" s="305"/>
      <c r="NAB11" s="305"/>
      <c r="NAC11" s="305"/>
      <c r="NAD11" s="305"/>
      <c r="NAE11" s="305"/>
      <c r="NAF11" s="305"/>
      <c r="NAG11" s="305"/>
      <c r="NAH11" s="305"/>
      <c r="NAI11" s="305"/>
      <c r="NAJ11" s="305"/>
      <c r="NAK11" s="305"/>
      <c r="NAL11" s="305"/>
      <c r="NAM11" s="305"/>
      <c r="NAN11" s="305"/>
      <c r="NAO11" s="305"/>
      <c r="NAP11" s="305"/>
      <c r="NAQ11" s="305"/>
      <c r="NAR11" s="305"/>
      <c r="NAS11" s="305"/>
      <c r="NAT11" s="305"/>
      <c r="NAU11" s="305"/>
      <c r="NAV11" s="305"/>
      <c r="NAW11" s="305"/>
      <c r="NAX11" s="305"/>
      <c r="NAY11" s="305"/>
      <c r="NAZ11" s="305"/>
      <c r="NBA11" s="305"/>
      <c r="NBB11" s="305"/>
      <c r="NBC11" s="305"/>
      <c r="NBD11" s="305"/>
      <c r="NBE11" s="305"/>
      <c r="NBF11" s="305"/>
      <c r="NBG11" s="305"/>
      <c r="NBH11" s="305"/>
      <c r="NBI11" s="305"/>
      <c r="NBJ11" s="305"/>
      <c r="NBK11" s="305"/>
      <c r="NBL11" s="305"/>
      <c r="NBM11" s="305"/>
      <c r="NBN11" s="305"/>
      <c r="NBO11" s="305"/>
      <c r="NBP11" s="305"/>
      <c r="NBQ11" s="305"/>
      <c r="NBR11" s="305"/>
      <c r="NBS11" s="305"/>
      <c r="NBT11" s="305"/>
      <c r="NBU11" s="305"/>
      <c r="NBV11" s="305"/>
      <c r="NBW11" s="305"/>
      <c r="NBX11" s="305"/>
      <c r="NBY11" s="305"/>
      <c r="NBZ11" s="305"/>
      <c r="NCA11" s="305"/>
      <c r="NCB11" s="305"/>
      <c r="NCC11" s="305"/>
      <c r="NCD11" s="305"/>
      <c r="NCE11" s="305"/>
      <c r="NCF11" s="305"/>
      <c r="NCG11" s="305"/>
      <c r="NCH11" s="305"/>
      <c r="NCI11" s="305"/>
      <c r="NCJ11" s="305"/>
      <c r="NCK11" s="305"/>
      <c r="NCL11" s="305"/>
      <c r="NCM11" s="305"/>
      <c r="NCN11" s="305"/>
      <c r="NCO11" s="305"/>
      <c r="NCP11" s="305"/>
      <c r="NCQ11" s="305"/>
      <c r="NCR11" s="305"/>
      <c r="NCS11" s="305"/>
      <c r="NCT11" s="305"/>
      <c r="NCU11" s="305"/>
      <c r="NCV11" s="305"/>
      <c r="NCW11" s="305"/>
      <c r="NCX11" s="305"/>
      <c r="NCY11" s="305"/>
      <c r="NCZ11" s="305"/>
      <c r="NDA11" s="305"/>
      <c r="NDB11" s="305"/>
      <c r="NDC11" s="305"/>
      <c r="NDD11" s="305"/>
      <c r="NDE11" s="305"/>
      <c r="NDF11" s="305"/>
      <c r="NDG11" s="305"/>
      <c r="NDH11" s="305"/>
      <c r="NDI11" s="305"/>
      <c r="NDJ11" s="305"/>
      <c r="NDK11" s="305"/>
      <c r="NDL11" s="305"/>
      <c r="NDM11" s="305"/>
      <c r="NDN11" s="305"/>
      <c r="NDO11" s="305"/>
      <c r="NDP11" s="305"/>
      <c r="NDQ11" s="305"/>
      <c r="NDR11" s="305"/>
      <c r="NDS11" s="305"/>
      <c r="NDT11" s="305"/>
      <c r="NDU11" s="305"/>
      <c r="NDV11" s="305"/>
      <c r="NDW11" s="305"/>
      <c r="NDX11" s="305"/>
      <c r="NDY11" s="305"/>
      <c r="NDZ11" s="305"/>
      <c r="NEA11" s="305"/>
      <c r="NEB11" s="305"/>
      <c r="NEC11" s="305"/>
      <c r="NED11" s="305"/>
      <c r="NEE11" s="305"/>
      <c r="NEF11" s="305"/>
      <c r="NEG11" s="305"/>
      <c r="NEH11" s="305"/>
      <c r="NEI11" s="305"/>
      <c r="NEJ11" s="305"/>
      <c r="NEK11" s="305"/>
      <c r="NEL11" s="305"/>
      <c r="NEM11" s="305"/>
      <c r="NEN11" s="305"/>
      <c r="NEO11" s="305"/>
      <c r="NEP11" s="305"/>
      <c r="NEQ11" s="305"/>
      <c r="NER11" s="305"/>
      <c r="NES11" s="305"/>
      <c r="NET11" s="305"/>
      <c r="NEU11" s="305"/>
      <c r="NEV11" s="305"/>
      <c r="NEW11" s="305"/>
      <c r="NEX11" s="305"/>
      <c r="NEY11" s="305"/>
      <c r="NEZ11" s="305"/>
      <c r="NFA11" s="305"/>
      <c r="NFB11" s="305"/>
      <c r="NFC11" s="305"/>
      <c r="NFD11" s="305"/>
      <c r="NFE11" s="305"/>
      <c r="NFF11" s="305"/>
      <c r="NFG11" s="305"/>
      <c r="NFH11" s="305"/>
      <c r="NFI11" s="305"/>
      <c r="NFJ11" s="305"/>
      <c r="NFK11" s="305"/>
      <c r="NFL11" s="305"/>
      <c r="NFM11" s="305"/>
      <c r="NFN11" s="305"/>
      <c r="NFO11" s="305"/>
      <c r="NFP11" s="305"/>
      <c r="NFQ11" s="305"/>
      <c r="NFR11" s="305"/>
      <c r="NFS11" s="305"/>
      <c r="NFT11" s="305"/>
      <c r="NFU11" s="305"/>
      <c r="NFV11" s="305"/>
      <c r="NFW11" s="305"/>
      <c r="NFX11" s="305"/>
      <c r="NFY11" s="305"/>
      <c r="NFZ11" s="305"/>
      <c r="NGA11" s="305"/>
      <c r="NGB11" s="305"/>
      <c r="NGC11" s="305"/>
      <c r="NGD11" s="305"/>
      <c r="NGE11" s="305"/>
      <c r="NGF11" s="305"/>
      <c r="NGG11" s="305"/>
      <c r="NGH11" s="305"/>
      <c r="NGI11" s="305"/>
      <c r="NGJ11" s="305"/>
      <c r="NGK11" s="305"/>
      <c r="NGL11" s="305"/>
      <c r="NGM11" s="305"/>
      <c r="NGN11" s="305"/>
      <c r="NGO11" s="305"/>
      <c r="NGP11" s="305"/>
      <c r="NGQ11" s="305"/>
      <c r="NGR11" s="305"/>
      <c r="NGS11" s="305"/>
      <c r="NGT11" s="305"/>
      <c r="NGU11" s="305"/>
      <c r="NGV11" s="305"/>
      <c r="NGW11" s="305"/>
      <c r="NGX11" s="305"/>
      <c r="NGY11" s="305"/>
      <c r="NGZ11" s="305"/>
      <c r="NHA11" s="305"/>
      <c r="NHB11" s="305"/>
      <c r="NHC11" s="305"/>
      <c r="NHD11" s="305"/>
      <c r="NHE11" s="305"/>
      <c r="NHF11" s="305"/>
      <c r="NHG11" s="305"/>
      <c r="NHH11" s="305"/>
      <c r="NHI11" s="305"/>
      <c r="NHJ11" s="305"/>
      <c r="NHK11" s="305"/>
      <c r="NHL11" s="305"/>
      <c r="NHM11" s="305"/>
      <c r="NHN11" s="305"/>
      <c r="NHO11" s="305"/>
      <c r="NHP11" s="305"/>
      <c r="NHQ11" s="305"/>
      <c r="NHR11" s="305"/>
      <c r="NHS11" s="305"/>
      <c r="NHT11" s="305"/>
      <c r="NHU11" s="305"/>
      <c r="NHV11" s="305"/>
      <c r="NHW11" s="305"/>
      <c r="NHX11" s="305"/>
      <c r="NHY11" s="305"/>
      <c r="NHZ11" s="305"/>
      <c r="NIA11" s="305"/>
      <c r="NIB11" s="305"/>
      <c r="NIC11" s="305"/>
      <c r="NID11" s="305"/>
      <c r="NIE11" s="305"/>
      <c r="NIF11" s="305"/>
      <c r="NIG11" s="305"/>
      <c r="NIH11" s="305"/>
      <c r="NII11" s="305"/>
      <c r="NIJ11" s="305"/>
      <c r="NIK11" s="305"/>
      <c r="NIL11" s="305"/>
      <c r="NIM11" s="305"/>
      <c r="NIN11" s="305"/>
      <c r="NIO11" s="305"/>
      <c r="NIP11" s="305"/>
      <c r="NIQ11" s="305"/>
      <c r="NIR11" s="305"/>
      <c r="NIS11" s="305"/>
      <c r="NIT11" s="305"/>
      <c r="NIU11" s="305"/>
      <c r="NIV11" s="305"/>
      <c r="NIW11" s="305"/>
      <c r="NIX11" s="305"/>
      <c r="NIY11" s="305"/>
      <c r="NIZ11" s="305"/>
      <c r="NJA11" s="305"/>
      <c r="NJB11" s="305"/>
      <c r="NJC11" s="305"/>
      <c r="NJD11" s="305"/>
      <c r="NJE11" s="305"/>
      <c r="NJF11" s="305"/>
      <c r="NJG11" s="305"/>
      <c r="NJH11" s="305"/>
      <c r="NJI11" s="305"/>
      <c r="NJJ11" s="305"/>
      <c r="NJK11" s="305"/>
      <c r="NJL11" s="305"/>
      <c r="NJM11" s="305"/>
      <c r="NJN11" s="305"/>
      <c r="NJO11" s="305"/>
      <c r="NJP11" s="305"/>
      <c r="NJQ11" s="305"/>
      <c r="NJR11" s="305"/>
      <c r="NJS11" s="305"/>
      <c r="NJT11" s="305"/>
      <c r="NJU11" s="305"/>
      <c r="NJV11" s="305"/>
      <c r="NJW11" s="305"/>
      <c r="NJX11" s="305"/>
      <c r="NJY11" s="305"/>
      <c r="NJZ11" s="305"/>
      <c r="NKA11" s="305"/>
      <c r="NKB11" s="305"/>
      <c r="NKC11" s="305"/>
      <c r="NKD11" s="305"/>
      <c r="NKE11" s="305"/>
      <c r="NKF11" s="305"/>
      <c r="NKG11" s="305"/>
      <c r="NKH11" s="305"/>
      <c r="NKI11" s="305"/>
      <c r="NKJ11" s="305"/>
      <c r="NKK11" s="305"/>
      <c r="NKL11" s="305"/>
      <c r="NKM11" s="305"/>
      <c r="NKN11" s="305"/>
      <c r="NKO11" s="305"/>
      <c r="NKP11" s="305"/>
      <c r="NKQ11" s="305"/>
      <c r="NKR11" s="305"/>
      <c r="NKS11" s="305"/>
      <c r="NKT11" s="305"/>
      <c r="NKU11" s="305"/>
      <c r="NKV11" s="305"/>
      <c r="NKW11" s="305"/>
      <c r="NKX11" s="305"/>
      <c r="NKY11" s="305"/>
      <c r="NKZ11" s="305"/>
      <c r="NLA11" s="305"/>
      <c r="NLB11" s="305"/>
      <c r="NLC11" s="305"/>
      <c r="NLD11" s="305"/>
      <c r="NLE11" s="305"/>
      <c r="NLF11" s="305"/>
      <c r="NLG11" s="305"/>
      <c r="NLH11" s="305"/>
      <c r="NLI11" s="305"/>
      <c r="NLJ11" s="305"/>
      <c r="NLK11" s="305"/>
      <c r="NLL11" s="305"/>
      <c r="NLM11" s="305"/>
      <c r="NLN11" s="305"/>
      <c r="NLO11" s="305"/>
      <c r="NLP11" s="305"/>
      <c r="NLQ11" s="305"/>
      <c r="NLR11" s="305"/>
      <c r="NLS11" s="305"/>
      <c r="NLT11" s="305"/>
      <c r="NLU11" s="305"/>
      <c r="NLV11" s="305"/>
      <c r="NLW11" s="305"/>
      <c r="NLX11" s="305"/>
      <c r="NLY11" s="305"/>
      <c r="NLZ11" s="305"/>
      <c r="NMA11" s="305"/>
      <c r="NMB11" s="305"/>
      <c r="NMC11" s="305"/>
      <c r="NMD11" s="305"/>
      <c r="NME11" s="305"/>
      <c r="NMF11" s="305"/>
      <c r="NMG11" s="305"/>
      <c r="NMH11" s="305"/>
      <c r="NMI11" s="305"/>
      <c r="NMJ11" s="305"/>
      <c r="NMK11" s="305"/>
      <c r="NML11" s="305"/>
      <c r="NMM11" s="305"/>
      <c r="NMN11" s="305"/>
      <c r="NMO11" s="305"/>
      <c r="NMP11" s="305"/>
      <c r="NMQ11" s="305"/>
      <c r="NMR11" s="305"/>
      <c r="NMS11" s="305"/>
      <c r="NMT11" s="305"/>
      <c r="NMU11" s="305"/>
      <c r="NMV11" s="305"/>
      <c r="NMW11" s="305"/>
      <c r="NMX11" s="305"/>
      <c r="NMY11" s="305"/>
      <c r="NMZ11" s="305"/>
      <c r="NNA11" s="305"/>
      <c r="NNB11" s="305"/>
      <c r="NNC11" s="305"/>
      <c r="NND11" s="305"/>
      <c r="NNE11" s="305"/>
      <c r="NNF11" s="305"/>
      <c r="NNG11" s="305"/>
      <c r="NNH11" s="305"/>
      <c r="NNI11" s="305"/>
      <c r="NNJ11" s="305"/>
      <c r="NNK11" s="305"/>
      <c r="NNL11" s="305"/>
      <c r="NNM11" s="305"/>
      <c r="NNN11" s="305"/>
      <c r="NNO11" s="305"/>
      <c r="NNP11" s="305"/>
      <c r="NNQ11" s="305"/>
      <c r="NNR11" s="305"/>
      <c r="NNS11" s="305"/>
      <c r="NNT11" s="305"/>
      <c r="NNU11" s="305"/>
      <c r="NNV11" s="305"/>
      <c r="NNW11" s="305"/>
      <c r="NNX11" s="305"/>
      <c r="NNY11" s="305"/>
      <c r="NNZ11" s="305"/>
      <c r="NOA11" s="305"/>
      <c r="NOB11" s="305"/>
      <c r="NOC11" s="305"/>
      <c r="NOD11" s="305"/>
      <c r="NOE11" s="305"/>
      <c r="NOF11" s="305"/>
      <c r="NOG11" s="305"/>
      <c r="NOH11" s="305"/>
      <c r="NOI11" s="305"/>
      <c r="NOJ11" s="305"/>
      <c r="NOK11" s="305"/>
      <c r="NOL11" s="305"/>
      <c r="NOM11" s="305"/>
      <c r="NON11" s="305"/>
      <c r="NOO11" s="305"/>
      <c r="NOP11" s="305"/>
      <c r="NOQ11" s="305"/>
      <c r="NOR11" s="305"/>
      <c r="NOS11" s="305"/>
      <c r="NOT11" s="305"/>
      <c r="NOU11" s="305"/>
      <c r="NOV11" s="305"/>
      <c r="NOW11" s="305"/>
      <c r="NOX11" s="305"/>
      <c r="NOY11" s="305"/>
      <c r="NOZ11" s="305"/>
      <c r="NPA11" s="305"/>
      <c r="NPB11" s="305"/>
      <c r="NPC11" s="305"/>
      <c r="NPD11" s="305"/>
      <c r="NPE11" s="305"/>
      <c r="NPF11" s="305"/>
      <c r="NPG11" s="305"/>
      <c r="NPH11" s="305"/>
      <c r="NPI11" s="305"/>
      <c r="NPJ11" s="305"/>
      <c r="NPK11" s="305"/>
      <c r="NPL11" s="305"/>
      <c r="NPM11" s="305"/>
      <c r="NPN11" s="305"/>
      <c r="NPO11" s="305"/>
      <c r="NPP11" s="305"/>
      <c r="NPQ11" s="305"/>
      <c r="NPR11" s="305"/>
      <c r="NPS11" s="305"/>
      <c r="NPT11" s="305"/>
      <c r="NPU11" s="305"/>
      <c r="NPV11" s="305"/>
      <c r="NPW11" s="305"/>
      <c r="NPX11" s="305"/>
      <c r="NPY11" s="305"/>
      <c r="NPZ11" s="305"/>
      <c r="NQA11" s="305"/>
      <c r="NQB11" s="305"/>
      <c r="NQC11" s="305"/>
      <c r="NQD11" s="305"/>
      <c r="NQE11" s="305"/>
      <c r="NQF11" s="305"/>
      <c r="NQG11" s="305"/>
      <c r="NQH11" s="305"/>
      <c r="NQI11" s="305"/>
      <c r="NQJ11" s="305"/>
      <c r="NQK11" s="305"/>
      <c r="NQL11" s="305"/>
      <c r="NQM11" s="305"/>
      <c r="NQN11" s="305"/>
      <c r="NQO11" s="305"/>
      <c r="NQP11" s="305"/>
      <c r="NQQ11" s="305"/>
      <c r="NQR11" s="305"/>
      <c r="NQS11" s="305"/>
      <c r="NQT11" s="305"/>
      <c r="NQU11" s="305"/>
      <c r="NQV11" s="305"/>
      <c r="NQW11" s="305"/>
      <c r="NQX11" s="305"/>
      <c r="NQY11" s="305"/>
      <c r="NQZ11" s="305"/>
      <c r="NRA11" s="305"/>
      <c r="NRB11" s="305"/>
      <c r="NRC11" s="305"/>
      <c r="NRD11" s="305"/>
      <c r="NRE11" s="305"/>
      <c r="NRF11" s="305"/>
      <c r="NRG11" s="305"/>
      <c r="NRH11" s="305"/>
      <c r="NRI11" s="305"/>
      <c r="NRJ11" s="305"/>
      <c r="NRK11" s="305"/>
      <c r="NRL11" s="305"/>
      <c r="NRM11" s="305"/>
      <c r="NRN11" s="305"/>
      <c r="NRO11" s="305"/>
      <c r="NRP11" s="305"/>
      <c r="NRQ11" s="305"/>
      <c r="NRR11" s="305"/>
      <c r="NRS11" s="305"/>
      <c r="NRT11" s="305"/>
      <c r="NRU11" s="305"/>
      <c r="NRV11" s="305"/>
      <c r="NRW11" s="305"/>
      <c r="NRX11" s="305"/>
      <c r="NRY11" s="305"/>
      <c r="NRZ11" s="305"/>
      <c r="NSA11" s="305"/>
      <c r="NSB11" s="305"/>
      <c r="NSC11" s="305"/>
      <c r="NSD11" s="305"/>
      <c r="NSE11" s="305"/>
      <c r="NSF11" s="305"/>
      <c r="NSG11" s="305"/>
      <c r="NSH11" s="305"/>
      <c r="NSI11" s="305"/>
      <c r="NSJ11" s="305"/>
      <c r="NSK11" s="305"/>
      <c r="NSL11" s="305"/>
      <c r="NSM11" s="305"/>
      <c r="NSN11" s="305"/>
      <c r="NSO11" s="305"/>
      <c r="NSP11" s="305"/>
      <c r="NSQ11" s="305"/>
      <c r="NSR11" s="305"/>
      <c r="NSS11" s="305"/>
      <c r="NST11" s="305"/>
      <c r="NSU11" s="305"/>
      <c r="NSV11" s="305"/>
      <c r="NSW11" s="305"/>
      <c r="NSX11" s="305"/>
      <c r="NSY11" s="305"/>
      <c r="NSZ11" s="305"/>
      <c r="NTA11" s="305"/>
      <c r="NTB11" s="305"/>
      <c r="NTC11" s="305"/>
      <c r="NTD11" s="305"/>
      <c r="NTE11" s="305"/>
      <c r="NTF11" s="305"/>
      <c r="NTG11" s="305"/>
      <c r="NTH11" s="305"/>
      <c r="NTI11" s="305"/>
      <c r="NTJ11" s="305"/>
      <c r="NTK11" s="305"/>
      <c r="NTL11" s="305"/>
      <c r="NTM11" s="305"/>
      <c r="NTN11" s="305"/>
      <c r="NTO11" s="305"/>
      <c r="NTP11" s="305"/>
      <c r="NTQ11" s="305"/>
      <c r="NTR11" s="305"/>
      <c r="NTS11" s="305"/>
      <c r="NTT11" s="305"/>
      <c r="NTU11" s="305"/>
      <c r="NTV11" s="305"/>
      <c r="NTW11" s="305"/>
      <c r="NTX11" s="305"/>
      <c r="NTY11" s="305"/>
      <c r="NTZ11" s="305"/>
      <c r="NUA11" s="305"/>
      <c r="NUB11" s="305"/>
      <c r="NUC11" s="305"/>
      <c r="NUD11" s="305"/>
      <c r="NUE11" s="305"/>
      <c r="NUF11" s="305"/>
      <c r="NUG11" s="305"/>
      <c r="NUH11" s="305"/>
      <c r="NUI11" s="305"/>
      <c r="NUJ11" s="305"/>
      <c r="NUK11" s="305"/>
      <c r="NUL11" s="305"/>
      <c r="NUM11" s="305"/>
      <c r="NUN11" s="305"/>
      <c r="NUO11" s="305"/>
      <c r="NUP11" s="305"/>
      <c r="NUQ11" s="305"/>
      <c r="NUR11" s="305"/>
      <c r="NUS11" s="305"/>
      <c r="NUT11" s="305"/>
      <c r="NUU11" s="305"/>
      <c r="NUV11" s="305"/>
      <c r="NUW11" s="305"/>
      <c r="NUX11" s="305"/>
      <c r="NUY11" s="305"/>
      <c r="NUZ11" s="305"/>
      <c r="NVA11" s="305"/>
      <c r="NVB11" s="305"/>
      <c r="NVC11" s="305"/>
      <c r="NVD11" s="305"/>
      <c r="NVE11" s="305"/>
      <c r="NVF11" s="305"/>
      <c r="NVG11" s="305"/>
      <c r="NVH11" s="305"/>
      <c r="NVI11" s="305"/>
      <c r="NVJ11" s="305"/>
      <c r="NVK11" s="305"/>
      <c r="NVL11" s="305"/>
      <c r="NVM11" s="305"/>
      <c r="NVN11" s="305"/>
      <c r="NVO11" s="305"/>
      <c r="NVP11" s="305"/>
      <c r="NVQ11" s="305"/>
      <c r="NVR11" s="305"/>
      <c r="NVS11" s="305"/>
      <c r="NVT11" s="305"/>
      <c r="NVU11" s="305"/>
      <c r="NVV11" s="305"/>
      <c r="NVW11" s="305"/>
      <c r="NVX11" s="305"/>
      <c r="NVY11" s="305"/>
      <c r="NVZ11" s="305"/>
      <c r="NWA11" s="305"/>
      <c r="NWB11" s="305"/>
      <c r="NWC11" s="305"/>
      <c r="NWD11" s="305"/>
      <c r="NWE11" s="305"/>
      <c r="NWF11" s="305"/>
      <c r="NWG11" s="305"/>
      <c r="NWH11" s="305"/>
      <c r="NWI11" s="305"/>
      <c r="NWJ11" s="305"/>
      <c r="NWK11" s="305"/>
      <c r="NWL11" s="305"/>
      <c r="NWM11" s="305"/>
      <c r="NWN11" s="305"/>
      <c r="NWO11" s="305"/>
      <c r="NWP11" s="305"/>
      <c r="NWQ11" s="305"/>
      <c r="NWR11" s="305"/>
      <c r="NWS11" s="305"/>
      <c r="NWT11" s="305"/>
      <c r="NWU11" s="305"/>
      <c r="NWV11" s="305"/>
      <c r="NWW11" s="305"/>
      <c r="NWX11" s="305"/>
      <c r="NWY11" s="305"/>
      <c r="NWZ11" s="305"/>
      <c r="NXA11" s="305"/>
      <c r="NXB11" s="305"/>
      <c r="NXC11" s="305"/>
      <c r="NXD11" s="305"/>
      <c r="NXE11" s="305"/>
      <c r="NXF11" s="305"/>
      <c r="NXG11" s="305"/>
      <c r="NXH11" s="305"/>
      <c r="NXI11" s="305"/>
      <c r="NXJ11" s="305"/>
      <c r="NXK11" s="305"/>
      <c r="NXL11" s="305"/>
      <c r="NXM11" s="305"/>
      <c r="NXN11" s="305"/>
      <c r="NXO11" s="305"/>
      <c r="NXP11" s="305"/>
      <c r="NXQ11" s="305"/>
      <c r="NXR11" s="305"/>
      <c r="NXS11" s="305"/>
      <c r="NXT11" s="305"/>
      <c r="NXU11" s="305"/>
      <c r="NXV11" s="305"/>
      <c r="NXW11" s="305"/>
      <c r="NXX11" s="305"/>
      <c r="NXY11" s="305"/>
      <c r="NXZ11" s="305"/>
      <c r="NYA11" s="305"/>
      <c r="NYB11" s="305"/>
      <c r="NYC11" s="305"/>
      <c r="NYD11" s="305"/>
      <c r="NYE11" s="305"/>
      <c r="NYF11" s="305"/>
      <c r="NYG11" s="305"/>
      <c r="NYH11" s="305"/>
      <c r="NYI11" s="305"/>
      <c r="NYJ11" s="305"/>
      <c r="NYK11" s="305"/>
      <c r="NYL11" s="305"/>
      <c r="NYM11" s="305"/>
      <c r="NYN11" s="305"/>
      <c r="NYO11" s="305"/>
      <c r="NYP11" s="305"/>
      <c r="NYQ11" s="305"/>
      <c r="NYR11" s="305"/>
      <c r="NYS11" s="305"/>
      <c r="NYT11" s="305"/>
      <c r="NYU11" s="305"/>
      <c r="NYV11" s="305"/>
      <c r="NYW11" s="305"/>
      <c r="NYX11" s="305"/>
      <c r="NYY11" s="305"/>
      <c r="NYZ11" s="305"/>
      <c r="NZA11" s="305"/>
      <c r="NZB11" s="305"/>
      <c r="NZC11" s="305"/>
      <c r="NZD11" s="305"/>
      <c r="NZE11" s="305"/>
      <c r="NZF11" s="305"/>
      <c r="NZG11" s="305"/>
      <c r="NZH11" s="305"/>
      <c r="NZI11" s="305"/>
      <c r="NZJ11" s="305"/>
      <c r="NZK11" s="305"/>
      <c r="NZL11" s="305"/>
      <c r="NZM11" s="305"/>
      <c r="NZN11" s="305"/>
      <c r="NZO11" s="305"/>
      <c r="NZP11" s="305"/>
      <c r="NZQ11" s="305"/>
      <c r="NZR11" s="305"/>
      <c r="NZS11" s="305"/>
      <c r="NZT11" s="305"/>
      <c r="NZU11" s="305"/>
      <c r="NZV11" s="305"/>
      <c r="NZW11" s="305"/>
      <c r="NZX11" s="305"/>
      <c r="NZY11" s="305"/>
      <c r="NZZ11" s="305"/>
      <c r="OAA11" s="305"/>
      <c r="OAB11" s="305"/>
      <c r="OAC11" s="305"/>
      <c r="OAD11" s="305"/>
      <c r="OAE11" s="305"/>
      <c r="OAF11" s="305"/>
      <c r="OAG11" s="305"/>
      <c r="OAH11" s="305"/>
      <c r="OAI11" s="305"/>
      <c r="OAJ11" s="305"/>
      <c r="OAK11" s="305"/>
      <c r="OAL11" s="305"/>
      <c r="OAM11" s="305"/>
      <c r="OAN11" s="305"/>
      <c r="OAO11" s="305"/>
      <c r="OAP11" s="305"/>
      <c r="OAQ11" s="305"/>
      <c r="OAR11" s="305"/>
      <c r="OAS11" s="305"/>
      <c r="OAT11" s="305"/>
      <c r="OAU11" s="305"/>
      <c r="OAV11" s="305"/>
      <c r="OAW11" s="305"/>
      <c r="OAX11" s="305"/>
      <c r="OAY11" s="305"/>
      <c r="OAZ11" s="305"/>
      <c r="OBA11" s="305"/>
      <c r="OBB11" s="305"/>
      <c r="OBC11" s="305"/>
      <c r="OBD11" s="305"/>
      <c r="OBE11" s="305"/>
      <c r="OBF11" s="305"/>
      <c r="OBG11" s="305"/>
      <c r="OBH11" s="305"/>
      <c r="OBI11" s="305"/>
      <c r="OBJ11" s="305"/>
      <c r="OBK11" s="305"/>
      <c r="OBL11" s="305"/>
      <c r="OBM11" s="305"/>
      <c r="OBN11" s="305"/>
      <c r="OBO11" s="305"/>
      <c r="OBP11" s="305"/>
      <c r="OBQ11" s="305"/>
      <c r="OBR11" s="305"/>
      <c r="OBS11" s="305"/>
      <c r="OBT11" s="305"/>
      <c r="OBU11" s="305"/>
      <c r="OBV11" s="305"/>
      <c r="OBW11" s="305"/>
      <c r="OBX11" s="305"/>
      <c r="OBY11" s="305"/>
      <c r="OBZ11" s="305"/>
      <c r="OCA11" s="305"/>
      <c r="OCB11" s="305"/>
      <c r="OCC11" s="305"/>
      <c r="OCD11" s="305"/>
      <c r="OCE11" s="305"/>
      <c r="OCF11" s="305"/>
      <c r="OCG11" s="305"/>
      <c r="OCH11" s="305"/>
      <c r="OCI11" s="305"/>
      <c r="OCJ11" s="305"/>
      <c r="OCK11" s="305"/>
      <c r="OCL11" s="305"/>
      <c r="OCM11" s="305"/>
      <c r="OCN11" s="305"/>
      <c r="OCO11" s="305"/>
      <c r="OCP11" s="305"/>
      <c r="OCQ11" s="305"/>
      <c r="OCR11" s="305"/>
      <c r="OCS11" s="305"/>
      <c r="OCT11" s="305"/>
      <c r="OCU11" s="305"/>
      <c r="OCV11" s="305"/>
      <c r="OCW11" s="305"/>
      <c r="OCX11" s="305"/>
      <c r="OCY11" s="305"/>
      <c r="OCZ11" s="305"/>
      <c r="ODA11" s="305"/>
      <c r="ODB11" s="305"/>
      <c r="ODC11" s="305"/>
      <c r="ODD11" s="305"/>
      <c r="ODE11" s="305"/>
      <c r="ODF11" s="305"/>
      <c r="ODG11" s="305"/>
      <c r="ODH11" s="305"/>
      <c r="ODI11" s="305"/>
      <c r="ODJ11" s="305"/>
      <c r="ODK11" s="305"/>
      <c r="ODL11" s="305"/>
      <c r="ODM11" s="305"/>
      <c r="ODN11" s="305"/>
      <c r="ODO11" s="305"/>
      <c r="ODP11" s="305"/>
      <c r="ODQ11" s="305"/>
      <c r="ODR11" s="305"/>
      <c r="ODS11" s="305"/>
      <c r="ODT11" s="305"/>
      <c r="ODU11" s="305"/>
      <c r="ODV11" s="305"/>
      <c r="ODW11" s="305"/>
      <c r="ODX11" s="305"/>
      <c r="ODY11" s="305"/>
      <c r="ODZ11" s="305"/>
      <c r="OEA11" s="305"/>
      <c r="OEB11" s="305"/>
      <c r="OEC11" s="305"/>
      <c r="OED11" s="305"/>
      <c r="OEE11" s="305"/>
      <c r="OEF11" s="305"/>
      <c r="OEG11" s="305"/>
      <c r="OEH11" s="305"/>
      <c r="OEI11" s="305"/>
      <c r="OEJ11" s="305"/>
      <c r="OEK11" s="305"/>
      <c r="OEL11" s="305"/>
      <c r="OEM11" s="305"/>
      <c r="OEN11" s="305"/>
      <c r="OEO11" s="305"/>
      <c r="OEP11" s="305"/>
      <c r="OEQ11" s="305"/>
      <c r="OER11" s="305"/>
      <c r="OES11" s="305"/>
      <c r="OET11" s="305"/>
      <c r="OEU11" s="305"/>
      <c r="OEV11" s="305"/>
      <c r="OEW11" s="305"/>
      <c r="OEX11" s="305"/>
      <c r="OEY11" s="305"/>
      <c r="OEZ11" s="305"/>
      <c r="OFA11" s="305"/>
      <c r="OFB11" s="305"/>
      <c r="OFC11" s="305"/>
      <c r="OFD11" s="305"/>
      <c r="OFE11" s="305"/>
      <c r="OFF11" s="305"/>
      <c r="OFG11" s="305"/>
      <c r="OFH11" s="305"/>
      <c r="OFI11" s="305"/>
      <c r="OFJ11" s="305"/>
      <c r="OFK11" s="305"/>
      <c r="OFL11" s="305"/>
      <c r="OFM11" s="305"/>
      <c r="OFN11" s="305"/>
      <c r="OFO11" s="305"/>
      <c r="OFP11" s="305"/>
      <c r="OFQ11" s="305"/>
      <c r="OFR11" s="305"/>
      <c r="OFS11" s="305"/>
      <c r="OFT11" s="305"/>
      <c r="OFU11" s="305"/>
      <c r="OFV11" s="305"/>
      <c r="OFW11" s="305"/>
      <c r="OFX11" s="305"/>
      <c r="OFY11" s="305"/>
      <c r="OFZ11" s="305"/>
      <c r="OGA11" s="305"/>
      <c r="OGB11" s="305"/>
      <c r="OGC11" s="305"/>
      <c r="OGD11" s="305"/>
      <c r="OGE11" s="305"/>
      <c r="OGF11" s="305"/>
      <c r="OGG11" s="305"/>
      <c r="OGH11" s="305"/>
      <c r="OGI11" s="305"/>
      <c r="OGJ11" s="305"/>
      <c r="OGK11" s="305"/>
      <c r="OGL11" s="305"/>
      <c r="OGM11" s="305"/>
      <c r="OGN11" s="305"/>
      <c r="OGO11" s="305"/>
      <c r="OGP11" s="305"/>
      <c r="OGQ11" s="305"/>
      <c r="OGR11" s="305"/>
      <c r="OGS11" s="305"/>
      <c r="OGT11" s="305"/>
      <c r="OGU11" s="305"/>
      <c r="OGV11" s="305"/>
      <c r="OGW11" s="305"/>
      <c r="OGX11" s="305"/>
      <c r="OGY11" s="305"/>
      <c r="OGZ11" s="305"/>
      <c r="OHA11" s="305"/>
      <c r="OHB11" s="305"/>
      <c r="OHC11" s="305"/>
      <c r="OHD11" s="305"/>
      <c r="OHE11" s="305"/>
      <c r="OHF11" s="305"/>
      <c r="OHG11" s="305"/>
      <c r="OHH11" s="305"/>
      <c r="OHI11" s="305"/>
      <c r="OHJ11" s="305"/>
      <c r="OHK11" s="305"/>
      <c r="OHL11" s="305"/>
      <c r="OHM11" s="305"/>
      <c r="OHN11" s="305"/>
      <c r="OHO11" s="305"/>
      <c r="OHP11" s="305"/>
      <c r="OHQ11" s="305"/>
      <c r="OHR11" s="305"/>
      <c r="OHS11" s="305"/>
      <c r="OHT11" s="305"/>
      <c r="OHU11" s="305"/>
      <c r="OHV11" s="305"/>
      <c r="OHW11" s="305"/>
      <c r="OHX11" s="305"/>
      <c r="OHY11" s="305"/>
      <c r="OHZ11" s="305"/>
      <c r="OIA11" s="305"/>
      <c r="OIB11" s="305"/>
      <c r="OIC11" s="305"/>
      <c r="OID11" s="305"/>
      <c r="OIE11" s="305"/>
      <c r="OIF11" s="305"/>
      <c r="OIG11" s="305"/>
      <c r="OIH11" s="305"/>
      <c r="OII11" s="305"/>
      <c r="OIJ11" s="305"/>
      <c r="OIK11" s="305"/>
      <c r="OIL11" s="305"/>
      <c r="OIM11" s="305"/>
      <c r="OIN11" s="305"/>
      <c r="OIO11" s="305"/>
      <c r="OIP11" s="305"/>
      <c r="OIQ11" s="305"/>
      <c r="OIR11" s="305"/>
      <c r="OIS11" s="305"/>
      <c r="OIT11" s="305"/>
      <c r="OIU11" s="305"/>
      <c r="OIV11" s="305"/>
      <c r="OIW11" s="305"/>
      <c r="OIX11" s="305"/>
      <c r="OIY11" s="305"/>
      <c r="OIZ11" s="305"/>
      <c r="OJA11" s="305"/>
      <c r="OJB11" s="305"/>
      <c r="OJC11" s="305"/>
      <c r="OJD11" s="305"/>
      <c r="OJE11" s="305"/>
      <c r="OJF11" s="305"/>
      <c r="OJG11" s="305"/>
      <c r="OJH11" s="305"/>
      <c r="OJI11" s="305"/>
      <c r="OJJ11" s="305"/>
      <c r="OJK11" s="305"/>
      <c r="OJL11" s="305"/>
      <c r="OJM11" s="305"/>
      <c r="OJN11" s="305"/>
      <c r="OJO11" s="305"/>
      <c r="OJP11" s="305"/>
      <c r="OJQ11" s="305"/>
      <c r="OJR11" s="305"/>
      <c r="OJS11" s="305"/>
      <c r="OJT11" s="305"/>
      <c r="OJU11" s="305"/>
      <c r="OJV11" s="305"/>
      <c r="OJW11" s="305"/>
      <c r="OJX11" s="305"/>
      <c r="OJY11" s="305"/>
      <c r="OJZ11" s="305"/>
      <c r="OKA11" s="305"/>
      <c r="OKB11" s="305"/>
      <c r="OKC11" s="305"/>
      <c r="OKD11" s="305"/>
      <c r="OKE11" s="305"/>
      <c r="OKF11" s="305"/>
      <c r="OKG11" s="305"/>
      <c r="OKH11" s="305"/>
      <c r="OKI11" s="305"/>
      <c r="OKJ11" s="305"/>
      <c r="OKK11" s="305"/>
      <c r="OKL11" s="305"/>
      <c r="OKM11" s="305"/>
      <c r="OKN11" s="305"/>
      <c r="OKO11" s="305"/>
      <c r="OKP11" s="305"/>
      <c r="OKQ11" s="305"/>
      <c r="OKR11" s="305"/>
      <c r="OKS11" s="305"/>
      <c r="OKT11" s="305"/>
      <c r="OKU11" s="305"/>
      <c r="OKV11" s="305"/>
      <c r="OKW11" s="305"/>
      <c r="OKX11" s="305"/>
      <c r="OKY11" s="305"/>
      <c r="OKZ11" s="305"/>
      <c r="OLA11" s="305"/>
      <c r="OLB11" s="305"/>
      <c r="OLC11" s="305"/>
      <c r="OLD11" s="305"/>
      <c r="OLE11" s="305"/>
      <c r="OLF11" s="305"/>
      <c r="OLG11" s="305"/>
      <c r="OLH11" s="305"/>
      <c r="OLI11" s="305"/>
      <c r="OLJ11" s="305"/>
      <c r="OLK11" s="305"/>
      <c r="OLL11" s="305"/>
      <c r="OLM11" s="305"/>
      <c r="OLN11" s="305"/>
      <c r="OLO11" s="305"/>
      <c r="OLP11" s="305"/>
      <c r="OLQ11" s="305"/>
      <c r="OLR11" s="305"/>
      <c r="OLS11" s="305"/>
      <c r="OLT11" s="305"/>
      <c r="OLU11" s="305"/>
      <c r="OLV11" s="305"/>
      <c r="OLW11" s="305"/>
      <c r="OLX11" s="305"/>
      <c r="OLY11" s="305"/>
      <c r="OLZ11" s="305"/>
      <c r="OMA11" s="305"/>
      <c r="OMB11" s="305"/>
      <c r="OMC11" s="305"/>
      <c r="OMD11" s="305"/>
      <c r="OME11" s="305"/>
      <c r="OMF11" s="305"/>
      <c r="OMG11" s="305"/>
      <c r="OMH11" s="305"/>
      <c r="OMI11" s="305"/>
      <c r="OMJ11" s="305"/>
      <c r="OMK11" s="305"/>
      <c r="OML11" s="305"/>
      <c r="OMM11" s="305"/>
      <c r="OMN11" s="305"/>
      <c r="OMO11" s="305"/>
      <c r="OMP11" s="305"/>
      <c r="OMQ11" s="305"/>
      <c r="OMR11" s="305"/>
      <c r="OMS11" s="305"/>
      <c r="OMT11" s="305"/>
      <c r="OMU11" s="305"/>
      <c r="OMV11" s="305"/>
      <c r="OMW11" s="305"/>
      <c r="OMX11" s="305"/>
      <c r="OMY11" s="305"/>
      <c r="OMZ11" s="305"/>
      <c r="ONA11" s="305"/>
      <c r="ONB11" s="305"/>
      <c r="ONC11" s="305"/>
      <c r="OND11" s="305"/>
      <c r="ONE11" s="305"/>
      <c r="ONF11" s="305"/>
      <c r="ONG11" s="305"/>
      <c r="ONH11" s="305"/>
      <c r="ONI11" s="305"/>
      <c r="ONJ11" s="305"/>
      <c r="ONK11" s="305"/>
      <c r="ONL11" s="305"/>
      <c r="ONM11" s="305"/>
      <c r="ONN11" s="305"/>
      <c r="ONO11" s="305"/>
      <c r="ONP11" s="305"/>
      <c r="ONQ11" s="305"/>
      <c r="ONR11" s="305"/>
      <c r="ONS11" s="305"/>
      <c r="ONT11" s="305"/>
      <c r="ONU11" s="305"/>
      <c r="ONV11" s="305"/>
      <c r="ONW11" s="305"/>
      <c r="ONX11" s="305"/>
      <c r="ONY11" s="305"/>
      <c r="ONZ11" s="305"/>
      <c r="OOA11" s="305"/>
      <c r="OOB11" s="305"/>
      <c r="OOC11" s="305"/>
      <c r="OOD11" s="305"/>
      <c r="OOE11" s="305"/>
      <c r="OOF11" s="305"/>
      <c r="OOG11" s="305"/>
      <c r="OOH11" s="305"/>
      <c r="OOI11" s="305"/>
      <c r="OOJ11" s="305"/>
      <c r="OOK11" s="305"/>
      <c r="OOL11" s="305"/>
      <c r="OOM11" s="305"/>
      <c r="OON11" s="305"/>
      <c r="OOO11" s="305"/>
      <c r="OOP11" s="305"/>
      <c r="OOQ11" s="305"/>
      <c r="OOR11" s="305"/>
      <c r="OOS11" s="305"/>
      <c r="OOT11" s="305"/>
      <c r="OOU11" s="305"/>
      <c r="OOV11" s="305"/>
      <c r="OOW11" s="305"/>
      <c r="OOX11" s="305"/>
      <c r="OOY11" s="305"/>
      <c r="OOZ11" s="305"/>
      <c r="OPA11" s="305"/>
      <c r="OPB11" s="305"/>
      <c r="OPC11" s="305"/>
      <c r="OPD11" s="305"/>
      <c r="OPE11" s="305"/>
      <c r="OPF11" s="305"/>
      <c r="OPG11" s="305"/>
      <c r="OPH11" s="305"/>
      <c r="OPI11" s="305"/>
      <c r="OPJ11" s="305"/>
      <c r="OPK11" s="305"/>
      <c r="OPL11" s="305"/>
      <c r="OPM11" s="305"/>
      <c r="OPN11" s="305"/>
      <c r="OPO11" s="305"/>
      <c r="OPP11" s="305"/>
      <c r="OPQ11" s="305"/>
      <c r="OPR11" s="305"/>
      <c r="OPS11" s="305"/>
      <c r="OPT11" s="305"/>
      <c r="OPU11" s="305"/>
      <c r="OPV11" s="305"/>
      <c r="OPW11" s="305"/>
      <c r="OPX11" s="305"/>
      <c r="OPY11" s="305"/>
      <c r="OPZ11" s="305"/>
      <c r="OQA11" s="305"/>
      <c r="OQB11" s="305"/>
      <c r="OQC11" s="305"/>
      <c r="OQD11" s="305"/>
      <c r="OQE11" s="305"/>
      <c r="OQF11" s="305"/>
      <c r="OQG11" s="305"/>
      <c r="OQH11" s="305"/>
      <c r="OQI11" s="305"/>
      <c r="OQJ11" s="305"/>
      <c r="OQK11" s="305"/>
      <c r="OQL11" s="305"/>
      <c r="OQM11" s="305"/>
      <c r="OQN11" s="305"/>
      <c r="OQO11" s="305"/>
      <c r="OQP11" s="305"/>
      <c r="OQQ11" s="305"/>
      <c r="OQR11" s="305"/>
      <c r="OQS11" s="305"/>
      <c r="OQT11" s="305"/>
      <c r="OQU11" s="305"/>
      <c r="OQV11" s="305"/>
      <c r="OQW11" s="305"/>
      <c r="OQX11" s="305"/>
      <c r="OQY11" s="305"/>
      <c r="OQZ11" s="305"/>
      <c r="ORA11" s="305"/>
      <c r="ORB11" s="305"/>
      <c r="ORC11" s="305"/>
      <c r="ORD11" s="305"/>
      <c r="ORE11" s="305"/>
      <c r="ORF11" s="305"/>
      <c r="ORG11" s="305"/>
      <c r="ORH11" s="305"/>
      <c r="ORI11" s="305"/>
      <c r="ORJ11" s="305"/>
      <c r="ORK11" s="305"/>
      <c r="ORL11" s="305"/>
      <c r="ORM11" s="305"/>
      <c r="ORN11" s="305"/>
      <c r="ORO11" s="305"/>
      <c r="ORP11" s="305"/>
      <c r="ORQ11" s="305"/>
      <c r="ORR11" s="305"/>
      <c r="ORS11" s="305"/>
      <c r="ORT11" s="305"/>
      <c r="ORU11" s="305"/>
      <c r="ORV11" s="305"/>
      <c r="ORW11" s="305"/>
      <c r="ORX11" s="305"/>
      <c r="ORY11" s="305"/>
      <c r="ORZ11" s="305"/>
      <c r="OSA11" s="305"/>
      <c r="OSB11" s="305"/>
      <c r="OSC11" s="305"/>
      <c r="OSD11" s="305"/>
      <c r="OSE11" s="305"/>
      <c r="OSF11" s="305"/>
      <c r="OSG11" s="305"/>
      <c r="OSH11" s="305"/>
      <c r="OSI11" s="305"/>
      <c r="OSJ11" s="305"/>
      <c r="OSK11" s="305"/>
      <c r="OSL11" s="305"/>
      <c r="OSM11" s="305"/>
      <c r="OSN11" s="305"/>
      <c r="OSO11" s="305"/>
      <c r="OSP11" s="305"/>
      <c r="OSQ11" s="305"/>
      <c r="OSR11" s="305"/>
      <c r="OSS11" s="305"/>
      <c r="OST11" s="305"/>
      <c r="OSU11" s="305"/>
      <c r="OSV11" s="305"/>
      <c r="OSW11" s="305"/>
      <c r="OSX11" s="305"/>
      <c r="OSY11" s="305"/>
      <c r="OSZ11" s="305"/>
      <c r="OTA11" s="305"/>
      <c r="OTB11" s="305"/>
      <c r="OTC11" s="305"/>
      <c r="OTD11" s="305"/>
      <c r="OTE11" s="305"/>
      <c r="OTF11" s="305"/>
      <c r="OTG11" s="305"/>
      <c r="OTH11" s="305"/>
      <c r="OTI11" s="305"/>
      <c r="OTJ11" s="305"/>
      <c r="OTK11" s="305"/>
      <c r="OTL11" s="305"/>
      <c r="OTM11" s="305"/>
      <c r="OTN11" s="305"/>
      <c r="OTO11" s="305"/>
      <c r="OTP11" s="305"/>
      <c r="OTQ11" s="305"/>
      <c r="OTR11" s="305"/>
      <c r="OTS11" s="305"/>
      <c r="OTT11" s="305"/>
      <c r="OTU11" s="305"/>
      <c r="OTV11" s="305"/>
      <c r="OTW11" s="305"/>
      <c r="OTX11" s="305"/>
      <c r="OTY11" s="305"/>
      <c r="OTZ11" s="305"/>
      <c r="OUA11" s="305"/>
      <c r="OUB11" s="305"/>
      <c r="OUC11" s="305"/>
      <c r="OUD11" s="305"/>
      <c r="OUE11" s="305"/>
      <c r="OUF11" s="305"/>
      <c r="OUG11" s="305"/>
      <c r="OUH11" s="305"/>
      <c r="OUI11" s="305"/>
      <c r="OUJ11" s="305"/>
      <c r="OUK11" s="305"/>
      <c r="OUL11" s="305"/>
      <c r="OUM11" s="305"/>
      <c r="OUN11" s="305"/>
      <c r="OUO11" s="305"/>
      <c r="OUP11" s="305"/>
      <c r="OUQ11" s="305"/>
      <c r="OUR11" s="305"/>
      <c r="OUS11" s="305"/>
      <c r="OUT11" s="305"/>
      <c r="OUU11" s="305"/>
      <c r="OUV11" s="305"/>
      <c r="OUW11" s="305"/>
      <c r="OUX11" s="305"/>
      <c r="OUY11" s="305"/>
      <c r="OUZ11" s="305"/>
      <c r="OVA11" s="305"/>
      <c r="OVB11" s="305"/>
      <c r="OVC11" s="305"/>
      <c r="OVD11" s="305"/>
      <c r="OVE11" s="305"/>
      <c r="OVF11" s="305"/>
      <c r="OVG11" s="305"/>
      <c r="OVH11" s="305"/>
      <c r="OVI11" s="305"/>
      <c r="OVJ11" s="305"/>
      <c r="OVK11" s="305"/>
      <c r="OVL11" s="305"/>
      <c r="OVM11" s="305"/>
      <c r="OVN11" s="305"/>
      <c r="OVO11" s="305"/>
      <c r="OVP11" s="305"/>
      <c r="OVQ11" s="305"/>
      <c r="OVR11" s="305"/>
      <c r="OVS11" s="305"/>
      <c r="OVT11" s="305"/>
      <c r="OVU11" s="305"/>
      <c r="OVV11" s="305"/>
      <c r="OVW11" s="305"/>
      <c r="OVX11" s="305"/>
      <c r="OVY11" s="305"/>
      <c r="OVZ11" s="305"/>
      <c r="OWA11" s="305"/>
      <c r="OWB11" s="305"/>
      <c r="OWC11" s="305"/>
      <c r="OWD11" s="305"/>
      <c r="OWE11" s="305"/>
      <c r="OWF11" s="305"/>
      <c r="OWG11" s="305"/>
      <c r="OWH11" s="305"/>
      <c r="OWI11" s="305"/>
      <c r="OWJ11" s="305"/>
      <c r="OWK11" s="305"/>
      <c r="OWL11" s="305"/>
      <c r="OWM11" s="305"/>
      <c r="OWN11" s="305"/>
      <c r="OWO11" s="305"/>
      <c r="OWP11" s="305"/>
      <c r="OWQ11" s="305"/>
      <c r="OWR11" s="305"/>
      <c r="OWS11" s="305"/>
      <c r="OWT11" s="305"/>
      <c r="OWU11" s="305"/>
      <c r="OWV11" s="305"/>
      <c r="OWW11" s="305"/>
      <c r="OWX11" s="305"/>
      <c r="OWY11" s="305"/>
      <c r="OWZ11" s="305"/>
      <c r="OXA11" s="305"/>
      <c r="OXB11" s="305"/>
      <c r="OXC11" s="305"/>
      <c r="OXD11" s="305"/>
      <c r="OXE11" s="305"/>
      <c r="OXF11" s="305"/>
      <c r="OXG11" s="305"/>
      <c r="OXH11" s="305"/>
      <c r="OXI11" s="305"/>
      <c r="OXJ11" s="305"/>
      <c r="OXK11" s="305"/>
      <c r="OXL11" s="305"/>
      <c r="OXM11" s="305"/>
      <c r="OXN11" s="305"/>
      <c r="OXO11" s="305"/>
      <c r="OXP11" s="305"/>
      <c r="OXQ11" s="305"/>
      <c r="OXR11" s="305"/>
      <c r="OXS11" s="305"/>
      <c r="OXT11" s="305"/>
      <c r="OXU11" s="305"/>
      <c r="OXV11" s="305"/>
      <c r="OXW11" s="305"/>
      <c r="OXX11" s="305"/>
      <c r="OXY11" s="305"/>
      <c r="OXZ11" s="305"/>
      <c r="OYA11" s="305"/>
      <c r="OYB11" s="305"/>
      <c r="OYC11" s="305"/>
      <c r="OYD11" s="305"/>
      <c r="OYE11" s="305"/>
      <c r="OYF11" s="305"/>
      <c r="OYG11" s="305"/>
      <c r="OYH11" s="305"/>
      <c r="OYI11" s="305"/>
      <c r="OYJ11" s="305"/>
      <c r="OYK11" s="305"/>
      <c r="OYL11" s="305"/>
      <c r="OYM11" s="305"/>
      <c r="OYN11" s="305"/>
      <c r="OYO11" s="305"/>
      <c r="OYP11" s="305"/>
      <c r="OYQ11" s="305"/>
      <c r="OYR11" s="305"/>
      <c r="OYS11" s="305"/>
      <c r="OYT11" s="305"/>
      <c r="OYU11" s="305"/>
      <c r="OYV11" s="305"/>
      <c r="OYW11" s="305"/>
      <c r="OYX11" s="305"/>
      <c r="OYY11" s="305"/>
      <c r="OYZ11" s="305"/>
      <c r="OZA11" s="305"/>
      <c r="OZB11" s="305"/>
      <c r="OZC11" s="305"/>
      <c r="OZD11" s="305"/>
      <c r="OZE11" s="305"/>
      <c r="OZF11" s="305"/>
      <c r="OZG11" s="305"/>
      <c r="OZH11" s="305"/>
      <c r="OZI11" s="305"/>
      <c r="OZJ11" s="305"/>
      <c r="OZK11" s="305"/>
      <c r="OZL11" s="305"/>
      <c r="OZM11" s="305"/>
      <c r="OZN11" s="305"/>
      <c r="OZO11" s="305"/>
      <c r="OZP11" s="305"/>
      <c r="OZQ11" s="305"/>
      <c r="OZR11" s="305"/>
      <c r="OZS11" s="305"/>
      <c r="OZT11" s="305"/>
      <c r="OZU11" s="305"/>
      <c r="OZV11" s="305"/>
      <c r="OZW11" s="305"/>
      <c r="OZX11" s="305"/>
      <c r="OZY11" s="305"/>
      <c r="OZZ11" s="305"/>
      <c r="PAA11" s="305"/>
      <c r="PAB11" s="305"/>
      <c r="PAC11" s="305"/>
      <c r="PAD11" s="305"/>
      <c r="PAE11" s="305"/>
      <c r="PAF11" s="305"/>
      <c r="PAG11" s="305"/>
      <c r="PAH11" s="305"/>
      <c r="PAI11" s="305"/>
      <c r="PAJ11" s="305"/>
      <c r="PAK11" s="305"/>
      <c r="PAL11" s="305"/>
      <c r="PAM11" s="305"/>
      <c r="PAN11" s="305"/>
      <c r="PAO11" s="305"/>
      <c r="PAP11" s="305"/>
      <c r="PAQ11" s="305"/>
      <c r="PAR11" s="305"/>
      <c r="PAS11" s="305"/>
      <c r="PAT11" s="305"/>
      <c r="PAU11" s="305"/>
      <c r="PAV11" s="305"/>
      <c r="PAW11" s="305"/>
      <c r="PAX11" s="305"/>
      <c r="PAY11" s="305"/>
      <c r="PAZ11" s="305"/>
      <c r="PBA11" s="305"/>
      <c r="PBB11" s="305"/>
      <c r="PBC11" s="305"/>
      <c r="PBD11" s="305"/>
      <c r="PBE11" s="305"/>
      <c r="PBF11" s="305"/>
      <c r="PBG11" s="305"/>
      <c r="PBH11" s="305"/>
      <c r="PBI11" s="305"/>
      <c r="PBJ11" s="305"/>
      <c r="PBK11" s="305"/>
      <c r="PBL11" s="305"/>
      <c r="PBM11" s="305"/>
      <c r="PBN11" s="305"/>
      <c r="PBO11" s="305"/>
      <c r="PBP11" s="305"/>
      <c r="PBQ11" s="305"/>
      <c r="PBR11" s="305"/>
      <c r="PBS11" s="305"/>
      <c r="PBT11" s="305"/>
      <c r="PBU11" s="305"/>
      <c r="PBV11" s="305"/>
      <c r="PBW11" s="305"/>
      <c r="PBX11" s="305"/>
      <c r="PBY11" s="305"/>
      <c r="PBZ11" s="305"/>
      <c r="PCA11" s="305"/>
      <c r="PCB11" s="305"/>
      <c r="PCC11" s="305"/>
      <c r="PCD11" s="305"/>
      <c r="PCE11" s="305"/>
      <c r="PCF11" s="305"/>
      <c r="PCG11" s="305"/>
      <c r="PCH11" s="305"/>
      <c r="PCI11" s="305"/>
      <c r="PCJ11" s="305"/>
      <c r="PCK11" s="305"/>
      <c r="PCL11" s="305"/>
      <c r="PCM11" s="305"/>
      <c r="PCN11" s="305"/>
      <c r="PCO11" s="305"/>
      <c r="PCP11" s="305"/>
      <c r="PCQ11" s="305"/>
      <c r="PCR11" s="305"/>
      <c r="PCS11" s="305"/>
      <c r="PCT11" s="305"/>
      <c r="PCU11" s="305"/>
      <c r="PCV11" s="305"/>
      <c r="PCW11" s="305"/>
      <c r="PCX11" s="305"/>
      <c r="PCY11" s="305"/>
      <c r="PCZ11" s="305"/>
      <c r="PDA11" s="305"/>
      <c r="PDB11" s="305"/>
      <c r="PDC11" s="305"/>
      <c r="PDD11" s="305"/>
      <c r="PDE11" s="305"/>
      <c r="PDF11" s="305"/>
      <c r="PDG11" s="305"/>
      <c r="PDH11" s="305"/>
      <c r="PDI11" s="305"/>
      <c r="PDJ11" s="305"/>
      <c r="PDK11" s="305"/>
      <c r="PDL11" s="305"/>
      <c r="PDM11" s="305"/>
      <c r="PDN11" s="305"/>
      <c r="PDO11" s="305"/>
      <c r="PDP11" s="305"/>
      <c r="PDQ11" s="305"/>
      <c r="PDR11" s="305"/>
      <c r="PDS11" s="305"/>
      <c r="PDT11" s="305"/>
      <c r="PDU11" s="305"/>
      <c r="PDV11" s="305"/>
      <c r="PDW11" s="305"/>
      <c r="PDX11" s="305"/>
      <c r="PDY11" s="305"/>
      <c r="PDZ11" s="305"/>
      <c r="PEA11" s="305"/>
      <c r="PEB11" s="305"/>
      <c r="PEC11" s="305"/>
      <c r="PED11" s="305"/>
      <c r="PEE11" s="305"/>
      <c r="PEF11" s="305"/>
      <c r="PEG11" s="305"/>
      <c r="PEH11" s="305"/>
      <c r="PEI11" s="305"/>
      <c r="PEJ11" s="305"/>
      <c r="PEK11" s="305"/>
      <c r="PEL11" s="305"/>
      <c r="PEM11" s="305"/>
      <c r="PEN11" s="305"/>
      <c r="PEO11" s="305"/>
      <c r="PEP11" s="305"/>
      <c r="PEQ11" s="305"/>
      <c r="PER11" s="305"/>
      <c r="PES11" s="305"/>
      <c r="PET11" s="305"/>
      <c r="PEU11" s="305"/>
      <c r="PEV11" s="305"/>
      <c r="PEW11" s="305"/>
      <c r="PEX11" s="305"/>
      <c r="PEY11" s="305"/>
      <c r="PEZ11" s="305"/>
      <c r="PFA11" s="305"/>
      <c r="PFB11" s="305"/>
      <c r="PFC11" s="305"/>
      <c r="PFD11" s="305"/>
      <c r="PFE11" s="305"/>
      <c r="PFF11" s="305"/>
      <c r="PFG11" s="305"/>
      <c r="PFH11" s="305"/>
      <c r="PFI11" s="305"/>
      <c r="PFJ11" s="305"/>
      <c r="PFK11" s="305"/>
      <c r="PFL11" s="305"/>
      <c r="PFM11" s="305"/>
      <c r="PFN11" s="305"/>
      <c r="PFO11" s="305"/>
      <c r="PFP11" s="305"/>
      <c r="PFQ11" s="305"/>
      <c r="PFR11" s="305"/>
      <c r="PFS11" s="305"/>
      <c r="PFT11" s="305"/>
      <c r="PFU11" s="305"/>
      <c r="PFV11" s="305"/>
      <c r="PFW11" s="305"/>
      <c r="PFX11" s="305"/>
      <c r="PFY11" s="305"/>
      <c r="PFZ11" s="305"/>
      <c r="PGA11" s="305"/>
      <c r="PGB11" s="305"/>
      <c r="PGC11" s="305"/>
      <c r="PGD11" s="305"/>
      <c r="PGE11" s="305"/>
      <c r="PGF11" s="305"/>
      <c r="PGG11" s="305"/>
      <c r="PGH11" s="305"/>
      <c r="PGI11" s="305"/>
      <c r="PGJ11" s="305"/>
      <c r="PGK11" s="305"/>
      <c r="PGL11" s="305"/>
      <c r="PGM11" s="305"/>
      <c r="PGN11" s="305"/>
      <c r="PGO11" s="305"/>
      <c r="PGP11" s="305"/>
      <c r="PGQ11" s="305"/>
      <c r="PGR11" s="305"/>
      <c r="PGS11" s="305"/>
      <c r="PGT11" s="305"/>
      <c r="PGU11" s="305"/>
      <c r="PGV11" s="305"/>
      <c r="PGW11" s="305"/>
      <c r="PGX11" s="305"/>
      <c r="PGY11" s="305"/>
      <c r="PGZ11" s="305"/>
      <c r="PHA11" s="305"/>
      <c r="PHB11" s="305"/>
      <c r="PHC11" s="305"/>
      <c r="PHD11" s="305"/>
      <c r="PHE11" s="305"/>
      <c r="PHF11" s="305"/>
      <c r="PHG11" s="305"/>
      <c r="PHH11" s="305"/>
      <c r="PHI11" s="305"/>
      <c r="PHJ11" s="305"/>
      <c r="PHK11" s="305"/>
      <c r="PHL11" s="305"/>
      <c r="PHM11" s="305"/>
      <c r="PHN11" s="305"/>
      <c r="PHO11" s="305"/>
      <c r="PHP11" s="305"/>
      <c r="PHQ11" s="305"/>
      <c r="PHR11" s="305"/>
      <c r="PHS11" s="305"/>
      <c r="PHT11" s="305"/>
      <c r="PHU11" s="305"/>
      <c r="PHV11" s="305"/>
      <c r="PHW11" s="305"/>
      <c r="PHX11" s="305"/>
      <c r="PHY11" s="305"/>
      <c r="PHZ11" s="305"/>
      <c r="PIA11" s="305"/>
      <c r="PIB11" s="305"/>
      <c r="PIC11" s="305"/>
      <c r="PID11" s="305"/>
      <c r="PIE11" s="305"/>
      <c r="PIF11" s="305"/>
      <c r="PIG11" s="305"/>
      <c r="PIH11" s="305"/>
      <c r="PII11" s="305"/>
      <c r="PIJ11" s="305"/>
      <c r="PIK11" s="305"/>
      <c r="PIL11" s="305"/>
      <c r="PIM11" s="305"/>
      <c r="PIN11" s="305"/>
      <c r="PIO11" s="305"/>
      <c r="PIP11" s="305"/>
      <c r="PIQ11" s="305"/>
      <c r="PIR11" s="305"/>
      <c r="PIS11" s="305"/>
      <c r="PIT11" s="305"/>
      <c r="PIU11" s="305"/>
      <c r="PIV11" s="305"/>
      <c r="PIW11" s="305"/>
      <c r="PIX11" s="305"/>
      <c r="PIY11" s="305"/>
      <c r="PIZ11" s="305"/>
      <c r="PJA11" s="305"/>
      <c r="PJB11" s="305"/>
      <c r="PJC11" s="305"/>
      <c r="PJD11" s="305"/>
      <c r="PJE11" s="305"/>
      <c r="PJF11" s="305"/>
      <c r="PJG11" s="305"/>
      <c r="PJH11" s="305"/>
      <c r="PJI11" s="305"/>
      <c r="PJJ11" s="305"/>
      <c r="PJK11" s="305"/>
      <c r="PJL11" s="305"/>
      <c r="PJM11" s="305"/>
      <c r="PJN11" s="305"/>
      <c r="PJO11" s="305"/>
      <c r="PJP11" s="305"/>
      <c r="PJQ11" s="305"/>
      <c r="PJR11" s="305"/>
      <c r="PJS11" s="305"/>
      <c r="PJT11" s="305"/>
      <c r="PJU11" s="305"/>
      <c r="PJV11" s="305"/>
      <c r="PJW11" s="305"/>
      <c r="PJX11" s="305"/>
      <c r="PJY11" s="305"/>
      <c r="PJZ11" s="305"/>
      <c r="PKA11" s="305"/>
      <c r="PKB11" s="305"/>
      <c r="PKC11" s="305"/>
      <c r="PKD11" s="305"/>
      <c r="PKE11" s="305"/>
      <c r="PKF11" s="305"/>
      <c r="PKG11" s="305"/>
      <c r="PKH11" s="305"/>
      <c r="PKI11" s="305"/>
      <c r="PKJ11" s="305"/>
      <c r="PKK11" s="305"/>
      <c r="PKL11" s="305"/>
      <c r="PKM11" s="305"/>
      <c r="PKN11" s="305"/>
      <c r="PKO11" s="305"/>
      <c r="PKP11" s="305"/>
      <c r="PKQ11" s="305"/>
      <c r="PKR11" s="305"/>
      <c r="PKS11" s="305"/>
      <c r="PKT11" s="305"/>
      <c r="PKU11" s="305"/>
      <c r="PKV11" s="305"/>
      <c r="PKW11" s="305"/>
      <c r="PKX11" s="305"/>
      <c r="PKY11" s="305"/>
      <c r="PKZ11" s="305"/>
      <c r="PLA11" s="305"/>
      <c r="PLB11" s="305"/>
      <c r="PLC11" s="305"/>
      <c r="PLD11" s="305"/>
      <c r="PLE11" s="305"/>
      <c r="PLF11" s="305"/>
      <c r="PLG11" s="305"/>
      <c r="PLH11" s="305"/>
      <c r="PLI11" s="305"/>
      <c r="PLJ11" s="305"/>
      <c r="PLK11" s="305"/>
      <c r="PLL11" s="305"/>
      <c r="PLM11" s="305"/>
      <c r="PLN11" s="305"/>
      <c r="PLO11" s="305"/>
      <c r="PLP11" s="305"/>
      <c r="PLQ11" s="305"/>
      <c r="PLR11" s="305"/>
      <c r="PLS11" s="305"/>
      <c r="PLT11" s="305"/>
      <c r="PLU11" s="305"/>
      <c r="PLV11" s="305"/>
      <c r="PLW11" s="305"/>
      <c r="PLX11" s="305"/>
      <c r="PLY11" s="305"/>
      <c r="PLZ11" s="305"/>
      <c r="PMA11" s="305"/>
      <c r="PMB11" s="305"/>
      <c r="PMC11" s="305"/>
      <c r="PMD11" s="305"/>
      <c r="PME11" s="305"/>
      <c r="PMF11" s="305"/>
      <c r="PMG11" s="305"/>
      <c r="PMH11" s="305"/>
      <c r="PMI11" s="305"/>
      <c r="PMJ11" s="305"/>
      <c r="PMK11" s="305"/>
      <c r="PML11" s="305"/>
      <c r="PMM11" s="305"/>
      <c r="PMN11" s="305"/>
      <c r="PMO11" s="305"/>
      <c r="PMP11" s="305"/>
      <c r="PMQ11" s="305"/>
      <c r="PMR11" s="305"/>
      <c r="PMS11" s="305"/>
      <c r="PMT11" s="305"/>
      <c r="PMU11" s="305"/>
      <c r="PMV11" s="305"/>
      <c r="PMW11" s="305"/>
      <c r="PMX11" s="305"/>
      <c r="PMY11" s="305"/>
      <c r="PMZ11" s="305"/>
      <c r="PNA11" s="305"/>
      <c r="PNB11" s="305"/>
      <c r="PNC11" s="305"/>
      <c r="PND11" s="305"/>
      <c r="PNE11" s="305"/>
      <c r="PNF11" s="305"/>
      <c r="PNG11" s="305"/>
      <c r="PNH11" s="305"/>
      <c r="PNI11" s="305"/>
      <c r="PNJ11" s="305"/>
      <c r="PNK11" s="305"/>
      <c r="PNL11" s="305"/>
      <c r="PNM11" s="305"/>
      <c r="PNN11" s="305"/>
      <c r="PNO11" s="305"/>
      <c r="PNP11" s="305"/>
      <c r="PNQ11" s="305"/>
      <c r="PNR11" s="305"/>
      <c r="PNS11" s="305"/>
      <c r="PNT11" s="305"/>
      <c r="PNU11" s="305"/>
      <c r="PNV11" s="305"/>
      <c r="PNW11" s="305"/>
      <c r="PNX11" s="305"/>
      <c r="PNY11" s="305"/>
      <c r="PNZ11" s="305"/>
      <c r="POA11" s="305"/>
      <c r="POB11" s="305"/>
      <c r="POC11" s="305"/>
      <c r="POD11" s="305"/>
      <c r="POE11" s="305"/>
      <c r="POF11" s="305"/>
      <c r="POG11" s="305"/>
      <c r="POH11" s="305"/>
      <c r="POI11" s="305"/>
      <c r="POJ11" s="305"/>
      <c r="POK11" s="305"/>
      <c r="POL11" s="305"/>
      <c r="POM11" s="305"/>
      <c r="PON11" s="305"/>
      <c r="POO11" s="305"/>
      <c r="POP11" s="305"/>
      <c r="POQ11" s="305"/>
      <c r="POR11" s="305"/>
      <c r="POS11" s="305"/>
      <c r="POT11" s="305"/>
      <c r="POU11" s="305"/>
      <c r="POV11" s="305"/>
      <c r="POW11" s="305"/>
      <c r="POX11" s="305"/>
      <c r="POY11" s="305"/>
      <c r="POZ11" s="305"/>
      <c r="PPA11" s="305"/>
      <c r="PPB11" s="305"/>
      <c r="PPC11" s="305"/>
      <c r="PPD11" s="305"/>
      <c r="PPE11" s="305"/>
      <c r="PPF11" s="305"/>
      <c r="PPG11" s="305"/>
      <c r="PPH11" s="305"/>
      <c r="PPI11" s="305"/>
      <c r="PPJ11" s="305"/>
      <c r="PPK11" s="305"/>
      <c r="PPL11" s="305"/>
      <c r="PPM11" s="305"/>
      <c r="PPN11" s="305"/>
      <c r="PPO11" s="305"/>
      <c r="PPP11" s="305"/>
      <c r="PPQ11" s="305"/>
      <c r="PPR11" s="305"/>
      <c r="PPS11" s="305"/>
      <c r="PPT11" s="305"/>
      <c r="PPU11" s="305"/>
      <c r="PPV11" s="305"/>
      <c r="PPW11" s="305"/>
      <c r="PPX11" s="305"/>
      <c r="PPY11" s="305"/>
      <c r="PPZ11" s="305"/>
      <c r="PQA11" s="305"/>
      <c r="PQB11" s="305"/>
      <c r="PQC11" s="305"/>
      <c r="PQD11" s="305"/>
      <c r="PQE11" s="305"/>
      <c r="PQF11" s="305"/>
      <c r="PQG11" s="305"/>
      <c r="PQH11" s="305"/>
      <c r="PQI11" s="305"/>
      <c r="PQJ11" s="305"/>
      <c r="PQK11" s="305"/>
      <c r="PQL11" s="305"/>
      <c r="PQM11" s="305"/>
      <c r="PQN11" s="305"/>
      <c r="PQO11" s="305"/>
      <c r="PQP11" s="305"/>
      <c r="PQQ11" s="305"/>
      <c r="PQR11" s="305"/>
      <c r="PQS11" s="305"/>
      <c r="PQT11" s="305"/>
      <c r="PQU11" s="305"/>
      <c r="PQV11" s="305"/>
      <c r="PQW11" s="305"/>
      <c r="PQX11" s="305"/>
      <c r="PQY11" s="305"/>
      <c r="PQZ11" s="305"/>
      <c r="PRA11" s="305"/>
      <c r="PRB11" s="305"/>
      <c r="PRC11" s="305"/>
      <c r="PRD11" s="305"/>
      <c r="PRE11" s="305"/>
      <c r="PRF11" s="305"/>
      <c r="PRG11" s="305"/>
      <c r="PRH11" s="305"/>
      <c r="PRI11" s="305"/>
      <c r="PRJ11" s="305"/>
      <c r="PRK11" s="305"/>
      <c r="PRL11" s="305"/>
      <c r="PRM11" s="305"/>
      <c r="PRN11" s="305"/>
      <c r="PRO11" s="305"/>
      <c r="PRP11" s="305"/>
      <c r="PRQ11" s="305"/>
      <c r="PRR11" s="305"/>
      <c r="PRS11" s="305"/>
      <c r="PRT11" s="305"/>
      <c r="PRU11" s="305"/>
      <c r="PRV11" s="305"/>
      <c r="PRW11" s="305"/>
      <c r="PRX11" s="305"/>
      <c r="PRY11" s="305"/>
      <c r="PRZ11" s="305"/>
      <c r="PSA11" s="305"/>
      <c r="PSB11" s="305"/>
      <c r="PSC11" s="305"/>
      <c r="PSD11" s="305"/>
      <c r="PSE11" s="305"/>
      <c r="PSF11" s="305"/>
      <c r="PSG11" s="305"/>
      <c r="PSH11" s="305"/>
      <c r="PSI11" s="305"/>
      <c r="PSJ11" s="305"/>
      <c r="PSK11" s="305"/>
      <c r="PSL11" s="305"/>
      <c r="PSM11" s="305"/>
      <c r="PSN11" s="305"/>
      <c r="PSO11" s="305"/>
      <c r="PSP11" s="305"/>
      <c r="PSQ11" s="305"/>
      <c r="PSR11" s="305"/>
      <c r="PSS11" s="305"/>
      <c r="PST11" s="305"/>
      <c r="PSU11" s="305"/>
      <c r="PSV11" s="305"/>
      <c r="PSW11" s="305"/>
      <c r="PSX11" s="305"/>
      <c r="PSY11" s="305"/>
      <c r="PSZ11" s="305"/>
      <c r="PTA11" s="305"/>
      <c r="PTB11" s="305"/>
      <c r="PTC11" s="305"/>
      <c r="PTD11" s="305"/>
      <c r="PTE11" s="305"/>
      <c r="PTF11" s="305"/>
      <c r="PTG11" s="305"/>
      <c r="PTH11" s="305"/>
      <c r="PTI11" s="305"/>
      <c r="PTJ11" s="305"/>
      <c r="PTK11" s="305"/>
      <c r="PTL11" s="305"/>
      <c r="PTM11" s="305"/>
      <c r="PTN11" s="305"/>
      <c r="PTO11" s="305"/>
      <c r="PTP11" s="305"/>
      <c r="PTQ11" s="305"/>
      <c r="PTR11" s="305"/>
      <c r="PTS11" s="305"/>
      <c r="PTT11" s="305"/>
      <c r="PTU11" s="305"/>
      <c r="PTV11" s="305"/>
      <c r="PTW11" s="305"/>
      <c r="PTX11" s="305"/>
      <c r="PTY11" s="305"/>
      <c r="PTZ11" s="305"/>
      <c r="PUA11" s="305"/>
      <c r="PUB11" s="305"/>
      <c r="PUC11" s="305"/>
      <c r="PUD11" s="305"/>
      <c r="PUE11" s="305"/>
      <c r="PUF11" s="305"/>
      <c r="PUG11" s="305"/>
      <c r="PUH11" s="305"/>
      <c r="PUI11" s="305"/>
      <c r="PUJ11" s="305"/>
      <c r="PUK11" s="305"/>
      <c r="PUL11" s="305"/>
      <c r="PUM11" s="305"/>
      <c r="PUN11" s="305"/>
      <c r="PUO11" s="305"/>
      <c r="PUP11" s="305"/>
      <c r="PUQ11" s="305"/>
      <c r="PUR11" s="305"/>
      <c r="PUS11" s="305"/>
      <c r="PUT11" s="305"/>
      <c r="PUU11" s="305"/>
      <c r="PUV11" s="305"/>
      <c r="PUW11" s="305"/>
      <c r="PUX11" s="305"/>
      <c r="PUY11" s="305"/>
      <c r="PUZ11" s="305"/>
      <c r="PVA11" s="305"/>
      <c r="PVB11" s="305"/>
      <c r="PVC11" s="305"/>
      <c r="PVD11" s="305"/>
      <c r="PVE11" s="305"/>
      <c r="PVF11" s="305"/>
      <c r="PVG11" s="305"/>
      <c r="PVH11" s="305"/>
      <c r="PVI11" s="305"/>
      <c r="PVJ11" s="305"/>
      <c r="PVK11" s="305"/>
      <c r="PVL11" s="305"/>
      <c r="PVM11" s="305"/>
      <c r="PVN11" s="305"/>
      <c r="PVO11" s="305"/>
      <c r="PVP11" s="305"/>
      <c r="PVQ11" s="305"/>
      <c r="PVR11" s="305"/>
      <c r="PVS11" s="305"/>
      <c r="PVT11" s="305"/>
      <c r="PVU11" s="305"/>
      <c r="PVV11" s="305"/>
      <c r="PVW11" s="305"/>
      <c r="PVX11" s="305"/>
      <c r="PVY11" s="305"/>
      <c r="PVZ11" s="305"/>
      <c r="PWA11" s="305"/>
      <c r="PWB11" s="305"/>
      <c r="PWC11" s="305"/>
      <c r="PWD11" s="305"/>
      <c r="PWE11" s="305"/>
      <c r="PWF11" s="305"/>
      <c r="PWG11" s="305"/>
      <c r="PWH11" s="305"/>
      <c r="PWI11" s="305"/>
      <c r="PWJ11" s="305"/>
      <c r="PWK11" s="305"/>
      <c r="PWL11" s="305"/>
      <c r="PWM11" s="305"/>
      <c r="PWN11" s="305"/>
      <c r="PWO11" s="305"/>
      <c r="PWP11" s="305"/>
      <c r="PWQ11" s="305"/>
      <c r="PWR11" s="305"/>
      <c r="PWS11" s="305"/>
      <c r="PWT11" s="305"/>
      <c r="PWU11" s="305"/>
      <c r="PWV11" s="305"/>
      <c r="PWW11" s="305"/>
      <c r="PWX11" s="305"/>
      <c r="PWY11" s="305"/>
      <c r="PWZ11" s="305"/>
      <c r="PXA11" s="305"/>
      <c r="PXB11" s="305"/>
      <c r="PXC11" s="305"/>
      <c r="PXD11" s="305"/>
      <c r="PXE11" s="305"/>
      <c r="PXF11" s="305"/>
      <c r="PXG11" s="305"/>
      <c r="PXH11" s="305"/>
      <c r="PXI11" s="305"/>
      <c r="PXJ11" s="305"/>
      <c r="PXK11" s="305"/>
      <c r="PXL11" s="305"/>
      <c r="PXM11" s="305"/>
      <c r="PXN11" s="305"/>
      <c r="PXO11" s="305"/>
      <c r="PXP11" s="305"/>
      <c r="PXQ11" s="305"/>
      <c r="PXR11" s="305"/>
      <c r="PXS11" s="305"/>
      <c r="PXT11" s="305"/>
      <c r="PXU11" s="305"/>
      <c r="PXV11" s="305"/>
      <c r="PXW11" s="305"/>
      <c r="PXX11" s="305"/>
      <c r="PXY11" s="305"/>
      <c r="PXZ11" s="305"/>
      <c r="PYA11" s="305"/>
      <c r="PYB11" s="305"/>
      <c r="PYC11" s="305"/>
      <c r="PYD11" s="305"/>
      <c r="PYE11" s="305"/>
      <c r="PYF11" s="305"/>
      <c r="PYG11" s="305"/>
      <c r="PYH11" s="305"/>
      <c r="PYI11" s="305"/>
      <c r="PYJ11" s="305"/>
      <c r="PYK11" s="305"/>
      <c r="PYL11" s="305"/>
      <c r="PYM11" s="305"/>
      <c r="PYN11" s="305"/>
      <c r="PYO11" s="305"/>
      <c r="PYP11" s="305"/>
      <c r="PYQ11" s="305"/>
      <c r="PYR11" s="305"/>
      <c r="PYS11" s="305"/>
      <c r="PYT11" s="305"/>
      <c r="PYU11" s="305"/>
      <c r="PYV11" s="305"/>
      <c r="PYW11" s="305"/>
      <c r="PYX11" s="305"/>
      <c r="PYY11" s="305"/>
      <c r="PYZ11" s="305"/>
      <c r="PZA11" s="305"/>
      <c r="PZB11" s="305"/>
      <c r="PZC11" s="305"/>
      <c r="PZD11" s="305"/>
      <c r="PZE11" s="305"/>
      <c r="PZF11" s="305"/>
      <c r="PZG11" s="305"/>
      <c r="PZH11" s="305"/>
      <c r="PZI11" s="305"/>
      <c r="PZJ11" s="305"/>
      <c r="PZK11" s="305"/>
      <c r="PZL11" s="305"/>
      <c r="PZM11" s="305"/>
      <c r="PZN11" s="305"/>
      <c r="PZO11" s="305"/>
      <c r="PZP11" s="305"/>
      <c r="PZQ11" s="305"/>
      <c r="PZR11" s="305"/>
      <c r="PZS11" s="305"/>
      <c r="PZT11" s="305"/>
      <c r="PZU11" s="305"/>
      <c r="PZV11" s="305"/>
      <c r="PZW11" s="305"/>
      <c r="PZX11" s="305"/>
      <c r="PZY11" s="305"/>
      <c r="PZZ11" s="305"/>
      <c r="QAA11" s="305"/>
      <c r="QAB11" s="305"/>
      <c r="QAC11" s="305"/>
      <c r="QAD11" s="305"/>
      <c r="QAE11" s="305"/>
      <c r="QAF11" s="305"/>
      <c r="QAG11" s="305"/>
      <c r="QAH11" s="305"/>
      <c r="QAI11" s="305"/>
      <c r="QAJ11" s="305"/>
      <c r="QAK11" s="305"/>
      <c r="QAL11" s="305"/>
      <c r="QAM11" s="305"/>
      <c r="QAN11" s="305"/>
      <c r="QAO11" s="305"/>
      <c r="QAP11" s="305"/>
      <c r="QAQ11" s="305"/>
      <c r="QAR11" s="305"/>
      <c r="QAS11" s="305"/>
      <c r="QAT11" s="305"/>
      <c r="QAU11" s="305"/>
      <c r="QAV11" s="305"/>
      <c r="QAW11" s="305"/>
      <c r="QAX11" s="305"/>
      <c r="QAY11" s="305"/>
      <c r="QAZ11" s="305"/>
      <c r="QBA11" s="305"/>
      <c r="QBB11" s="305"/>
      <c r="QBC11" s="305"/>
      <c r="QBD11" s="305"/>
      <c r="QBE11" s="305"/>
      <c r="QBF11" s="305"/>
      <c r="QBG11" s="305"/>
      <c r="QBH11" s="305"/>
      <c r="QBI11" s="305"/>
      <c r="QBJ11" s="305"/>
      <c r="QBK11" s="305"/>
      <c r="QBL11" s="305"/>
      <c r="QBM11" s="305"/>
      <c r="QBN11" s="305"/>
      <c r="QBO11" s="305"/>
      <c r="QBP11" s="305"/>
      <c r="QBQ11" s="305"/>
      <c r="QBR11" s="305"/>
      <c r="QBS11" s="305"/>
      <c r="QBT11" s="305"/>
      <c r="QBU11" s="305"/>
      <c r="QBV11" s="305"/>
      <c r="QBW11" s="305"/>
      <c r="QBX11" s="305"/>
      <c r="QBY11" s="305"/>
      <c r="QBZ11" s="305"/>
      <c r="QCA11" s="305"/>
      <c r="QCB11" s="305"/>
      <c r="QCC11" s="305"/>
      <c r="QCD11" s="305"/>
      <c r="QCE11" s="305"/>
      <c r="QCF11" s="305"/>
      <c r="QCG11" s="305"/>
      <c r="QCH11" s="305"/>
      <c r="QCI11" s="305"/>
      <c r="QCJ11" s="305"/>
      <c r="QCK11" s="305"/>
      <c r="QCL11" s="305"/>
      <c r="QCM11" s="305"/>
      <c r="QCN11" s="305"/>
      <c r="QCO11" s="305"/>
      <c r="QCP11" s="305"/>
      <c r="QCQ11" s="305"/>
      <c r="QCR11" s="305"/>
      <c r="QCS11" s="305"/>
      <c r="QCT11" s="305"/>
      <c r="QCU11" s="305"/>
      <c r="QCV11" s="305"/>
      <c r="QCW11" s="305"/>
      <c r="QCX11" s="305"/>
      <c r="QCY11" s="305"/>
      <c r="QCZ11" s="305"/>
      <c r="QDA11" s="305"/>
      <c r="QDB11" s="305"/>
      <c r="QDC11" s="305"/>
      <c r="QDD11" s="305"/>
      <c r="QDE11" s="305"/>
      <c r="QDF11" s="305"/>
      <c r="QDG11" s="305"/>
      <c r="QDH11" s="305"/>
      <c r="QDI11" s="305"/>
      <c r="QDJ11" s="305"/>
      <c r="QDK11" s="305"/>
      <c r="QDL11" s="305"/>
      <c r="QDM11" s="305"/>
      <c r="QDN11" s="305"/>
      <c r="QDO11" s="305"/>
      <c r="QDP11" s="305"/>
      <c r="QDQ11" s="305"/>
      <c r="QDR11" s="305"/>
      <c r="QDS11" s="305"/>
      <c r="QDT11" s="305"/>
      <c r="QDU11" s="305"/>
      <c r="QDV11" s="305"/>
      <c r="QDW11" s="305"/>
      <c r="QDX11" s="305"/>
      <c r="QDY11" s="305"/>
      <c r="QDZ11" s="305"/>
      <c r="QEA11" s="305"/>
      <c r="QEB11" s="305"/>
      <c r="QEC11" s="305"/>
      <c r="QED11" s="305"/>
      <c r="QEE11" s="305"/>
      <c r="QEF11" s="305"/>
      <c r="QEG11" s="305"/>
      <c r="QEH11" s="305"/>
      <c r="QEI11" s="305"/>
      <c r="QEJ11" s="305"/>
      <c r="QEK11" s="305"/>
      <c r="QEL11" s="305"/>
      <c r="QEM11" s="305"/>
      <c r="QEN11" s="305"/>
      <c r="QEO11" s="305"/>
      <c r="QEP11" s="305"/>
      <c r="QEQ11" s="305"/>
      <c r="QER11" s="305"/>
      <c r="QES11" s="305"/>
      <c r="QET11" s="305"/>
      <c r="QEU11" s="305"/>
      <c r="QEV11" s="305"/>
      <c r="QEW11" s="305"/>
      <c r="QEX11" s="305"/>
      <c r="QEY11" s="305"/>
      <c r="QEZ11" s="305"/>
      <c r="QFA11" s="305"/>
      <c r="QFB11" s="305"/>
      <c r="QFC11" s="305"/>
      <c r="QFD11" s="305"/>
      <c r="QFE11" s="305"/>
      <c r="QFF11" s="305"/>
      <c r="QFG11" s="305"/>
      <c r="QFH11" s="305"/>
      <c r="QFI11" s="305"/>
      <c r="QFJ11" s="305"/>
      <c r="QFK11" s="305"/>
      <c r="QFL11" s="305"/>
      <c r="QFM11" s="305"/>
      <c r="QFN11" s="305"/>
      <c r="QFO11" s="305"/>
      <c r="QFP11" s="305"/>
      <c r="QFQ11" s="305"/>
      <c r="QFR11" s="305"/>
      <c r="QFS11" s="305"/>
      <c r="QFT11" s="305"/>
      <c r="QFU11" s="305"/>
      <c r="QFV11" s="305"/>
      <c r="QFW11" s="305"/>
      <c r="QFX11" s="305"/>
      <c r="QFY11" s="305"/>
      <c r="QFZ11" s="305"/>
      <c r="QGA11" s="305"/>
      <c r="QGB11" s="305"/>
      <c r="QGC11" s="305"/>
      <c r="QGD11" s="305"/>
      <c r="QGE11" s="305"/>
      <c r="QGF11" s="305"/>
      <c r="QGG11" s="305"/>
      <c r="QGH11" s="305"/>
      <c r="QGI11" s="305"/>
      <c r="QGJ11" s="305"/>
      <c r="QGK11" s="305"/>
      <c r="QGL11" s="305"/>
      <c r="QGM11" s="305"/>
      <c r="QGN11" s="305"/>
      <c r="QGO11" s="305"/>
      <c r="QGP11" s="305"/>
      <c r="QGQ11" s="305"/>
      <c r="QGR11" s="305"/>
      <c r="QGS11" s="305"/>
      <c r="QGT11" s="305"/>
      <c r="QGU11" s="305"/>
      <c r="QGV11" s="305"/>
      <c r="QGW11" s="305"/>
      <c r="QGX11" s="305"/>
      <c r="QGY11" s="305"/>
      <c r="QGZ11" s="305"/>
      <c r="QHA11" s="305"/>
      <c r="QHB11" s="305"/>
      <c r="QHC11" s="305"/>
      <c r="QHD11" s="305"/>
      <c r="QHE11" s="305"/>
      <c r="QHF11" s="305"/>
      <c r="QHG11" s="305"/>
      <c r="QHH11" s="305"/>
      <c r="QHI11" s="305"/>
      <c r="QHJ11" s="305"/>
      <c r="QHK11" s="305"/>
      <c r="QHL11" s="305"/>
      <c r="QHM11" s="305"/>
      <c r="QHN11" s="305"/>
      <c r="QHO11" s="305"/>
      <c r="QHP11" s="305"/>
      <c r="QHQ11" s="305"/>
      <c r="QHR11" s="305"/>
      <c r="QHS11" s="305"/>
      <c r="QHT11" s="305"/>
      <c r="QHU11" s="305"/>
      <c r="QHV11" s="305"/>
      <c r="QHW11" s="305"/>
      <c r="QHX11" s="305"/>
      <c r="QHY11" s="305"/>
      <c r="QHZ11" s="305"/>
      <c r="QIA11" s="305"/>
      <c r="QIB11" s="305"/>
      <c r="QIC11" s="305"/>
      <c r="QID11" s="305"/>
      <c r="QIE11" s="305"/>
      <c r="QIF11" s="305"/>
      <c r="QIG11" s="305"/>
      <c r="QIH11" s="305"/>
      <c r="QII11" s="305"/>
      <c r="QIJ11" s="305"/>
      <c r="QIK11" s="305"/>
      <c r="QIL11" s="305"/>
      <c r="QIM11" s="305"/>
      <c r="QIN11" s="305"/>
      <c r="QIO11" s="305"/>
      <c r="QIP11" s="305"/>
      <c r="QIQ11" s="305"/>
      <c r="QIR11" s="305"/>
      <c r="QIS11" s="305"/>
      <c r="QIT11" s="305"/>
      <c r="QIU11" s="305"/>
      <c r="QIV11" s="305"/>
      <c r="QIW11" s="305"/>
      <c r="QIX11" s="305"/>
      <c r="QIY11" s="305"/>
      <c r="QIZ11" s="305"/>
      <c r="QJA11" s="305"/>
      <c r="QJB11" s="305"/>
      <c r="QJC11" s="305"/>
      <c r="QJD11" s="305"/>
      <c r="QJE11" s="305"/>
      <c r="QJF11" s="305"/>
      <c r="QJG11" s="305"/>
      <c r="QJH11" s="305"/>
      <c r="QJI11" s="305"/>
      <c r="QJJ11" s="305"/>
      <c r="QJK11" s="305"/>
      <c r="QJL11" s="305"/>
      <c r="QJM11" s="305"/>
      <c r="QJN11" s="305"/>
      <c r="QJO11" s="305"/>
      <c r="QJP11" s="305"/>
      <c r="QJQ11" s="305"/>
      <c r="QJR11" s="305"/>
      <c r="QJS11" s="305"/>
      <c r="QJT11" s="305"/>
      <c r="QJU11" s="305"/>
      <c r="QJV11" s="305"/>
      <c r="QJW11" s="305"/>
      <c r="QJX11" s="305"/>
      <c r="QJY11" s="305"/>
      <c r="QJZ11" s="305"/>
      <c r="QKA11" s="305"/>
      <c r="QKB11" s="305"/>
      <c r="QKC11" s="305"/>
      <c r="QKD11" s="305"/>
      <c r="QKE11" s="305"/>
      <c r="QKF11" s="305"/>
      <c r="QKG11" s="305"/>
      <c r="QKH11" s="305"/>
      <c r="QKI11" s="305"/>
      <c r="QKJ11" s="305"/>
      <c r="QKK11" s="305"/>
      <c r="QKL11" s="305"/>
      <c r="QKM11" s="305"/>
      <c r="QKN11" s="305"/>
      <c r="QKO11" s="305"/>
      <c r="QKP11" s="305"/>
      <c r="QKQ11" s="305"/>
      <c r="QKR11" s="305"/>
      <c r="QKS11" s="305"/>
      <c r="QKT11" s="305"/>
      <c r="QKU11" s="305"/>
      <c r="QKV11" s="305"/>
      <c r="QKW11" s="305"/>
      <c r="QKX11" s="305"/>
      <c r="QKY11" s="305"/>
      <c r="QKZ11" s="305"/>
      <c r="QLA11" s="305"/>
      <c r="QLB11" s="305"/>
      <c r="QLC11" s="305"/>
      <c r="QLD11" s="305"/>
      <c r="QLE11" s="305"/>
      <c r="QLF11" s="305"/>
      <c r="QLG11" s="305"/>
      <c r="QLH11" s="305"/>
      <c r="QLI11" s="305"/>
      <c r="QLJ11" s="305"/>
      <c r="QLK11" s="305"/>
      <c r="QLL11" s="305"/>
      <c r="QLM11" s="305"/>
      <c r="QLN11" s="305"/>
      <c r="QLO11" s="305"/>
      <c r="QLP11" s="305"/>
      <c r="QLQ11" s="305"/>
      <c r="QLR11" s="305"/>
      <c r="QLS11" s="305"/>
      <c r="QLT11" s="305"/>
      <c r="QLU11" s="305"/>
      <c r="QLV11" s="305"/>
      <c r="QLW11" s="305"/>
      <c r="QLX11" s="305"/>
      <c r="QLY11" s="305"/>
      <c r="QLZ11" s="305"/>
      <c r="QMA11" s="305"/>
      <c r="QMB11" s="305"/>
      <c r="QMC11" s="305"/>
      <c r="QMD11" s="305"/>
      <c r="QME11" s="305"/>
      <c r="QMF11" s="305"/>
      <c r="QMG11" s="305"/>
      <c r="QMH11" s="305"/>
      <c r="QMI11" s="305"/>
      <c r="QMJ11" s="305"/>
      <c r="QMK11" s="305"/>
      <c r="QML11" s="305"/>
      <c r="QMM11" s="305"/>
      <c r="QMN11" s="305"/>
      <c r="QMO11" s="305"/>
      <c r="QMP11" s="305"/>
      <c r="QMQ11" s="305"/>
      <c r="QMR11" s="305"/>
      <c r="QMS11" s="305"/>
      <c r="QMT11" s="305"/>
      <c r="QMU11" s="305"/>
      <c r="QMV11" s="305"/>
      <c r="QMW11" s="305"/>
      <c r="QMX11" s="305"/>
      <c r="QMY11" s="305"/>
      <c r="QMZ11" s="305"/>
      <c r="QNA11" s="305"/>
      <c r="QNB11" s="305"/>
      <c r="QNC11" s="305"/>
      <c r="QND11" s="305"/>
      <c r="QNE11" s="305"/>
      <c r="QNF11" s="305"/>
      <c r="QNG11" s="305"/>
      <c r="QNH11" s="305"/>
      <c r="QNI11" s="305"/>
      <c r="QNJ11" s="305"/>
      <c r="QNK11" s="305"/>
      <c r="QNL11" s="305"/>
      <c r="QNM11" s="305"/>
      <c r="QNN11" s="305"/>
      <c r="QNO11" s="305"/>
      <c r="QNP11" s="305"/>
      <c r="QNQ11" s="305"/>
      <c r="QNR11" s="305"/>
      <c r="QNS11" s="305"/>
      <c r="QNT11" s="305"/>
      <c r="QNU11" s="305"/>
      <c r="QNV11" s="305"/>
      <c r="QNW11" s="305"/>
      <c r="QNX11" s="305"/>
      <c r="QNY11" s="305"/>
      <c r="QNZ11" s="305"/>
      <c r="QOA11" s="305"/>
      <c r="QOB11" s="305"/>
      <c r="QOC11" s="305"/>
      <c r="QOD11" s="305"/>
      <c r="QOE11" s="305"/>
      <c r="QOF11" s="305"/>
      <c r="QOG11" s="305"/>
      <c r="QOH11" s="305"/>
      <c r="QOI11" s="305"/>
      <c r="QOJ11" s="305"/>
      <c r="QOK11" s="305"/>
      <c r="QOL11" s="305"/>
      <c r="QOM11" s="305"/>
      <c r="QON11" s="305"/>
      <c r="QOO11" s="305"/>
      <c r="QOP11" s="305"/>
      <c r="QOQ11" s="305"/>
      <c r="QOR11" s="305"/>
      <c r="QOS11" s="305"/>
      <c r="QOT11" s="305"/>
      <c r="QOU11" s="305"/>
      <c r="QOV11" s="305"/>
      <c r="QOW11" s="305"/>
      <c r="QOX11" s="305"/>
      <c r="QOY11" s="305"/>
      <c r="QOZ11" s="305"/>
      <c r="QPA11" s="305"/>
      <c r="QPB11" s="305"/>
      <c r="QPC11" s="305"/>
      <c r="QPD11" s="305"/>
      <c r="QPE11" s="305"/>
      <c r="QPF11" s="305"/>
      <c r="QPG11" s="305"/>
      <c r="QPH11" s="305"/>
      <c r="QPI11" s="305"/>
      <c r="QPJ11" s="305"/>
      <c r="QPK11" s="305"/>
      <c r="QPL11" s="305"/>
      <c r="QPM11" s="305"/>
      <c r="QPN11" s="305"/>
      <c r="QPO11" s="305"/>
      <c r="QPP11" s="305"/>
      <c r="QPQ11" s="305"/>
      <c r="QPR11" s="305"/>
      <c r="QPS11" s="305"/>
      <c r="QPT11" s="305"/>
      <c r="QPU11" s="305"/>
      <c r="QPV11" s="305"/>
      <c r="QPW11" s="305"/>
      <c r="QPX11" s="305"/>
      <c r="QPY11" s="305"/>
      <c r="QPZ11" s="305"/>
      <c r="QQA11" s="305"/>
      <c r="QQB11" s="305"/>
      <c r="QQC11" s="305"/>
      <c r="QQD11" s="305"/>
      <c r="QQE11" s="305"/>
      <c r="QQF11" s="305"/>
      <c r="QQG11" s="305"/>
      <c r="QQH11" s="305"/>
      <c r="QQI11" s="305"/>
      <c r="QQJ11" s="305"/>
      <c r="QQK11" s="305"/>
      <c r="QQL11" s="305"/>
      <c r="QQM11" s="305"/>
      <c r="QQN11" s="305"/>
      <c r="QQO11" s="305"/>
      <c r="QQP11" s="305"/>
      <c r="QQQ11" s="305"/>
      <c r="QQR11" s="305"/>
      <c r="QQS11" s="305"/>
      <c r="QQT11" s="305"/>
      <c r="QQU11" s="305"/>
      <c r="QQV11" s="305"/>
      <c r="QQW11" s="305"/>
      <c r="QQX11" s="305"/>
      <c r="QQY11" s="305"/>
      <c r="QQZ11" s="305"/>
      <c r="QRA11" s="305"/>
      <c r="QRB11" s="305"/>
      <c r="QRC11" s="305"/>
      <c r="QRD11" s="305"/>
      <c r="QRE11" s="305"/>
      <c r="QRF11" s="305"/>
      <c r="QRG11" s="305"/>
      <c r="QRH11" s="305"/>
      <c r="QRI11" s="305"/>
      <c r="QRJ11" s="305"/>
      <c r="QRK11" s="305"/>
      <c r="QRL11" s="305"/>
      <c r="QRM11" s="305"/>
      <c r="QRN11" s="305"/>
      <c r="QRO11" s="305"/>
      <c r="QRP11" s="305"/>
      <c r="QRQ11" s="305"/>
      <c r="QRR11" s="305"/>
      <c r="QRS11" s="305"/>
      <c r="QRT11" s="305"/>
      <c r="QRU11" s="305"/>
      <c r="QRV11" s="305"/>
      <c r="QRW11" s="305"/>
      <c r="QRX11" s="305"/>
      <c r="QRY11" s="305"/>
      <c r="QRZ11" s="305"/>
      <c r="QSA11" s="305"/>
      <c r="QSB11" s="305"/>
      <c r="QSC11" s="305"/>
      <c r="QSD11" s="305"/>
      <c r="QSE11" s="305"/>
      <c r="QSF11" s="305"/>
      <c r="QSG11" s="305"/>
      <c r="QSH11" s="305"/>
      <c r="QSI11" s="305"/>
      <c r="QSJ11" s="305"/>
      <c r="QSK11" s="305"/>
      <c r="QSL11" s="305"/>
      <c r="QSM11" s="305"/>
      <c r="QSN11" s="305"/>
      <c r="QSO11" s="305"/>
      <c r="QSP11" s="305"/>
      <c r="QSQ11" s="305"/>
      <c r="QSR11" s="305"/>
      <c r="QSS11" s="305"/>
      <c r="QST11" s="305"/>
      <c r="QSU11" s="305"/>
      <c r="QSV11" s="305"/>
      <c r="QSW11" s="305"/>
      <c r="QSX11" s="305"/>
      <c r="QSY11" s="305"/>
      <c r="QSZ11" s="305"/>
      <c r="QTA11" s="305"/>
      <c r="QTB11" s="305"/>
      <c r="QTC11" s="305"/>
      <c r="QTD11" s="305"/>
      <c r="QTE11" s="305"/>
      <c r="QTF11" s="305"/>
      <c r="QTG11" s="305"/>
      <c r="QTH11" s="305"/>
      <c r="QTI11" s="305"/>
      <c r="QTJ11" s="305"/>
      <c r="QTK11" s="305"/>
      <c r="QTL11" s="305"/>
      <c r="QTM11" s="305"/>
      <c r="QTN11" s="305"/>
      <c r="QTO11" s="305"/>
      <c r="QTP11" s="305"/>
      <c r="QTQ11" s="305"/>
      <c r="QTR11" s="305"/>
      <c r="QTS11" s="305"/>
      <c r="QTT11" s="305"/>
      <c r="QTU11" s="305"/>
      <c r="QTV11" s="305"/>
      <c r="QTW11" s="305"/>
      <c r="QTX11" s="305"/>
      <c r="QTY11" s="305"/>
      <c r="QTZ11" s="305"/>
      <c r="QUA11" s="305"/>
      <c r="QUB11" s="305"/>
      <c r="QUC11" s="305"/>
      <c r="QUD11" s="305"/>
      <c r="QUE11" s="305"/>
      <c r="QUF11" s="305"/>
      <c r="QUG11" s="305"/>
      <c r="QUH11" s="305"/>
      <c r="QUI11" s="305"/>
      <c r="QUJ11" s="305"/>
      <c r="QUK11" s="305"/>
      <c r="QUL11" s="305"/>
      <c r="QUM11" s="305"/>
      <c r="QUN11" s="305"/>
      <c r="QUO11" s="305"/>
      <c r="QUP11" s="305"/>
      <c r="QUQ11" s="305"/>
      <c r="QUR11" s="305"/>
      <c r="QUS11" s="305"/>
      <c r="QUT11" s="305"/>
      <c r="QUU11" s="305"/>
      <c r="QUV11" s="305"/>
      <c r="QUW11" s="305"/>
      <c r="QUX11" s="305"/>
      <c r="QUY11" s="305"/>
      <c r="QUZ11" s="305"/>
      <c r="QVA11" s="305"/>
      <c r="QVB11" s="305"/>
      <c r="QVC11" s="305"/>
      <c r="QVD11" s="305"/>
      <c r="QVE11" s="305"/>
      <c r="QVF11" s="305"/>
      <c r="QVG11" s="305"/>
      <c r="QVH11" s="305"/>
      <c r="QVI11" s="305"/>
      <c r="QVJ11" s="305"/>
      <c r="QVK11" s="305"/>
      <c r="QVL11" s="305"/>
      <c r="QVM11" s="305"/>
      <c r="QVN11" s="305"/>
      <c r="QVO11" s="305"/>
      <c r="QVP11" s="305"/>
      <c r="QVQ11" s="305"/>
      <c r="QVR11" s="305"/>
      <c r="QVS11" s="305"/>
      <c r="QVT11" s="305"/>
      <c r="QVU11" s="305"/>
      <c r="QVV11" s="305"/>
      <c r="QVW11" s="305"/>
      <c r="QVX11" s="305"/>
      <c r="QVY11" s="305"/>
      <c r="QVZ11" s="305"/>
      <c r="QWA11" s="305"/>
      <c r="QWB11" s="305"/>
      <c r="QWC11" s="305"/>
      <c r="QWD11" s="305"/>
      <c r="QWE11" s="305"/>
      <c r="QWF11" s="305"/>
      <c r="QWG11" s="305"/>
      <c r="QWH11" s="305"/>
      <c r="QWI11" s="305"/>
      <c r="QWJ11" s="305"/>
      <c r="QWK11" s="305"/>
      <c r="QWL11" s="305"/>
      <c r="QWM11" s="305"/>
      <c r="QWN11" s="305"/>
      <c r="QWO11" s="305"/>
      <c r="QWP11" s="305"/>
      <c r="QWQ11" s="305"/>
      <c r="QWR11" s="305"/>
      <c r="QWS11" s="305"/>
      <c r="QWT11" s="305"/>
      <c r="QWU11" s="305"/>
      <c r="QWV11" s="305"/>
      <c r="QWW11" s="305"/>
      <c r="QWX11" s="305"/>
      <c r="QWY11" s="305"/>
      <c r="QWZ11" s="305"/>
      <c r="QXA11" s="305"/>
      <c r="QXB11" s="305"/>
      <c r="QXC11" s="305"/>
      <c r="QXD11" s="305"/>
      <c r="QXE11" s="305"/>
      <c r="QXF11" s="305"/>
      <c r="QXG11" s="305"/>
      <c r="QXH11" s="305"/>
      <c r="QXI11" s="305"/>
      <c r="QXJ11" s="305"/>
      <c r="QXK11" s="305"/>
      <c r="QXL11" s="305"/>
      <c r="QXM11" s="305"/>
      <c r="QXN11" s="305"/>
      <c r="QXO11" s="305"/>
      <c r="QXP11" s="305"/>
      <c r="QXQ11" s="305"/>
      <c r="QXR11" s="305"/>
      <c r="QXS11" s="305"/>
      <c r="QXT11" s="305"/>
      <c r="QXU11" s="305"/>
      <c r="QXV11" s="305"/>
      <c r="QXW11" s="305"/>
      <c r="QXX11" s="305"/>
      <c r="QXY11" s="305"/>
      <c r="QXZ11" s="305"/>
      <c r="QYA11" s="305"/>
      <c r="QYB11" s="305"/>
      <c r="QYC11" s="305"/>
      <c r="QYD11" s="305"/>
      <c r="QYE11" s="305"/>
      <c r="QYF11" s="305"/>
      <c r="QYG11" s="305"/>
      <c r="QYH11" s="305"/>
      <c r="QYI11" s="305"/>
      <c r="QYJ11" s="305"/>
      <c r="QYK11" s="305"/>
      <c r="QYL11" s="305"/>
      <c r="QYM11" s="305"/>
      <c r="QYN11" s="305"/>
      <c r="QYO11" s="305"/>
      <c r="QYP11" s="305"/>
      <c r="QYQ11" s="305"/>
      <c r="QYR11" s="305"/>
      <c r="QYS11" s="305"/>
      <c r="QYT11" s="305"/>
      <c r="QYU11" s="305"/>
      <c r="QYV11" s="305"/>
      <c r="QYW11" s="305"/>
      <c r="QYX11" s="305"/>
      <c r="QYY11" s="305"/>
      <c r="QYZ11" s="305"/>
      <c r="QZA11" s="305"/>
      <c r="QZB11" s="305"/>
      <c r="QZC11" s="305"/>
      <c r="QZD11" s="305"/>
      <c r="QZE11" s="305"/>
      <c r="QZF11" s="305"/>
      <c r="QZG11" s="305"/>
      <c r="QZH11" s="305"/>
      <c r="QZI11" s="305"/>
      <c r="QZJ11" s="305"/>
      <c r="QZK11" s="305"/>
      <c r="QZL11" s="305"/>
      <c r="QZM11" s="305"/>
      <c r="QZN11" s="305"/>
      <c r="QZO11" s="305"/>
      <c r="QZP11" s="305"/>
      <c r="QZQ11" s="305"/>
      <c r="QZR11" s="305"/>
      <c r="QZS11" s="305"/>
      <c r="QZT11" s="305"/>
      <c r="QZU11" s="305"/>
      <c r="QZV11" s="305"/>
      <c r="QZW11" s="305"/>
      <c r="QZX11" s="305"/>
      <c r="QZY11" s="305"/>
      <c r="QZZ11" s="305"/>
      <c r="RAA11" s="305"/>
      <c r="RAB11" s="305"/>
      <c r="RAC11" s="305"/>
      <c r="RAD11" s="305"/>
      <c r="RAE11" s="305"/>
      <c r="RAF11" s="305"/>
      <c r="RAG11" s="305"/>
      <c r="RAH11" s="305"/>
      <c r="RAI11" s="305"/>
      <c r="RAJ11" s="305"/>
      <c r="RAK11" s="305"/>
      <c r="RAL11" s="305"/>
      <c r="RAM11" s="305"/>
      <c r="RAN11" s="305"/>
      <c r="RAO11" s="305"/>
      <c r="RAP11" s="305"/>
      <c r="RAQ11" s="305"/>
      <c r="RAR11" s="305"/>
      <c r="RAS11" s="305"/>
      <c r="RAT11" s="305"/>
      <c r="RAU11" s="305"/>
      <c r="RAV11" s="305"/>
      <c r="RAW11" s="305"/>
      <c r="RAX11" s="305"/>
      <c r="RAY11" s="305"/>
      <c r="RAZ11" s="305"/>
      <c r="RBA11" s="305"/>
      <c r="RBB11" s="305"/>
      <c r="RBC11" s="305"/>
      <c r="RBD11" s="305"/>
      <c r="RBE11" s="305"/>
      <c r="RBF11" s="305"/>
      <c r="RBG11" s="305"/>
      <c r="RBH11" s="305"/>
      <c r="RBI11" s="305"/>
      <c r="RBJ11" s="305"/>
      <c r="RBK11" s="305"/>
      <c r="RBL11" s="305"/>
      <c r="RBM11" s="305"/>
      <c r="RBN11" s="305"/>
      <c r="RBO11" s="305"/>
      <c r="RBP11" s="305"/>
      <c r="RBQ11" s="305"/>
      <c r="RBR11" s="305"/>
      <c r="RBS11" s="305"/>
      <c r="RBT11" s="305"/>
      <c r="RBU11" s="305"/>
      <c r="RBV11" s="305"/>
      <c r="RBW11" s="305"/>
      <c r="RBX11" s="305"/>
      <c r="RBY11" s="305"/>
      <c r="RBZ11" s="305"/>
      <c r="RCA11" s="305"/>
      <c r="RCB11" s="305"/>
      <c r="RCC11" s="305"/>
      <c r="RCD11" s="305"/>
      <c r="RCE11" s="305"/>
      <c r="RCF11" s="305"/>
      <c r="RCG11" s="305"/>
      <c r="RCH11" s="305"/>
      <c r="RCI11" s="305"/>
      <c r="RCJ11" s="305"/>
      <c r="RCK11" s="305"/>
      <c r="RCL11" s="305"/>
      <c r="RCM11" s="305"/>
      <c r="RCN11" s="305"/>
      <c r="RCO11" s="305"/>
      <c r="RCP11" s="305"/>
      <c r="RCQ11" s="305"/>
      <c r="RCR11" s="305"/>
      <c r="RCS11" s="305"/>
      <c r="RCT11" s="305"/>
      <c r="RCU11" s="305"/>
      <c r="RCV11" s="305"/>
      <c r="RCW11" s="305"/>
      <c r="RCX11" s="305"/>
      <c r="RCY11" s="305"/>
      <c r="RCZ11" s="305"/>
      <c r="RDA11" s="305"/>
      <c r="RDB11" s="305"/>
      <c r="RDC11" s="305"/>
      <c r="RDD11" s="305"/>
      <c r="RDE11" s="305"/>
      <c r="RDF11" s="305"/>
      <c r="RDG11" s="305"/>
      <c r="RDH11" s="305"/>
      <c r="RDI11" s="305"/>
      <c r="RDJ11" s="305"/>
      <c r="RDK11" s="305"/>
      <c r="RDL11" s="305"/>
      <c r="RDM11" s="305"/>
      <c r="RDN11" s="305"/>
      <c r="RDO11" s="305"/>
      <c r="RDP11" s="305"/>
      <c r="RDQ11" s="305"/>
      <c r="RDR11" s="305"/>
      <c r="RDS11" s="305"/>
      <c r="RDT11" s="305"/>
      <c r="RDU11" s="305"/>
      <c r="RDV11" s="305"/>
      <c r="RDW11" s="305"/>
      <c r="RDX11" s="305"/>
      <c r="RDY11" s="305"/>
      <c r="RDZ11" s="305"/>
      <c r="REA11" s="305"/>
      <c r="REB11" s="305"/>
      <c r="REC11" s="305"/>
      <c r="RED11" s="305"/>
      <c r="REE11" s="305"/>
      <c r="REF11" s="305"/>
      <c r="REG11" s="305"/>
      <c r="REH11" s="305"/>
      <c r="REI11" s="305"/>
      <c r="REJ11" s="305"/>
      <c r="REK11" s="305"/>
      <c r="REL11" s="305"/>
      <c r="REM11" s="305"/>
      <c r="REN11" s="305"/>
      <c r="REO11" s="305"/>
      <c r="REP11" s="305"/>
      <c r="REQ11" s="305"/>
      <c r="RER11" s="305"/>
      <c r="RES11" s="305"/>
      <c r="RET11" s="305"/>
      <c r="REU11" s="305"/>
      <c r="REV11" s="305"/>
      <c r="REW11" s="305"/>
      <c r="REX11" s="305"/>
      <c r="REY11" s="305"/>
      <c r="REZ11" s="305"/>
      <c r="RFA11" s="305"/>
      <c r="RFB11" s="305"/>
      <c r="RFC11" s="305"/>
      <c r="RFD11" s="305"/>
      <c r="RFE11" s="305"/>
      <c r="RFF11" s="305"/>
      <c r="RFG11" s="305"/>
      <c r="RFH11" s="305"/>
      <c r="RFI11" s="305"/>
      <c r="RFJ11" s="305"/>
      <c r="RFK11" s="305"/>
      <c r="RFL11" s="305"/>
      <c r="RFM11" s="305"/>
      <c r="RFN11" s="305"/>
      <c r="RFO11" s="305"/>
      <c r="RFP11" s="305"/>
      <c r="RFQ11" s="305"/>
      <c r="RFR11" s="305"/>
      <c r="RFS11" s="305"/>
      <c r="RFT11" s="305"/>
      <c r="RFU11" s="305"/>
      <c r="RFV11" s="305"/>
      <c r="RFW11" s="305"/>
      <c r="RFX11" s="305"/>
      <c r="RFY11" s="305"/>
      <c r="RFZ11" s="305"/>
      <c r="RGA11" s="305"/>
      <c r="RGB11" s="305"/>
      <c r="RGC11" s="305"/>
      <c r="RGD11" s="305"/>
      <c r="RGE11" s="305"/>
      <c r="RGF11" s="305"/>
      <c r="RGG11" s="305"/>
      <c r="RGH11" s="305"/>
      <c r="RGI11" s="305"/>
      <c r="RGJ11" s="305"/>
      <c r="RGK11" s="305"/>
      <c r="RGL11" s="305"/>
      <c r="RGM11" s="305"/>
      <c r="RGN11" s="305"/>
      <c r="RGO11" s="305"/>
      <c r="RGP11" s="305"/>
      <c r="RGQ11" s="305"/>
      <c r="RGR11" s="305"/>
      <c r="RGS11" s="305"/>
      <c r="RGT11" s="305"/>
      <c r="RGU11" s="305"/>
      <c r="RGV11" s="305"/>
      <c r="RGW11" s="305"/>
      <c r="RGX11" s="305"/>
      <c r="RGY11" s="305"/>
      <c r="RGZ11" s="305"/>
      <c r="RHA11" s="305"/>
      <c r="RHB11" s="305"/>
      <c r="RHC11" s="305"/>
      <c r="RHD11" s="305"/>
      <c r="RHE11" s="305"/>
      <c r="RHF11" s="305"/>
      <c r="RHG11" s="305"/>
      <c r="RHH11" s="305"/>
      <c r="RHI11" s="305"/>
      <c r="RHJ11" s="305"/>
      <c r="RHK11" s="305"/>
      <c r="RHL11" s="305"/>
      <c r="RHM11" s="305"/>
      <c r="RHN11" s="305"/>
      <c r="RHO11" s="305"/>
      <c r="RHP11" s="305"/>
      <c r="RHQ11" s="305"/>
      <c r="RHR11" s="305"/>
      <c r="RHS11" s="305"/>
      <c r="RHT11" s="305"/>
      <c r="RHU11" s="305"/>
      <c r="RHV11" s="305"/>
      <c r="RHW11" s="305"/>
      <c r="RHX11" s="305"/>
      <c r="RHY11" s="305"/>
      <c r="RHZ11" s="305"/>
      <c r="RIA11" s="305"/>
      <c r="RIB11" s="305"/>
      <c r="RIC11" s="305"/>
      <c r="RID11" s="305"/>
      <c r="RIE11" s="305"/>
      <c r="RIF11" s="305"/>
      <c r="RIG11" s="305"/>
      <c r="RIH11" s="305"/>
      <c r="RII11" s="305"/>
      <c r="RIJ11" s="305"/>
      <c r="RIK11" s="305"/>
      <c r="RIL11" s="305"/>
      <c r="RIM11" s="305"/>
      <c r="RIN11" s="305"/>
      <c r="RIO11" s="305"/>
      <c r="RIP11" s="305"/>
      <c r="RIQ11" s="305"/>
      <c r="RIR11" s="305"/>
      <c r="RIS11" s="305"/>
      <c r="RIT11" s="305"/>
      <c r="RIU11" s="305"/>
      <c r="RIV11" s="305"/>
      <c r="RIW11" s="305"/>
      <c r="RIX11" s="305"/>
      <c r="RIY11" s="305"/>
      <c r="RIZ11" s="305"/>
      <c r="RJA11" s="305"/>
      <c r="RJB11" s="305"/>
      <c r="RJC11" s="305"/>
      <c r="RJD11" s="305"/>
      <c r="RJE11" s="305"/>
      <c r="RJF11" s="305"/>
      <c r="RJG11" s="305"/>
      <c r="RJH11" s="305"/>
      <c r="RJI11" s="305"/>
      <c r="RJJ11" s="305"/>
      <c r="RJK11" s="305"/>
      <c r="RJL11" s="305"/>
      <c r="RJM11" s="305"/>
      <c r="RJN11" s="305"/>
      <c r="RJO11" s="305"/>
      <c r="RJP11" s="305"/>
      <c r="RJQ11" s="305"/>
      <c r="RJR11" s="305"/>
      <c r="RJS11" s="305"/>
      <c r="RJT11" s="305"/>
      <c r="RJU11" s="305"/>
      <c r="RJV11" s="305"/>
      <c r="RJW11" s="305"/>
      <c r="RJX11" s="305"/>
      <c r="RJY11" s="305"/>
      <c r="RJZ11" s="305"/>
      <c r="RKA11" s="305"/>
      <c r="RKB11" s="305"/>
      <c r="RKC11" s="305"/>
      <c r="RKD11" s="305"/>
      <c r="RKE11" s="305"/>
      <c r="RKF11" s="305"/>
      <c r="RKG11" s="305"/>
      <c r="RKH11" s="305"/>
      <c r="RKI11" s="305"/>
      <c r="RKJ11" s="305"/>
      <c r="RKK11" s="305"/>
      <c r="RKL11" s="305"/>
      <c r="RKM11" s="305"/>
      <c r="RKN11" s="305"/>
      <c r="RKO11" s="305"/>
      <c r="RKP11" s="305"/>
      <c r="RKQ11" s="305"/>
      <c r="RKR11" s="305"/>
      <c r="RKS11" s="305"/>
      <c r="RKT11" s="305"/>
      <c r="RKU11" s="305"/>
      <c r="RKV11" s="305"/>
      <c r="RKW11" s="305"/>
      <c r="RKX11" s="305"/>
      <c r="RKY11" s="305"/>
      <c r="RKZ11" s="305"/>
      <c r="RLA11" s="305"/>
      <c r="RLB11" s="305"/>
      <c r="RLC11" s="305"/>
      <c r="RLD11" s="305"/>
      <c r="RLE11" s="305"/>
      <c r="RLF11" s="305"/>
      <c r="RLG11" s="305"/>
      <c r="RLH11" s="305"/>
      <c r="RLI11" s="305"/>
      <c r="RLJ11" s="305"/>
      <c r="RLK11" s="305"/>
      <c r="RLL11" s="305"/>
      <c r="RLM11" s="305"/>
      <c r="RLN11" s="305"/>
      <c r="RLO11" s="305"/>
      <c r="RLP11" s="305"/>
      <c r="RLQ11" s="305"/>
      <c r="RLR11" s="305"/>
      <c r="RLS11" s="305"/>
      <c r="RLT11" s="305"/>
      <c r="RLU11" s="305"/>
      <c r="RLV11" s="305"/>
      <c r="RLW11" s="305"/>
      <c r="RLX11" s="305"/>
      <c r="RLY11" s="305"/>
      <c r="RLZ11" s="305"/>
      <c r="RMA11" s="305"/>
      <c r="RMB11" s="305"/>
      <c r="RMC11" s="305"/>
      <c r="RMD11" s="305"/>
      <c r="RME11" s="305"/>
      <c r="RMF11" s="305"/>
      <c r="RMG11" s="305"/>
      <c r="RMH11" s="305"/>
      <c r="RMI11" s="305"/>
      <c r="RMJ11" s="305"/>
      <c r="RMK11" s="305"/>
      <c r="RML11" s="305"/>
      <c r="RMM11" s="305"/>
      <c r="RMN11" s="305"/>
      <c r="RMO11" s="305"/>
      <c r="RMP11" s="305"/>
      <c r="RMQ11" s="305"/>
      <c r="RMR11" s="305"/>
      <c r="RMS11" s="305"/>
      <c r="RMT11" s="305"/>
      <c r="RMU11" s="305"/>
      <c r="RMV11" s="305"/>
      <c r="RMW11" s="305"/>
      <c r="RMX11" s="305"/>
      <c r="RMY11" s="305"/>
      <c r="RMZ11" s="305"/>
      <c r="RNA11" s="305"/>
      <c r="RNB11" s="305"/>
      <c r="RNC11" s="305"/>
      <c r="RND11" s="305"/>
      <c r="RNE11" s="305"/>
      <c r="RNF11" s="305"/>
      <c r="RNG11" s="305"/>
      <c r="RNH11" s="305"/>
      <c r="RNI11" s="305"/>
      <c r="RNJ11" s="305"/>
      <c r="RNK11" s="305"/>
      <c r="RNL11" s="305"/>
      <c r="RNM11" s="305"/>
      <c r="RNN11" s="305"/>
      <c r="RNO11" s="305"/>
      <c r="RNP11" s="305"/>
      <c r="RNQ11" s="305"/>
      <c r="RNR11" s="305"/>
      <c r="RNS11" s="305"/>
      <c r="RNT11" s="305"/>
      <c r="RNU11" s="305"/>
      <c r="RNV11" s="305"/>
      <c r="RNW11" s="305"/>
      <c r="RNX11" s="305"/>
      <c r="RNY11" s="305"/>
      <c r="RNZ11" s="305"/>
      <c r="ROA11" s="305"/>
      <c r="ROB11" s="305"/>
      <c r="ROC11" s="305"/>
      <c r="ROD11" s="305"/>
      <c r="ROE11" s="305"/>
      <c r="ROF11" s="305"/>
      <c r="ROG11" s="305"/>
      <c r="ROH11" s="305"/>
      <c r="ROI11" s="305"/>
      <c r="ROJ11" s="305"/>
      <c r="ROK11" s="305"/>
      <c r="ROL11" s="305"/>
      <c r="ROM11" s="305"/>
      <c r="RON11" s="305"/>
      <c r="ROO11" s="305"/>
      <c r="ROP11" s="305"/>
      <c r="ROQ11" s="305"/>
      <c r="ROR11" s="305"/>
      <c r="ROS11" s="305"/>
      <c r="ROT11" s="305"/>
      <c r="ROU11" s="305"/>
      <c r="ROV11" s="305"/>
      <c r="ROW11" s="305"/>
      <c r="ROX11" s="305"/>
      <c r="ROY11" s="305"/>
      <c r="ROZ11" s="305"/>
      <c r="RPA11" s="305"/>
      <c r="RPB11" s="305"/>
      <c r="RPC11" s="305"/>
      <c r="RPD11" s="305"/>
      <c r="RPE11" s="305"/>
      <c r="RPF11" s="305"/>
      <c r="RPG11" s="305"/>
      <c r="RPH11" s="305"/>
      <c r="RPI11" s="305"/>
      <c r="RPJ11" s="305"/>
      <c r="RPK11" s="305"/>
      <c r="RPL11" s="305"/>
      <c r="RPM11" s="305"/>
      <c r="RPN11" s="305"/>
      <c r="RPO11" s="305"/>
      <c r="RPP11" s="305"/>
      <c r="RPQ11" s="305"/>
      <c r="RPR11" s="305"/>
      <c r="RPS11" s="305"/>
      <c r="RPT11" s="305"/>
      <c r="RPU11" s="305"/>
      <c r="RPV11" s="305"/>
      <c r="RPW11" s="305"/>
      <c r="RPX11" s="305"/>
      <c r="RPY11" s="305"/>
      <c r="RPZ11" s="305"/>
      <c r="RQA11" s="305"/>
      <c r="RQB11" s="305"/>
      <c r="RQC11" s="305"/>
      <c r="RQD11" s="305"/>
      <c r="RQE11" s="305"/>
      <c r="RQF11" s="305"/>
      <c r="RQG11" s="305"/>
      <c r="RQH11" s="305"/>
      <c r="RQI11" s="305"/>
      <c r="RQJ11" s="305"/>
      <c r="RQK11" s="305"/>
      <c r="RQL11" s="305"/>
      <c r="RQM11" s="305"/>
      <c r="RQN11" s="305"/>
      <c r="RQO11" s="305"/>
      <c r="RQP11" s="305"/>
      <c r="RQQ11" s="305"/>
      <c r="RQR11" s="305"/>
      <c r="RQS11" s="305"/>
      <c r="RQT11" s="305"/>
      <c r="RQU11" s="305"/>
      <c r="RQV11" s="305"/>
      <c r="RQW11" s="305"/>
      <c r="RQX11" s="305"/>
      <c r="RQY11" s="305"/>
      <c r="RQZ11" s="305"/>
      <c r="RRA11" s="305"/>
      <c r="RRB11" s="305"/>
      <c r="RRC11" s="305"/>
      <c r="RRD11" s="305"/>
      <c r="RRE11" s="305"/>
      <c r="RRF11" s="305"/>
      <c r="RRG11" s="305"/>
      <c r="RRH11" s="305"/>
      <c r="RRI11" s="305"/>
      <c r="RRJ11" s="305"/>
      <c r="RRK11" s="305"/>
      <c r="RRL11" s="305"/>
      <c r="RRM11" s="305"/>
      <c r="RRN11" s="305"/>
      <c r="RRO11" s="305"/>
      <c r="RRP11" s="305"/>
      <c r="RRQ11" s="305"/>
      <c r="RRR11" s="305"/>
      <c r="RRS11" s="305"/>
      <c r="RRT11" s="305"/>
      <c r="RRU11" s="305"/>
      <c r="RRV11" s="305"/>
      <c r="RRW11" s="305"/>
      <c r="RRX11" s="305"/>
      <c r="RRY11" s="305"/>
      <c r="RRZ11" s="305"/>
      <c r="RSA11" s="305"/>
      <c r="RSB11" s="305"/>
      <c r="RSC11" s="305"/>
      <c r="RSD11" s="305"/>
      <c r="RSE11" s="305"/>
      <c r="RSF11" s="305"/>
      <c r="RSG11" s="305"/>
      <c r="RSH11" s="305"/>
      <c r="RSI11" s="305"/>
      <c r="RSJ11" s="305"/>
      <c r="RSK11" s="305"/>
      <c r="RSL11" s="305"/>
      <c r="RSM11" s="305"/>
      <c r="RSN11" s="305"/>
      <c r="RSO11" s="305"/>
      <c r="RSP11" s="305"/>
      <c r="RSQ11" s="305"/>
      <c r="RSR11" s="305"/>
      <c r="RSS11" s="305"/>
      <c r="RST11" s="305"/>
      <c r="RSU11" s="305"/>
      <c r="RSV11" s="305"/>
      <c r="RSW11" s="305"/>
      <c r="RSX11" s="305"/>
      <c r="RSY11" s="305"/>
      <c r="RSZ11" s="305"/>
      <c r="RTA11" s="305"/>
      <c r="RTB11" s="305"/>
      <c r="RTC11" s="305"/>
      <c r="RTD11" s="305"/>
      <c r="RTE11" s="305"/>
      <c r="RTF11" s="305"/>
      <c r="RTG11" s="305"/>
      <c r="RTH11" s="305"/>
      <c r="RTI11" s="305"/>
      <c r="RTJ11" s="305"/>
      <c r="RTK11" s="305"/>
      <c r="RTL11" s="305"/>
      <c r="RTM11" s="305"/>
      <c r="RTN11" s="305"/>
      <c r="RTO11" s="305"/>
      <c r="RTP11" s="305"/>
      <c r="RTQ11" s="305"/>
      <c r="RTR11" s="305"/>
      <c r="RTS11" s="305"/>
      <c r="RTT11" s="305"/>
      <c r="RTU11" s="305"/>
      <c r="RTV11" s="305"/>
      <c r="RTW11" s="305"/>
      <c r="RTX11" s="305"/>
      <c r="RTY11" s="305"/>
      <c r="RTZ11" s="305"/>
      <c r="RUA11" s="305"/>
      <c r="RUB11" s="305"/>
      <c r="RUC11" s="305"/>
      <c r="RUD11" s="305"/>
      <c r="RUE11" s="305"/>
      <c r="RUF11" s="305"/>
      <c r="RUG11" s="305"/>
      <c r="RUH11" s="305"/>
      <c r="RUI11" s="305"/>
      <c r="RUJ11" s="305"/>
      <c r="RUK11" s="305"/>
      <c r="RUL11" s="305"/>
      <c r="RUM11" s="305"/>
      <c r="RUN11" s="305"/>
      <c r="RUO11" s="305"/>
      <c r="RUP11" s="305"/>
      <c r="RUQ11" s="305"/>
      <c r="RUR11" s="305"/>
      <c r="RUS11" s="305"/>
      <c r="RUT11" s="305"/>
      <c r="RUU11" s="305"/>
      <c r="RUV11" s="305"/>
      <c r="RUW11" s="305"/>
      <c r="RUX11" s="305"/>
      <c r="RUY11" s="305"/>
      <c r="RUZ11" s="305"/>
      <c r="RVA11" s="305"/>
      <c r="RVB11" s="305"/>
      <c r="RVC11" s="305"/>
      <c r="RVD11" s="305"/>
      <c r="RVE11" s="305"/>
      <c r="RVF11" s="305"/>
      <c r="RVG11" s="305"/>
      <c r="RVH11" s="305"/>
      <c r="RVI11" s="305"/>
      <c r="RVJ11" s="305"/>
      <c r="RVK11" s="305"/>
      <c r="RVL11" s="305"/>
      <c r="RVM11" s="305"/>
      <c r="RVN11" s="305"/>
      <c r="RVO11" s="305"/>
      <c r="RVP11" s="305"/>
      <c r="RVQ11" s="305"/>
      <c r="RVR11" s="305"/>
      <c r="RVS11" s="305"/>
      <c r="RVT11" s="305"/>
      <c r="RVU11" s="305"/>
      <c r="RVV11" s="305"/>
      <c r="RVW11" s="305"/>
      <c r="RVX11" s="305"/>
      <c r="RVY11" s="305"/>
      <c r="RVZ11" s="305"/>
      <c r="RWA11" s="305"/>
      <c r="RWB11" s="305"/>
      <c r="RWC11" s="305"/>
      <c r="RWD11" s="305"/>
      <c r="RWE11" s="305"/>
      <c r="RWF11" s="305"/>
      <c r="RWG11" s="305"/>
      <c r="RWH11" s="305"/>
      <c r="RWI11" s="305"/>
      <c r="RWJ11" s="305"/>
      <c r="RWK11" s="305"/>
      <c r="RWL11" s="305"/>
      <c r="RWM11" s="305"/>
      <c r="RWN11" s="305"/>
      <c r="RWO11" s="305"/>
      <c r="RWP11" s="305"/>
      <c r="RWQ11" s="305"/>
      <c r="RWR11" s="305"/>
      <c r="RWS11" s="305"/>
      <c r="RWT11" s="305"/>
      <c r="RWU11" s="305"/>
      <c r="RWV11" s="305"/>
      <c r="RWW11" s="305"/>
      <c r="RWX11" s="305"/>
      <c r="RWY11" s="305"/>
      <c r="RWZ11" s="305"/>
      <c r="RXA11" s="305"/>
      <c r="RXB11" s="305"/>
      <c r="RXC11" s="305"/>
      <c r="RXD11" s="305"/>
      <c r="RXE11" s="305"/>
      <c r="RXF11" s="305"/>
      <c r="RXG11" s="305"/>
      <c r="RXH11" s="305"/>
      <c r="RXI11" s="305"/>
      <c r="RXJ11" s="305"/>
      <c r="RXK11" s="305"/>
      <c r="RXL11" s="305"/>
      <c r="RXM11" s="305"/>
      <c r="RXN11" s="305"/>
      <c r="RXO11" s="305"/>
      <c r="RXP11" s="305"/>
      <c r="RXQ11" s="305"/>
      <c r="RXR11" s="305"/>
      <c r="RXS11" s="305"/>
      <c r="RXT11" s="305"/>
      <c r="RXU11" s="305"/>
      <c r="RXV11" s="305"/>
      <c r="RXW11" s="305"/>
      <c r="RXX11" s="305"/>
      <c r="RXY11" s="305"/>
      <c r="RXZ11" s="305"/>
      <c r="RYA11" s="305"/>
      <c r="RYB11" s="305"/>
      <c r="RYC11" s="305"/>
      <c r="RYD11" s="305"/>
      <c r="RYE11" s="305"/>
      <c r="RYF11" s="305"/>
      <c r="RYG11" s="305"/>
      <c r="RYH11" s="305"/>
      <c r="RYI11" s="305"/>
      <c r="RYJ11" s="305"/>
      <c r="RYK11" s="305"/>
      <c r="RYL11" s="305"/>
      <c r="RYM11" s="305"/>
      <c r="RYN11" s="305"/>
      <c r="RYO11" s="305"/>
      <c r="RYP11" s="305"/>
      <c r="RYQ11" s="305"/>
      <c r="RYR11" s="305"/>
      <c r="RYS11" s="305"/>
      <c r="RYT11" s="305"/>
      <c r="RYU11" s="305"/>
      <c r="RYV11" s="305"/>
      <c r="RYW11" s="305"/>
      <c r="RYX11" s="305"/>
      <c r="RYY11" s="305"/>
      <c r="RYZ11" s="305"/>
      <c r="RZA11" s="305"/>
      <c r="RZB11" s="305"/>
      <c r="RZC11" s="305"/>
      <c r="RZD11" s="305"/>
      <c r="RZE11" s="305"/>
      <c r="RZF11" s="305"/>
      <c r="RZG11" s="305"/>
      <c r="RZH11" s="305"/>
      <c r="RZI11" s="305"/>
      <c r="RZJ11" s="305"/>
      <c r="RZK11" s="305"/>
      <c r="RZL11" s="305"/>
      <c r="RZM11" s="305"/>
      <c r="RZN11" s="305"/>
      <c r="RZO11" s="305"/>
      <c r="RZP11" s="305"/>
      <c r="RZQ11" s="305"/>
      <c r="RZR11" s="305"/>
      <c r="RZS11" s="305"/>
      <c r="RZT11" s="305"/>
      <c r="RZU11" s="305"/>
      <c r="RZV11" s="305"/>
      <c r="RZW11" s="305"/>
      <c r="RZX11" s="305"/>
      <c r="RZY11" s="305"/>
      <c r="RZZ11" s="305"/>
      <c r="SAA11" s="305"/>
      <c r="SAB11" s="305"/>
      <c r="SAC11" s="305"/>
      <c r="SAD11" s="305"/>
      <c r="SAE11" s="305"/>
      <c r="SAF11" s="305"/>
      <c r="SAG11" s="305"/>
      <c r="SAH11" s="305"/>
      <c r="SAI11" s="305"/>
      <c r="SAJ11" s="305"/>
      <c r="SAK11" s="305"/>
      <c r="SAL11" s="305"/>
      <c r="SAM11" s="305"/>
      <c r="SAN11" s="305"/>
      <c r="SAO11" s="305"/>
      <c r="SAP11" s="305"/>
      <c r="SAQ11" s="305"/>
      <c r="SAR11" s="305"/>
      <c r="SAS11" s="305"/>
      <c r="SAT11" s="305"/>
      <c r="SAU11" s="305"/>
      <c r="SAV11" s="305"/>
      <c r="SAW11" s="305"/>
      <c r="SAX11" s="305"/>
      <c r="SAY11" s="305"/>
      <c r="SAZ11" s="305"/>
      <c r="SBA11" s="305"/>
      <c r="SBB11" s="305"/>
      <c r="SBC11" s="305"/>
      <c r="SBD11" s="305"/>
      <c r="SBE11" s="305"/>
      <c r="SBF11" s="305"/>
      <c r="SBG11" s="305"/>
      <c r="SBH11" s="305"/>
      <c r="SBI11" s="305"/>
      <c r="SBJ11" s="305"/>
      <c r="SBK11" s="305"/>
      <c r="SBL11" s="305"/>
      <c r="SBM11" s="305"/>
      <c r="SBN11" s="305"/>
      <c r="SBO11" s="305"/>
      <c r="SBP11" s="305"/>
      <c r="SBQ11" s="305"/>
      <c r="SBR11" s="305"/>
      <c r="SBS11" s="305"/>
      <c r="SBT11" s="305"/>
      <c r="SBU11" s="305"/>
      <c r="SBV11" s="305"/>
      <c r="SBW11" s="305"/>
      <c r="SBX11" s="305"/>
      <c r="SBY11" s="305"/>
      <c r="SBZ11" s="305"/>
      <c r="SCA11" s="305"/>
      <c r="SCB11" s="305"/>
      <c r="SCC11" s="305"/>
      <c r="SCD11" s="305"/>
      <c r="SCE11" s="305"/>
      <c r="SCF11" s="305"/>
      <c r="SCG11" s="305"/>
      <c r="SCH11" s="305"/>
      <c r="SCI11" s="305"/>
      <c r="SCJ11" s="305"/>
      <c r="SCK11" s="305"/>
      <c r="SCL11" s="305"/>
      <c r="SCM11" s="305"/>
      <c r="SCN11" s="305"/>
      <c r="SCO11" s="305"/>
      <c r="SCP11" s="305"/>
      <c r="SCQ11" s="305"/>
      <c r="SCR11" s="305"/>
      <c r="SCS11" s="305"/>
      <c r="SCT11" s="305"/>
      <c r="SCU11" s="305"/>
      <c r="SCV11" s="305"/>
      <c r="SCW11" s="305"/>
      <c r="SCX11" s="305"/>
      <c r="SCY11" s="305"/>
      <c r="SCZ11" s="305"/>
      <c r="SDA11" s="305"/>
      <c r="SDB11" s="305"/>
      <c r="SDC11" s="305"/>
      <c r="SDD11" s="305"/>
      <c r="SDE11" s="305"/>
      <c r="SDF11" s="305"/>
      <c r="SDG11" s="305"/>
      <c r="SDH11" s="305"/>
      <c r="SDI11" s="305"/>
      <c r="SDJ11" s="305"/>
      <c r="SDK11" s="305"/>
      <c r="SDL11" s="305"/>
      <c r="SDM11" s="305"/>
      <c r="SDN11" s="305"/>
      <c r="SDO11" s="305"/>
      <c r="SDP11" s="305"/>
      <c r="SDQ11" s="305"/>
      <c r="SDR11" s="305"/>
      <c r="SDS11" s="305"/>
      <c r="SDT11" s="305"/>
      <c r="SDU11" s="305"/>
      <c r="SDV11" s="305"/>
      <c r="SDW11" s="305"/>
      <c r="SDX11" s="305"/>
      <c r="SDY11" s="305"/>
      <c r="SDZ11" s="305"/>
      <c r="SEA11" s="305"/>
      <c r="SEB11" s="305"/>
      <c r="SEC11" s="305"/>
      <c r="SED11" s="305"/>
      <c r="SEE11" s="305"/>
      <c r="SEF11" s="305"/>
      <c r="SEG11" s="305"/>
      <c r="SEH11" s="305"/>
      <c r="SEI11" s="305"/>
      <c r="SEJ11" s="305"/>
      <c r="SEK11" s="305"/>
      <c r="SEL11" s="305"/>
      <c r="SEM11" s="305"/>
      <c r="SEN11" s="305"/>
      <c r="SEO11" s="305"/>
      <c r="SEP11" s="305"/>
      <c r="SEQ11" s="305"/>
      <c r="SER11" s="305"/>
      <c r="SES11" s="305"/>
      <c r="SET11" s="305"/>
      <c r="SEU11" s="305"/>
      <c r="SEV11" s="305"/>
      <c r="SEW11" s="305"/>
      <c r="SEX11" s="305"/>
      <c r="SEY11" s="305"/>
      <c r="SEZ11" s="305"/>
      <c r="SFA11" s="305"/>
      <c r="SFB11" s="305"/>
      <c r="SFC11" s="305"/>
      <c r="SFD11" s="305"/>
      <c r="SFE11" s="305"/>
      <c r="SFF11" s="305"/>
      <c r="SFG11" s="305"/>
      <c r="SFH11" s="305"/>
      <c r="SFI11" s="305"/>
      <c r="SFJ11" s="305"/>
      <c r="SFK11" s="305"/>
      <c r="SFL11" s="305"/>
      <c r="SFM11" s="305"/>
      <c r="SFN11" s="305"/>
      <c r="SFO11" s="305"/>
      <c r="SFP11" s="305"/>
      <c r="SFQ11" s="305"/>
      <c r="SFR11" s="305"/>
      <c r="SFS11" s="305"/>
      <c r="SFT11" s="305"/>
      <c r="SFU11" s="305"/>
      <c r="SFV11" s="305"/>
      <c r="SFW11" s="305"/>
      <c r="SFX11" s="305"/>
      <c r="SFY11" s="305"/>
      <c r="SFZ11" s="305"/>
      <c r="SGA11" s="305"/>
      <c r="SGB11" s="305"/>
      <c r="SGC11" s="305"/>
      <c r="SGD11" s="305"/>
      <c r="SGE11" s="305"/>
      <c r="SGF11" s="305"/>
      <c r="SGG11" s="305"/>
      <c r="SGH11" s="305"/>
      <c r="SGI11" s="305"/>
      <c r="SGJ11" s="305"/>
      <c r="SGK11" s="305"/>
      <c r="SGL11" s="305"/>
      <c r="SGM11" s="305"/>
      <c r="SGN11" s="305"/>
      <c r="SGO11" s="305"/>
      <c r="SGP11" s="305"/>
      <c r="SGQ11" s="305"/>
      <c r="SGR11" s="305"/>
      <c r="SGS11" s="305"/>
      <c r="SGT11" s="305"/>
      <c r="SGU11" s="305"/>
      <c r="SGV11" s="305"/>
      <c r="SGW11" s="305"/>
      <c r="SGX11" s="305"/>
      <c r="SGY11" s="305"/>
      <c r="SGZ11" s="305"/>
      <c r="SHA11" s="305"/>
      <c r="SHB11" s="305"/>
      <c r="SHC11" s="305"/>
      <c r="SHD11" s="305"/>
      <c r="SHE11" s="305"/>
      <c r="SHF11" s="305"/>
      <c r="SHG11" s="305"/>
      <c r="SHH11" s="305"/>
      <c r="SHI11" s="305"/>
      <c r="SHJ11" s="305"/>
      <c r="SHK11" s="305"/>
      <c r="SHL11" s="305"/>
      <c r="SHM11" s="305"/>
      <c r="SHN11" s="305"/>
      <c r="SHO11" s="305"/>
      <c r="SHP11" s="305"/>
      <c r="SHQ11" s="305"/>
      <c r="SHR11" s="305"/>
      <c r="SHS11" s="305"/>
      <c r="SHT11" s="305"/>
      <c r="SHU11" s="305"/>
      <c r="SHV11" s="305"/>
      <c r="SHW11" s="305"/>
      <c r="SHX11" s="305"/>
      <c r="SHY11" s="305"/>
      <c r="SHZ11" s="305"/>
      <c r="SIA11" s="305"/>
      <c r="SIB11" s="305"/>
      <c r="SIC11" s="305"/>
      <c r="SID11" s="305"/>
      <c r="SIE11" s="305"/>
      <c r="SIF11" s="305"/>
      <c r="SIG11" s="305"/>
      <c r="SIH11" s="305"/>
      <c r="SII11" s="305"/>
      <c r="SIJ11" s="305"/>
      <c r="SIK11" s="305"/>
      <c r="SIL11" s="305"/>
      <c r="SIM11" s="305"/>
      <c r="SIN11" s="305"/>
      <c r="SIO11" s="305"/>
      <c r="SIP11" s="305"/>
      <c r="SIQ11" s="305"/>
      <c r="SIR11" s="305"/>
      <c r="SIS11" s="305"/>
      <c r="SIT11" s="305"/>
      <c r="SIU11" s="305"/>
      <c r="SIV11" s="305"/>
      <c r="SIW11" s="305"/>
      <c r="SIX11" s="305"/>
      <c r="SIY11" s="305"/>
      <c r="SIZ11" s="305"/>
      <c r="SJA11" s="305"/>
      <c r="SJB11" s="305"/>
      <c r="SJC11" s="305"/>
      <c r="SJD11" s="305"/>
      <c r="SJE11" s="305"/>
      <c r="SJF11" s="305"/>
      <c r="SJG11" s="305"/>
      <c r="SJH11" s="305"/>
      <c r="SJI11" s="305"/>
      <c r="SJJ11" s="305"/>
      <c r="SJK11" s="305"/>
      <c r="SJL11" s="305"/>
      <c r="SJM11" s="305"/>
      <c r="SJN11" s="305"/>
      <c r="SJO11" s="305"/>
      <c r="SJP11" s="305"/>
      <c r="SJQ11" s="305"/>
      <c r="SJR11" s="305"/>
      <c r="SJS11" s="305"/>
      <c r="SJT11" s="305"/>
      <c r="SJU11" s="305"/>
      <c r="SJV11" s="305"/>
      <c r="SJW11" s="305"/>
      <c r="SJX11" s="305"/>
      <c r="SJY11" s="305"/>
      <c r="SJZ11" s="305"/>
      <c r="SKA11" s="305"/>
      <c r="SKB11" s="305"/>
      <c r="SKC11" s="305"/>
      <c r="SKD11" s="305"/>
      <c r="SKE11" s="305"/>
      <c r="SKF11" s="305"/>
      <c r="SKG11" s="305"/>
      <c r="SKH11" s="305"/>
      <c r="SKI11" s="305"/>
      <c r="SKJ11" s="305"/>
      <c r="SKK11" s="305"/>
      <c r="SKL11" s="305"/>
      <c r="SKM11" s="305"/>
      <c r="SKN11" s="305"/>
      <c r="SKO11" s="305"/>
      <c r="SKP11" s="305"/>
      <c r="SKQ11" s="305"/>
      <c r="SKR11" s="305"/>
      <c r="SKS11" s="305"/>
      <c r="SKT11" s="305"/>
      <c r="SKU11" s="305"/>
      <c r="SKV11" s="305"/>
      <c r="SKW11" s="305"/>
      <c r="SKX11" s="305"/>
      <c r="SKY11" s="305"/>
      <c r="SKZ11" s="305"/>
      <c r="SLA11" s="305"/>
      <c r="SLB11" s="305"/>
      <c r="SLC11" s="305"/>
      <c r="SLD11" s="305"/>
      <c r="SLE11" s="305"/>
      <c r="SLF11" s="305"/>
      <c r="SLG11" s="305"/>
      <c r="SLH11" s="305"/>
      <c r="SLI11" s="305"/>
      <c r="SLJ11" s="305"/>
      <c r="SLK11" s="305"/>
      <c r="SLL11" s="305"/>
      <c r="SLM11" s="305"/>
      <c r="SLN11" s="305"/>
      <c r="SLO11" s="305"/>
      <c r="SLP11" s="305"/>
      <c r="SLQ11" s="305"/>
      <c r="SLR11" s="305"/>
      <c r="SLS11" s="305"/>
      <c r="SLT11" s="305"/>
      <c r="SLU11" s="305"/>
      <c r="SLV11" s="305"/>
      <c r="SLW11" s="305"/>
      <c r="SLX11" s="305"/>
      <c r="SLY11" s="305"/>
      <c r="SLZ11" s="305"/>
      <c r="SMA11" s="305"/>
      <c r="SMB11" s="305"/>
      <c r="SMC11" s="305"/>
      <c r="SMD11" s="305"/>
      <c r="SME11" s="305"/>
      <c r="SMF11" s="305"/>
      <c r="SMG11" s="305"/>
      <c r="SMH11" s="305"/>
      <c r="SMI11" s="305"/>
      <c r="SMJ11" s="305"/>
      <c r="SMK11" s="305"/>
      <c r="SML11" s="305"/>
      <c r="SMM11" s="305"/>
      <c r="SMN11" s="305"/>
      <c r="SMO11" s="305"/>
      <c r="SMP11" s="305"/>
      <c r="SMQ11" s="305"/>
      <c r="SMR11" s="305"/>
      <c r="SMS11" s="305"/>
      <c r="SMT11" s="305"/>
      <c r="SMU11" s="305"/>
      <c r="SMV11" s="305"/>
      <c r="SMW11" s="305"/>
      <c r="SMX11" s="305"/>
      <c r="SMY11" s="305"/>
      <c r="SMZ11" s="305"/>
      <c r="SNA11" s="305"/>
      <c r="SNB11" s="305"/>
      <c r="SNC11" s="305"/>
      <c r="SND11" s="305"/>
      <c r="SNE11" s="305"/>
      <c r="SNF11" s="305"/>
      <c r="SNG11" s="305"/>
      <c r="SNH11" s="305"/>
      <c r="SNI11" s="305"/>
      <c r="SNJ11" s="305"/>
      <c r="SNK11" s="305"/>
      <c r="SNL11" s="305"/>
      <c r="SNM11" s="305"/>
      <c r="SNN11" s="305"/>
      <c r="SNO11" s="305"/>
      <c r="SNP11" s="305"/>
      <c r="SNQ11" s="305"/>
      <c r="SNR11" s="305"/>
      <c r="SNS11" s="305"/>
      <c r="SNT11" s="305"/>
      <c r="SNU11" s="305"/>
      <c r="SNV11" s="305"/>
      <c r="SNW11" s="305"/>
      <c r="SNX11" s="305"/>
      <c r="SNY11" s="305"/>
      <c r="SNZ11" s="305"/>
      <c r="SOA11" s="305"/>
      <c r="SOB11" s="305"/>
      <c r="SOC11" s="305"/>
      <c r="SOD11" s="305"/>
      <c r="SOE11" s="305"/>
      <c r="SOF11" s="305"/>
      <c r="SOG11" s="305"/>
      <c r="SOH11" s="305"/>
      <c r="SOI11" s="305"/>
      <c r="SOJ11" s="305"/>
      <c r="SOK11" s="305"/>
      <c r="SOL11" s="305"/>
      <c r="SOM11" s="305"/>
      <c r="SON11" s="305"/>
      <c r="SOO11" s="305"/>
      <c r="SOP11" s="305"/>
      <c r="SOQ11" s="305"/>
      <c r="SOR11" s="305"/>
      <c r="SOS11" s="305"/>
      <c r="SOT11" s="305"/>
      <c r="SOU11" s="305"/>
      <c r="SOV11" s="305"/>
      <c r="SOW11" s="305"/>
      <c r="SOX11" s="305"/>
      <c r="SOY11" s="305"/>
      <c r="SOZ11" s="305"/>
      <c r="SPA11" s="305"/>
      <c r="SPB11" s="305"/>
      <c r="SPC11" s="305"/>
      <c r="SPD11" s="305"/>
      <c r="SPE11" s="305"/>
      <c r="SPF11" s="305"/>
      <c r="SPG11" s="305"/>
      <c r="SPH11" s="305"/>
      <c r="SPI11" s="305"/>
      <c r="SPJ11" s="305"/>
      <c r="SPK11" s="305"/>
      <c r="SPL11" s="305"/>
      <c r="SPM11" s="305"/>
      <c r="SPN11" s="305"/>
      <c r="SPO11" s="305"/>
      <c r="SPP11" s="305"/>
      <c r="SPQ11" s="305"/>
      <c r="SPR11" s="305"/>
      <c r="SPS11" s="305"/>
      <c r="SPT11" s="305"/>
      <c r="SPU11" s="305"/>
      <c r="SPV11" s="305"/>
      <c r="SPW11" s="305"/>
      <c r="SPX11" s="305"/>
      <c r="SPY11" s="305"/>
      <c r="SPZ11" s="305"/>
      <c r="SQA11" s="305"/>
      <c r="SQB11" s="305"/>
      <c r="SQC11" s="305"/>
      <c r="SQD11" s="305"/>
      <c r="SQE11" s="305"/>
      <c r="SQF11" s="305"/>
      <c r="SQG11" s="305"/>
      <c r="SQH11" s="305"/>
      <c r="SQI11" s="305"/>
      <c r="SQJ11" s="305"/>
      <c r="SQK11" s="305"/>
      <c r="SQL11" s="305"/>
      <c r="SQM11" s="305"/>
      <c r="SQN11" s="305"/>
      <c r="SQO11" s="305"/>
      <c r="SQP11" s="305"/>
      <c r="SQQ11" s="305"/>
      <c r="SQR11" s="305"/>
      <c r="SQS11" s="305"/>
      <c r="SQT11" s="305"/>
      <c r="SQU11" s="305"/>
      <c r="SQV11" s="305"/>
      <c r="SQW11" s="305"/>
      <c r="SQX11" s="305"/>
      <c r="SQY11" s="305"/>
      <c r="SQZ11" s="305"/>
      <c r="SRA11" s="305"/>
      <c r="SRB11" s="305"/>
      <c r="SRC11" s="305"/>
      <c r="SRD11" s="305"/>
      <c r="SRE11" s="305"/>
      <c r="SRF11" s="305"/>
      <c r="SRG11" s="305"/>
      <c r="SRH11" s="305"/>
      <c r="SRI11" s="305"/>
      <c r="SRJ11" s="305"/>
      <c r="SRK11" s="305"/>
      <c r="SRL11" s="305"/>
      <c r="SRM11" s="305"/>
      <c r="SRN11" s="305"/>
      <c r="SRO11" s="305"/>
      <c r="SRP11" s="305"/>
      <c r="SRQ11" s="305"/>
      <c r="SRR11" s="305"/>
      <c r="SRS11" s="305"/>
      <c r="SRT11" s="305"/>
      <c r="SRU11" s="305"/>
      <c r="SRV11" s="305"/>
      <c r="SRW11" s="305"/>
      <c r="SRX11" s="305"/>
      <c r="SRY11" s="305"/>
      <c r="SRZ11" s="305"/>
      <c r="SSA11" s="305"/>
      <c r="SSB11" s="305"/>
      <c r="SSC11" s="305"/>
      <c r="SSD11" s="305"/>
      <c r="SSE11" s="305"/>
      <c r="SSF11" s="305"/>
      <c r="SSG11" s="305"/>
      <c r="SSH11" s="305"/>
      <c r="SSI11" s="305"/>
      <c r="SSJ11" s="305"/>
      <c r="SSK11" s="305"/>
      <c r="SSL11" s="305"/>
      <c r="SSM11" s="305"/>
      <c r="SSN11" s="305"/>
      <c r="SSO11" s="305"/>
      <c r="SSP11" s="305"/>
      <c r="SSQ11" s="305"/>
      <c r="SSR11" s="305"/>
      <c r="SSS11" s="305"/>
      <c r="SST11" s="305"/>
      <c r="SSU11" s="305"/>
      <c r="SSV11" s="305"/>
      <c r="SSW11" s="305"/>
      <c r="SSX11" s="305"/>
      <c r="SSY11" s="305"/>
      <c r="SSZ11" s="305"/>
      <c r="STA11" s="305"/>
      <c r="STB11" s="305"/>
      <c r="STC11" s="305"/>
      <c r="STD11" s="305"/>
      <c r="STE11" s="305"/>
      <c r="STF11" s="305"/>
      <c r="STG11" s="305"/>
      <c r="STH11" s="305"/>
      <c r="STI11" s="305"/>
      <c r="STJ11" s="305"/>
      <c r="STK11" s="305"/>
      <c r="STL11" s="305"/>
      <c r="STM11" s="305"/>
      <c r="STN11" s="305"/>
      <c r="STO11" s="305"/>
      <c r="STP11" s="305"/>
      <c r="STQ11" s="305"/>
      <c r="STR11" s="305"/>
      <c r="STS11" s="305"/>
      <c r="STT11" s="305"/>
      <c r="STU11" s="305"/>
      <c r="STV11" s="305"/>
      <c r="STW11" s="305"/>
      <c r="STX11" s="305"/>
      <c r="STY11" s="305"/>
      <c r="STZ11" s="305"/>
      <c r="SUA11" s="305"/>
      <c r="SUB11" s="305"/>
      <c r="SUC11" s="305"/>
      <c r="SUD11" s="305"/>
      <c r="SUE11" s="305"/>
      <c r="SUF11" s="305"/>
      <c r="SUG11" s="305"/>
      <c r="SUH11" s="305"/>
      <c r="SUI11" s="305"/>
      <c r="SUJ11" s="305"/>
      <c r="SUK11" s="305"/>
      <c r="SUL11" s="305"/>
      <c r="SUM11" s="305"/>
      <c r="SUN11" s="305"/>
      <c r="SUO11" s="305"/>
      <c r="SUP11" s="305"/>
      <c r="SUQ11" s="305"/>
      <c r="SUR11" s="305"/>
      <c r="SUS11" s="305"/>
      <c r="SUT11" s="305"/>
      <c r="SUU11" s="305"/>
      <c r="SUV11" s="305"/>
      <c r="SUW11" s="305"/>
      <c r="SUX11" s="305"/>
      <c r="SUY11" s="305"/>
      <c r="SUZ11" s="305"/>
      <c r="SVA11" s="305"/>
      <c r="SVB11" s="305"/>
      <c r="SVC11" s="305"/>
      <c r="SVD11" s="305"/>
      <c r="SVE11" s="305"/>
      <c r="SVF11" s="305"/>
      <c r="SVG11" s="305"/>
      <c r="SVH11" s="305"/>
      <c r="SVI11" s="305"/>
      <c r="SVJ11" s="305"/>
      <c r="SVK11" s="305"/>
      <c r="SVL11" s="305"/>
      <c r="SVM11" s="305"/>
      <c r="SVN11" s="305"/>
      <c r="SVO11" s="305"/>
      <c r="SVP11" s="305"/>
      <c r="SVQ11" s="305"/>
      <c r="SVR11" s="305"/>
      <c r="SVS11" s="305"/>
      <c r="SVT11" s="305"/>
      <c r="SVU11" s="305"/>
      <c r="SVV11" s="305"/>
      <c r="SVW11" s="305"/>
      <c r="SVX11" s="305"/>
      <c r="SVY11" s="305"/>
      <c r="SVZ11" s="305"/>
      <c r="SWA11" s="305"/>
      <c r="SWB11" s="305"/>
      <c r="SWC11" s="305"/>
      <c r="SWD11" s="305"/>
      <c r="SWE11" s="305"/>
      <c r="SWF11" s="305"/>
      <c r="SWG11" s="305"/>
      <c r="SWH11" s="305"/>
      <c r="SWI11" s="305"/>
      <c r="SWJ11" s="305"/>
      <c r="SWK11" s="305"/>
      <c r="SWL11" s="305"/>
      <c r="SWM11" s="305"/>
      <c r="SWN11" s="305"/>
      <c r="SWO11" s="305"/>
      <c r="SWP11" s="305"/>
      <c r="SWQ11" s="305"/>
      <c r="SWR11" s="305"/>
      <c r="SWS11" s="305"/>
      <c r="SWT11" s="305"/>
      <c r="SWU11" s="305"/>
      <c r="SWV11" s="305"/>
      <c r="SWW11" s="305"/>
      <c r="SWX11" s="305"/>
      <c r="SWY11" s="305"/>
      <c r="SWZ11" s="305"/>
      <c r="SXA11" s="305"/>
      <c r="SXB11" s="305"/>
      <c r="SXC11" s="305"/>
      <c r="SXD11" s="305"/>
      <c r="SXE11" s="305"/>
      <c r="SXF11" s="305"/>
      <c r="SXG11" s="305"/>
      <c r="SXH11" s="305"/>
      <c r="SXI11" s="305"/>
      <c r="SXJ11" s="305"/>
      <c r="SXK11" s="305"/>
      <c r="SXL11" s="305"/>
      <c r="SXM11" s="305"/>
      <c r="SXN11" s="305"/>
      <c r="SXO11" s="305"/>
      <c r="SXP11" s="305"/>
      <c r="SXQ11" s="305"/>
      <c r="SXR11" s="305"/>
      <c r="SXS11" s="305"/>
      <c r="SXT11" s="305"/>
      <c r="SXU11" s="305"/>
      <c r="SXV11" s="305"/>
      <c r="SXW11" s="305"/>
      <c r="SXX11" s="305"/>
      <c r="SXY11" s="305"/>
      <c r="SXZ11" s="305"/>
      <c r="SYA11" s="305"/>
      <c r="SYB11" s="305"/>
      <c r="SYC11" s="305"/>
      <c r="SYD11" s="305"/>
      <c r="SYE11" s="305"/>
      <c r="SYF11" s="305"/>
      <c r="SYG11" s="305"/>
      <c r="SYH11" s="305"/>
      <c r="SYI11" s="305"/>
      <c r="SYJ11" s="305"/>
      <c r="SYK11" s="305"/>
      <c r="SYL11" s="305"/>
      <c r="SYM11" s="305"/>
      <c r="SYN11" s="305"/>
      <c r="SYO11" s="305"/>
      <c r="SYP11" s="305"/>
      <c r="SYQ11" s="305"/>
      <c r="SYR11" s="305"/>
      <c r="SYS11" s="305"/>
      <c r="SYT11" s="305"/>
      <c r="SYU11" s="305"/>
      <c r="SYV11" s="305"/>
      <c r="SYW11" s="305"/>
      <c r="SYX11" s="305"/>
      <c r="SYY11" s="305"/>
      <c r="SYZ11" s="305"/>
      <c r="SZA11" s="305"/>
      <c r="SZB11" s="305"/>
      <c r="SZC11" s="305"/>
      <c r="SZD11" s="305"/>
      <c r="SZE11" s="305"/>
      <c r="SZF11" s="305"/>
      <c r="SZG11" s="305"/>
      <c r="SZH11" s="305"/>
      <c r="SZI11" s="305"/>
      <c r="SZJ11" s="305"/>
      <c r="SZK11" s="305"/>
      <c r="SZL11" s="305"/>
      <c r="SZM11" s="305"/>
      <c r="SZN11" s="305"/>
      <c r="SZO11" s="305"/>
      <c r="SZP11" s="305"/>
      <c r="SZQ11" s="305"/>
      <c r="SZR11" s="305"/>
      <c r="SZS11" s="305"/>
      <c r="SZT11" s="305"/>
      <c r="SZU11" s="305"/>
      <c r="SZV11" s="305"/>
      <c r="SZW11" s="305"/>
      <c r="SZX11" s="305"/>
      <c r="SZY11" s="305"/>
      <c r="SZZ11" s="305"/>
      <c r="TAA11" s="305"/>
      <c r="TAB11" s="305"/>
      <c r="TAC11" s="305"/>
      <c r="TAD11" s="305"/>
      <c r="TAE11" s="305"/>
      <c r="TAF11" s="305"/>
      <c r="TAG11" s="305"/>
      <c r="TAH11" s="305"/>
      <c r="TAI11" s="305"/>
      <c r="TAJ11" s="305"/>
      <c r="TAK11" s="305"/>
      <c r="TAL11" s="305"/>
      <c r="TAM11" s="305"/>
      <c r="TAN11" s="305"/>
      <c r="TAO11" s="305"/>
      <c r="TAP11" s="305"/>
      <c r="TAQ11" s="305"/>
      <c r="TAR11" s="305"/>
      <c r="TAS11" s="305"/>
      <c r="TAT11" s="305"/>
      <c r="TAU11" s="305"/>
      <c r="TAV11" s="305"/>
      <c r="TAW11" s="305"/>
      <c r="TAX11" s="305"/>
      <c r="TAY11" s="305"/>
      <c r="TAZ11" s="305"/>
      <c r="TBA11" s="305"/>
      <c r="TBB11" s="305"/>
      <c r="TBC11" s="305"/>
      <c r="TBD11" s="305"/>
      <c r="TBE11" s="305"/>
      <c r="TBF11" s="305"/>
      <c r="TBG11" s="305"/>
      <c r="TBH11" s="305"/>
      <c r="TBI11" s="305"/>
      <c r="TBJ11" s="305"/>
      <c r="TBK11" s="305"/>
      <c r="TBL11" s="305"/>
      <c r="TBM11" s="305"/>
      <c r="TBN11" s="305"/>
      <c r="TBO11" s="305"/>
      <c r="TBP11" s="305"/>
      <c r="TBQ11" s="305"/>
      <c r="TBR11" s="305"/>
      <c r="TBS11" s="305"/>
      <c r="TBT11" s="305"/>
      <c r="TBU11" s="305"/>
      <c r="TBV11" s="305"/>
      <c r="TBW11" s="305"/>
      <c r="TBX11" s="305"/>
      <c r="TBY11" s="305"/>
      <c r="TBZ11" s="305"/>
      <c r="TCA11" s="305"/>
      <c r="TCB11" s="305"/>
      <c r="TCC11" s="305"/>
      <c r="TCD11" s="305"/>
      <c r="TCE11" s="305"/>
      <c r="TCF11" s="305"/>
      <c r="TCG11" s="305"/>
      <c r="TCH11" s="305"/>
      <c r="TCI11" s="305"/>
      <c r="TCJ11" s="305"/>
      <c r="TCK11" s="305"/>
      <c r="TCL11" s="305"/>
      <c r="TCM11" s="305"/>
      <c r="TCN11" s="305"/>
      <c r="TCO11" s="305"/>
      <c r="TCP11" s="305"/>
      <c r="TCQ11" s="305"/>
      <c r="TCR11" s="305"/>
      <c r="TCS11" s="305"/>
      <c r="TCT11" s="305"/>
      <c r="TCU11" s="305"/>
      <c r="TCV11" s="305"/>
      <c r="TCW11" s="305"/>
      <c r="TCX11" s="305"/>
      <c r="TCY11" s="305"/>
      <c r="TCZ11" s="305"/>
      <c r="TDA11" s="305"/>
      <c r="TDB11" s="305"/>
      <c r="TDC11" s="305"/>
      <c r="TDD11" s="305"/>
      <c r="TDE11" s="305"/>
      <c r="TDF11" s="305"/>
      <c r="TDG11" s="305"/>
      <c r="TDH11" s="305"/>
      <c r="TDI11" s="305"/>
      <c r="TDJ11" s="305"/>
      <c r="TDK11" s="305"/>
      <c r="TDL11" s="305"/>
      <c r="TDM11" s="305"/>
      <c r="TDN11" s="305"/>
      <c r="TDO11" s="305"/>
      <c r="TDP11" s="305"/>
      <c r="TDQ11" s="305"/>
      <c r="TDR11" s="305"/>
      <c r="TDS11" s="305"/>
      <c r="TDT11" s="305"/>
      <c r="TDU11" s="305"/>
      <c r="TDV11" s="305"/>
      <c r="TDW11" s="305"/>
      <c r="TDX11" s="305"/>
      <c r="TDY11" s="305"/>
      <c r="TDZ11" s="305"/>
      <c r="TEA11" s="305"/>
      <c r="TEB11" s="305"/>
      <c r="TEC11" s="305"/>
      <c r="TED11" s="305"/>
      <c r="TEE11" s="305"/>
      <c r="TEF11" s="305"/>
      <c r="TEG11" s="305"/>
      <c r="TEH11" s="305"/>
      <c r="TEI11" s="305"/>
      <c r="TEJ11" s="305"/>
      <c r="TEK11" s="305"/>
      <c r="TEL11" s="305"/>
      <c r="TEM11" s="305"/>
      <c r="TEN11" s="305"/>
      <c r="TEO11" s="305"/>
      <c r="TEP11" s="305"/>
      <c r="TEQ11" s="305"/>
      <c r="TER11" s="305"/>
      <c r="TES11" s="305"/>
      <c r="TET11" s="305"/>
      <c r="TEU11" s="305"/>
      <c r="TEV11" s="305"/>
      <c r="TEW11" s="305"/>
      <c r="TEX11" s="305"/>
      <c r="TEY11" s="305"/>
      <c r="TEZ11" s="305"/>
      <c r="TFA11" s="305"/>
      <c r="TFB11" s="305"/>
      <c r="TFC11" s="305"/>
      <c r="TFD11" s="305"/>
      <c r="TFE11" s="305"/>
      <c r="TFF11" s="305"/>
      <c r="TFG11" s="305"/>
      <c r="TFH11" s="305"/>
      <c r="TFI11" s="305"/>
      <c r="TFJ11" s="305"/>
      <c r="TFK11" s="305"/>
      <c r="TFL11" s="305"/>
      <c r="TFM11" s="305"/>
      <c r="TFN11" s="305"/>
      <c r="TFO11" s="305"/>
      <c r="TFP11" s="305"/>
      <c r="TFQ11" s="305"/>
      <c r="TFR11" s="305"/>
      <c r="TFS11" s="305"/>
      <c r="TFT11" s="305"/>
      <c r="TFU11" s="305"/>
      <c r="TFV11" s="305"/>
      <c r="TFW11" s="305"/>
      <c r="TFX11" s="305"/>
      <c r="TFY11" s="305"/>
      <c r="TFZ11" s="305"/>
      <c r="TGA11" s="305"/>
      <c r="TGB11" s="305"/>
      <c r="TGC11" s="305"/>
      <c r="TGD11" s="305"/>
      <c r="TGE11" s="305"/>
      <c r="TGF11" s="305"/>
      <c r="TGG11" s="305"/>
      <c r="TGH11" s="305"/>
      <c r="TGI11" s="305"/>
      <c r="TGJ11" s="305"/>
      <c r="TGK11" s="305"/>
      <c r="TGL11" s="305"/>
      <c r="TGM11" s="305"/>
      <c r="TGN11" s="305"/>
      <c r="TGO11" s="305"/>
      <c r="TGP11" s="305"/>
      <c r="TGQ11" s="305"/>
      <c r="TGR11" s="305"/>
      <c r="TGS11" s="305"/>
      <c r="TGT11" s="305"/>
      <c r="TGU11" s="305"/>
      <c r="TGV11" s="305"/>
      <c r="TGW11" s="305"/>
      <c r="TGX11" s="305"/>
      <c r="TGY11" s="305"/>
      <c r="TGZ11" s="305"/>
      <c r="THA11" s="305"/>
      <c r="THB11" s="305"/>
      <c r="THC11" s="305"/>
      <c r="THD11" s="305"/>
      <c r="THE11" s="305"/>
      <c r="THF11" s="305"/>
      <c r="THG11" s="305"/>
      <c r="THH11" s="305"/>
      <c r="THI11" s="305"/>
      <c r="THJ11" s="305"/>
      <c r="THK11" s="305"/>
      <c r="THL11" s="305"/>
      <c r="THM11" s="305"/>
      <c r="THN11" s="305"/>
      <c r="THO11" s="305"/>
      <c r="THP11" s="305"/>
      <c r="THQ11" s="305"/>
      <c r="THR11" s="305"/>
      <c r="THS11" s="305"/>
      <c r="THT11" s="305"/>
      <c r="THU11" s="305"/>
      <c r="THV11" s="305"/>
      <c r="THW11" s="305"/>
      <c r="THX11" s="305"/>
      <c r="THY11" s="305"/>
      <c r="THZ11" s="305"/>
      <c r="TIA11" s="305"/>
      <c r="TIB11" s="305"/>
      <c r="TIC11" s="305"/>
      <c r="TID11" s="305"/>
      <c r="TIE11" s="305"/>
      <c r="TIF11" s="305"/>
      <c r="TIG11" s="305"/>
      <c r="TIH11" s="305"/>
      <c r="TII11" s="305"/>
      <c r="TIJ11" s="305"/>
      <c r="TIK11" s="305"/>
      <c r="TIL11" s="305"/>
      <c r="TIM11" s="305"/>
      <c r="TIN11" s="305"/>
      <c r="TIO11" s="305"/>
      <c r="TIP11" s="305"/>
      <c r="TIQ11" s="305"/>
      <c r="TIR11" s="305"/>
      <c r="TIS11" s="305"/>
      <c r="TIT11" s="305"/>
      <c r="TIU11" s="305"/>
      <c r="TIV11" s="305"/>
      <c r="TIW11" s="305"/>
      <c r="TIX11" s="305"/>
      <c r="TIY11" s="305"/>
      <c r="TIZ11" s="305"/>
      <c r="TJA11" s="305"/>
      <c r="TJB11" s="305"/>
      <c r="TJC11" s="305"/>
      <c r="TJD11" s="305"/>
      <c r="TJE11" s="305"/>
      <c r="TJF11" s="305"/>
      <c r="TJG11" s="305"/>
      <c r="TJH11" s="305"/>
      <c r="TJI11" s="305"/>
      <c r="TJJ11" s="305"/>
      <c r="TJK11" s="305"/>
      <c r="TJL11" s="305"/>
      <c r="TJM11" s="305"/>
      <c r="TJN11" s="305"/>
      <c r="TJO11" s="305"/>
      <c r="TJP11" s="305"/>
      <c r="TJQ11" s="305"/>
      <c r="TJR11" s="305"/>
      <c r="TJS11" s="305"/>
      <c r="TJT11" s="305"/>
      <c r="TJU11" s="305"/>
      <c r="TJV11" s="305"/>
      <c r="TJW11" s="305"/>
      <c r="TJX11" s="305"/>
      <c r="TJY11" s="305"/>
      <c r="TJZ11" s="305"/>
      <c r="TKA11" s="305"/>
      <c r="TKB11" s="305"/>
      <c r="TKC11" s="305"/>
      <c r="TKD11" s="305"/>
      <c r="TKE11" s="305"/>
      <c r="TKF11" s="305"/>
      <c r="TKG11" s="305"/>
      <c r="TKH11" s="305"/>
      <c r="TKI11" s="305"/>
      <c r="TKJ11" s="305"/>
      <c r="TKK11" s="305"/>
      <c r="TKL11" s="305"/>
      <c r="TKM11" s="305"/>
      <c r="TKN11" s="305"/>
      <c r="TKO11" s="305"/>
      <c r="TKP11" s="305"/>
      <c r="TKQ11" s="305"/>
      <c r="TKR11" s="305"/>
      <c r="TKS11" s="305"/>
      <c r="TKT11" s="305"/>
      <c r="TKU11" s="305"/>
      <c r="TKV11" s="305"/>
      <c r="TKW11" s="305"/>
      <c r="TKX11" s="305"/>
      <c r="TKY11" s="305"/>
      <c r="TKZ11" s="305"/>
      <c r="TLA11" s="305"/>
      <c r="TLB11" s="305"/>
      <c r="TLC11" s="305"/>
      <c r="TLD11" s="305"/>
      <c r="TLE11" s="305"/>
      <c r="TLF11" s="305"/>
      <c r="TLG11" s="305"/>
      <c r="TLH11" s="305"/>
      <c r="TLI11" s="305"/>
      <c r="TLJ11" s="305"/>
      <c r="TLK11" s="305"/>
      <c r="TLL11" s="305"/>
      <c r="TLM11" s="305"/>
      <c r="TLN11" s="305"/>
      <c r="TLO11" s="305"/>
      <c r="TLP11" s="305"/>
      <c r="TLQ11" s="305"/>
      <c r="TLR11" s="305"/>
      <c r="TLS11" s="305"/>
      <c r="TLT11" s="305"/>
      <c r="TLU11" s="305"/>
      <c r="TLV11" s="305"/>
      <c r="TLW11" s="305"/>
      <c r="TLX11" s="305"/>
      <c r="TLY11" s="305"/>
      <c r="TLZ11" s="305"/>
      <c r="TMA11" s="305"/>
      <c r="TMB11" s="305"/>
      <c r="TMC11" s="305"/>
      <c r="TMD11" s="305"/>
      <c r="TME11" s="305"/>
      <c r="TMF11" s="305"/>
      <c r="TMG11" s="305"/>
      <c r="TMH11" s="305"/>
      <c r="TMI11" s="305"/>
      <c r="TMJ11" s="305"/>
      <c r="TMK11" s="305"/>
      <c r="TML11" s="305"/>
      <c r="TMM11" s="305"/>
      <c r="TMN11" s="305"/>
      <c r="TMO11" s="305"/>
      <c r="TMP11" s="305"/>
      <c r="TMQ11" s="305"/>
      <c r="TMR11" s="305"/>
      <c r="TMS11" s="305"/>
      <c r="TMT11" s="305"/>
      <c r="TMU11" s="305"/>
      <c r="TMV11" s="305"/>
      <c r="TMW11" s="305"/>
      <c r="TMX11" s="305"/>
      <c r="TMY11" s="305"/>
      <c r="TMZ11" s="305"/>
      <c r="TNA11" s="305"/>
      <c r="TNB11" s="305"/>
      <c r="TNC11" s="305"/>
      <c r="TND11" s="305"/>
      <c r="TNE11" s="305"/>
      <c r="TNF11" s="305"/>
      <c r="TNG11" s="305"/>
      <c r="TNH11" s="305"/>
      <c r="TNI11" s="305"/>
      <c r="TNJ11" s="305"/>
      <c r="TNK11" s="305"/>
      <c r="TNL11" s="305"/>
      <c r="TNM11" s="305"/>
      <c r="TNN11" s="305"/>
      <c r="TNO11" s="305"/>
      <c r="TNP11" s="305"/>
      <c r="TNQ11" s="305"/>
      <c r="TNR11" s="305"/>
      <c r="TNS11" s="305"/>
      <c r="TNT11" s="305"/>
      <c r="TNU11" s="305"/>
      <c r="TNV11" s="305"/>
      <c r="TNW11" s="305"/>
      <c r="TNX11" s="305"/>
      <c r="TNY11" s="305"/>
      <c r="TNZ11" s="305"/>
      <c r="TOA11" s="305"/>
      <c r="TOB11" s="305"/>
      <c r="TOC11" s="305"/>
      <c r="TOD11" s="305"/>
      <c r="TOE11" s="305"/>
      <c r="TOF11" s="305"/>
      <c r="TOG11" s="305"/>
      <c r="TOH11" s="305"/>
      <c r="TOI11" s="305"/>
      <c r="TOJ11" s="305"/>
      <c r="TOK11" s="305"/>
      <c r="TOL11" s="305"/>
      <c r="TOM11" s="305"/>
      <c r="TON11" s="305"/>
      <c r="TOO11" s="305"/>
      <c r="TOP11" s="305"/>
      <c r="TOQ11" s="305"/>
      <c r="TOR11" s="305"/>
      <c r="TOS11" s="305"/>
      <c r="TOT11" s="305"/>
      <c r="TOU11" s="305"/>
      <c r="TOV11" s="305"/>
      <c r="TOW11" s="305"/>
      <c r="TOX11" s="305"/>
      <c r="TOY11" s="305"/>
      <c r="TOZ11" s="305"/>
      <c r="TPA11" s="305"/>
      <c r="TPB11" s="305"/>
      <c r="TPC11" s="305"/>
      <c r="TPD11" s="305"/>
      <c r="TPE11" s="305"/>
      <c r="TPF11" s="305"/>
      <c r="TPG11" s="305"/>
      <c r="TPH11" s="305"/>
      <c r="TPI11" s="305"/>
      <c r="TPJ11" s="305"/>
      <c r="TPK11" s="305"/>
      <c r="TPL11" s="305"/>
      <c r="TPM11" s="305"/>
      <c r="TPN11" s="305"/>
      <c r="TPO11" s="305"/>
      <c r="TPP11" s="305"/>
      <c r="TPQ11" s="305"/>
      <c r="TPR11" s="305"/>
      <c r="TPS11" s="305"/>
      <c r="TPT11" s="305"/>
      <c r="TPU11" s="305"/>
      <c r="TPV11" s="305"/>
      <c r="TPW11" s="305"/>
      <c r="TPX11" s="305"/>
      <c r="TPY11" s="305"/>
      <c r="TPZ11" s="305"/>
      <c r="TQA11" s="305"/>
      <c r="TQB11" s="305"/>
      <c r="TQC11" s="305"/>
      <c r="TQD11" s="305"/>
      <c r="TQE11" s="305"/>
      <c r="TQF11" s="305"/>
      <c r="TQG11" s="305"/>
      <c r="TQH11" s="305"/>
      <c r="TQI11" s="305"/>
      <c r="TQJ11" s="305"/>
      <c r="TQK11" s="305"/>
      <c r="TQL11" s="305"/>
      <c r="TQM11" s="305"/>
      <c r="TQN11" s="305"/>
      <c r="TQO11" s="305"/>
      <c r="TQP11" s="305"/>
      <c r="TQQ11" s="305"/>
      <c r="TQR11" s="305"/>
      <c r="TQS11" s="305"/>
      <c r="TQT11" s="305"/>
      <c r="TQU11" s="305"/>
      <c r="TQV11" s="305"/>
      <c r="TQW11" s="305"/>
      <c r="TQX11" s="305"/>
      <c r="TQY11" s="305"/>
      <c r="TQZ11" s="305"/>
      <c r="TRA11" s="305"/>
      <c r="TRB11" s="305"/>
      <c r="TRC11" s="305"/>
      <c r="TRD11" s="305"/>
      <c r="TRE11" s="305"/>
      <c r="TRF11" s="305"/>
      <c r="TRG11" s="305"/>
      <c r="TRH11" s="305"/>
      <c r="TRI11" s="305"/>
      <c r="TRJ11" s="305"/>
      <c r="TRK11" s="305"/>
      <c r="TRL11" s="305"/>
      <c r="TRM11" s="305"/>
      <c r="TRN11" s="305"/>
      <c r="TRO11" s="305"/>
      <c r="TRP11" s="305"/>
      <c r="TRQ11" s="305"/>
      <c r="TRR11" s="305"/>
      <c r="TRS11" s="305"/>
      <c r="TRT11" s="305"/>
      <c r="TRU11" s="305"/>
      <c r="TRV11" s="305"/>
      <c r="TRW11" s="305"/>
      <c r="TRX11" s="305"/>
      <c r="TRY11" s="305"/>
      <c r="TRZ11" s="305"/>
      <c r="TSA11" s="305"/>
      <c r="TSB11" s="305"/>
      <c r="TSC11" s="305"/>
      <c r="TSD11" s="305"/>
      <c r="TSE11" s="305"/>
      <c r="TSF11" s="305"/>
      <c r="TSG11" s="305"/>
      <c r="TSH11" s="305"/>
      <c r="TSI11" s="305"/>
      <c r="TSJ11" s="305"/>
      <c r="TSK11" s="305"/>
      <c r="TSL11" s="305"/>
      <c r="TSM11" s="305"/>
      <c r="TSN11" s="305"/>
      <c r="TSO11" s="305"/>
      <c r="TSP11" s="305"/>
      <c r="TSQ11" s="305"/>
      <c r="TSR11" s="305"/>
      <c r="TSS11" s="305"/>
      <c r="TST11" s="305"/>
      <c r="TSU11" s="305"/>
      <c r="TSV11" s="305"/>
      <c r="TSW11" s="305"/>
      <c r="TSX11" s="305"/>
      <c r="TSY11" s="305"/>
      <c r="TSZ11" s="305"/>
      <c r="TTA11" s="305"/>
      <c r="TTB11" s="305"/>
      <c r="TTC11" s="305"/>
      <c r="TTD11" s="305"/>
      <c r="TTE11" s="305"/>
      <c r="TTF11" s="305"/>
      <c r="TTG11" s="305"/>
      <c r="TTH11" s="305"/>
      <c r="TTI11" s="305"/>
      <c r="TTJ11" s="305"/>
      <c r="TTK11" s="305"/>
      <c r="TTL11" s="305"/>
      <c r="TTM11" s="305"/>
      <c r="TTN11" s="305"/>
      <c r="TTO11" s="305"/>
      <c r="TTP11" s="305"/>
      <c r="TTQ11" s="305"/>
      <c r="TTR11" s="305"/>
      <c r="TTS11" s="305"/>
      <c r="TTT11" s="305"/>
      <c r="TTU11" s="305"/>
      <c r="TTV11" s="305"/>
      <c r="TTW11" s="305"/>
      <c r="TTX11" s="305"/>
      <c r="TTY11" s="305"/>
      <c r="TTZ11" s="305"/>
      <c r="TUA11" s="305"/>
      <c r="TUB11" s="305"/>
      <c r="TUC11" s="305"/>
      <c r="TUD11" s="305"/>
      <c r="TUE11" s="305"/>
      <c r="TUF11" s="305"/>
      <c r="TUG11" s="305"/>
      <c r="TUH11" s="305"/>
      <c r="TUI11" s="305"/>
      <c r="TUJ11" s="305"/>
      <c r="TUK11" s="305"/>
      <c r="TUL11" s="305"/>
      <c r="TUM11" s="305"/>
      <c r="TUN11" s="305"/>
      <c r="TUO11" s="305"/>
      <c r="TUP11" s="305"/>
      <c r="TUQ11" s="305"/>
      <c r="TUR11" s="305"/>
      <c r="TUS11" s="305"/>
      <c r="TUT11" s="305"/>
      <c r="TUU11" s="305"/>
      <c r="TUV11" s="305"/>
      <c r="TUW11" s="305"/>
      <c r="TUX11" s="305"/>
      <c r="TUY11" s="305"/>
      <c r="TUZ11" s="305"/>
      <c r="TVA11" s="305"/>
      <c r="TVB11" s="305"/>
      <c r="TVC11" s="305"/>
      <c r="TVD11" s="305"/>
      <c r="TVE11" s="305"/>
      <c r="TVF11" s="305"/>
      <c r="TVG11" s="305"/>
      <c r="TVH11" s="305"/>
      <c r="TVI11" s="305"/>
      <c r="TVJ11" s="305"/>
      <c r="TVK11" s="305"/>
      <c r="TVL11" s="305"/>
      <c r="TVM11" s="305"/>
      <c r="TVN11" s="305"/>
      <c r="TVO11" s="305"/>
      <c r="TVP11" s="305"/>
      <c r="TVQ11" s="305"/>
      <c r="TVR11" s="305"/>
      <c r="TVS11" s="305"/>
      <c r="TVT11" s="305"/>
      <c r="TVU11" s="305"/>
      <c r="TVV11" s="305"/>
      <c r="TVW11" s="305"/>
      <c r="TVX11" s="305"/>
      <c r="TVY11" s="305"/>
      <c r="TVZ11" s="305"/>
      <c r="TWA11" s="305"/>
      <c r="TWB11" s="305"/>
      <c r="TWC11" s="305"/>
      <c r="TWD11" s="305"/>
      <c r="TWE11" s="305"/>
      <c r="TWF11" s="305"/>
      <c r="TWG11" s="305"/>
      <c r="TWH11" s="305"/>
      <c r="TWI11" s="305"/>
      <c r="TWJ11" s="305"/>
      <c r="TWK11" s="305"/>
      <c r="TWL11" s="305"/>
      <c r="TWM11" s="305"/>
      <c r="TWN11" s="305"/>
      <c r="TWO11" s="305"/>
      <c r="TWP11" s="305"/>
      <c r="TWQ11" s="305"/>
      <c r="TWR11" s="305"/>
      <c r="TWS11" s="305"/>
      <c r="TWT11" s="305"/>
      <c r="TWU11" s="305"/>
      <c r="TWV11" s="305"/>
      <c r="TWW11" s="305"/>
      <c r="TWX11" s="305"/>
      <c r="TWY11" s="305"/>
      <c r="TWZ11" s="305"/>
      <c r="TXA11" s="305"/>
      <c r="TXB11" s="305"/>
      <c r="TXC11" s="305"/>
      <c r="TXD11" s="305"/>
      <c r="TXE11" s="305"/>
      <c r="TXF11" s="305"/>
      <c r="TXG11" s="305"/>
      <c r="TXH11" s="305"/>
      <c r="TXI11" s="305"/>
      <c r="TXJ11" s="305"/>
      <c r="TXK11" s="305"/>
      <c r="TXL11" s="305"/>
      <c r="TXM11" s="305"/>
      <c r="TXN11" s="305"/>
      <c r="TXO11" s="305"/>
      <c r="TXP11" s="305"/>
      <c r="TXQ11" s="305"/>
      <c r="TXR11" s="305"/>
      <c r="TXS11" s="305"/>
      <c r="TXT11" s="305"/>
      <c r="TXU11" s="305"/>
      <c r="TXV11" s="305"/>
      <c r="TXW11" s="305"/>
      <c r="TXX11" s="305"/>
      <c r="TXY11" s="305"/>
      <c r="TXZ11" s="305"/>
      <c r="TYA11" s="305"/>
      <c r="TYB11" s="305"/>
      <c r="TYC11" s="305"/>
      <c r="TYD11" s="305"/>
      <c r="TYE11" s="305"/>
      <c r="TYF11" s="305"/>
      <c r="TYG11" s="305"/>
      <c r="TYH11" s="305"/>
      <c r="TYI11" s="305"/>
      <c r="TYJ11" s="305"/>
      <c r="TYK11" s="305"/>
      <c r="TYL11" s="305"/>
      <c r="TYM11" s="305"/>
      <c r="TYN11" s="305"/>
      <c r="TYO11" s="305"/>
      <c r="TYP11" s="305"/>
      <c r="TYQ11" s="305"/>
      <c r="TYR11" s="305"/>
      <c r="TYS11" s="305"/>
      <c r="TYT11" s="305"/>
      <c r="TYU11" s="305"/>
      <c r="TYV11" s="305"/>
      <c r="TYW11" s="305"/>
      <c r="TYX11" s="305"/>
      <c r="TYY11" s="305"/>
      <c r="TYZ11" s="305"/>
      <c r="TZA11" s="305"/>
      <c r="TZB11" s="305"/>
      <c r="TZC11" s="305"/>
      <c r="TZD11" s="305"/>
      <c r="TZE11" s="305"/>
      <c r="TZF11" s="305"/>
      <c r="TZG11" s="305"/>
      <c r="TZH11" s="305"/>
      <c r="TZI11" s="305"/>
      <c r="TZJ11" s="305"/>
      <c r="TZK11" s="305"/>
      <c r="TZL11" s="305"/>
      <c r="TZM11" s="305"/>
      <c r="TZN11" s="305"/>
      <c r="TZO11" s="305"/>
      <c r="TZP11" s="305"/>
      <c r="TZQ11" s="305"/>
      <c r="TZR11" s="305"/>
      <c r="TZS11" s="305"/>
      <c r="TZT11" s="305"/>
      <c r="TZU11" s="305"/>
      <c r="TZV11" s="305"/>
      <c r="TZW11" s="305"/>
      <c r="TZX11" s="305"/>
      <c r="TZY11" s="305"/>
      <c r="TZZ11" s="305"/>
      <c r="UAA11" s="305"/>
      <c r="UAB11" s="305"/>
      <c r="UAC11" s="305"/>
      <c r="UAD11" s="305"/>
      <c r="UAE11" s="305"/>
      <c r="UAF11" s="305"/>
      <c r="UAG11" s="305"/>
      <c r="UAH11" s="305"/>
      <c r="UAI11" s="305"/>
      <c r="UAJ11" s="305"/>
      <c r="UAK11" s="305"/>
      <c r="UAL11" s="305"/>
      <c r="UAM11" s="305"/>
      <c r="UAN11" s="305"/>
      <c r="UAO11" s="305"/>
      <c r="UAP11" s="305"/>
      <c r="UAQ11" s="305"/>
      <c r="UAR11" s="305"/>
      <c r="UAS11" s="305"/>
      <c r="UAT11" s="305"/>
      <c r="UAU11" s="305"/>
      <c r="UAV11" s="305"/>
      <c r="UAW11" s="305"/>
      <c r="UAX11" s="305"/>
      <c r="UAY11" s="305"/>
      <c r="UAZ11" s="305"/>
      <c r="UBA11" s="305"/>
      <c r="UBB11" s="305"/>
      <c r="UBC11" s="305"/>
      <c r="UBD11" s="305"/>
      <c r="UBE11" s="305"/>
      <c r="UBF11" s="305"/>
      <c r="UBG11" s="305"/>
      <c r="UBH11" s="305"/>
      <c r="UBI11" s="305"/>
      <c r="UBJ11" s="305"/>
      <c r="UBK11" s="305"/>
      <c r="UBL11" s="305"/>
      <c r="UBM11" s="305"/>
      <c r="UBN11" s="305"/>
      <c r="UBO11" s="305"/>
      <c r="UBP11" s="305"/>
      <c r="UBQ11" s="305"/>
      <c r="UBR11" s="305"/>
      <c r="UBS11" s="305"/>
      <c r="UBT11" s="305"/>
      <c r="UBU11" s="305"/>
      <c r="UBV11" s="305"/>
      <c r="UBW11" s="305"/>
      <c r="UBX11" s="305"/>
      <c r="UBY11" s="305"/>
      <c r="UBZ11" s="305"/>
      <c r="UCA11" s="305"/>
      <c r="UCB11" s="305"/>
      <c r="UCC11" s="305"/>
      <c r="UCD11" s="305"/>
      <c r="UCE11" s="305"/>
      <c r="UCF11" s="305"/>
      <c r="UCG11" s="305"/>
      <c r="UCH11" s="305"/>
      <c r="UCI11" s="305"/>
      <c r="UCJ11" s="305"/>
      <c r="UCK11" s="305"/>
      <c r="UCL11" s="305"/>
      <c r="UCM11" s="305"/>
      <c r="UCN11" s="305"/>
      <c r="UCO11" s="305"/>
      <c r="UCP11" s="305"/>
      <c r="UCQ11" s="305"/>
      <c r="UCR11" s="305"/>
      <c r="UCS11" s="305"/>
      <c r="UCT11" s="305"/>
      <c r="UCU11" s="305"/>
      <c r="UCV11" s="305"/>
      <c r="UCW11" s="305"/>
      <c r="UCX11" s="305"/>
      <c r="UCY11" s="305"/>
      <c r="UCZ11" s="305"/>
      <c r="UDA11" s="305"/>
      <c r="UDB11" s="305"/>
      <c r="UDC11" s="305"/>
      <c r="UDD11" s="305"/>
      <c r="UDE11" s="305"/>
      <c r="UDF11" s="305"/>
      <c r="UDG11" s="305"/>
      <c r="UDH11" s="305"/>
      <c r="UDI11" s="305"/>
      <c r="UDJ11" s="305"/>
      <c r="UDK11" s="305"/>
      <c r="UDL11" s="305"/>
      <c r="UDM11" s="305"/>
      <c r="UDN11" s="305"/>
      <c r="UDO11" s="305"/>
      <c r="UDP11" s="305"/>
      <c r="UDQ11" s="305"/>
      <c r="UDR11" s="305"/>
      <c r="UDS11" s="305"/>
      <c r="UDT11" s="305"/>
      <c r="UDU11" s="305"/>
      <c r="UDV11" s="305"/>
      <c r="UDW11" s="305"/>
      <c r="UDX11" s="305"/>
      <c r="UDY11" s="305"/>
      <c r="UDZ11" s="305"/>
      <c r="UEA11" s="305"/>
      <c r="UEB11" s="305"/>
      <c r="UEC11" s="305"/>
      <c r="UED11" s="305"/>
      <c r="UEE11" s="305"/>
      <c r="UEF11" s="305"/>
      <c r="UEG11" s="305"/>
      <c r="UEH11" s="305"/>
      <c r="UEI11" s="305"/>
      <c r="UEJ11" s="305"/>
      <c r="UEK11" s="305"/>
      <c r="UEL11" s="305"/>
      <c r="UEM11" s="305"/>
      <c r="UEN11" s="305"/>
      <c r="UEO11" s="305"/>
      <c r="UEP11" s="305"/>
      <c r="UEQ11" s="305"/>
      <c r="UER11" s="305"/>
      <c r="UES11" s="305"/>
      <c r="UET11" s="305"/>
      <c r="UEU11" s="305"/>
      <c r="UEV11" s="305"/>
      <c r="UEW11" s="305"/>
      <c r="UEX11" s="305"/>
      <c r="UEY11" s="305"/>
      <c r="UEZ11" s="305"/>
      <c r="UFA11" s="305"/>
      <c r="UFB11" s="305"/>
      <c r="UFC11" s="305"/>
      <c r="UFD11" s="305"/>
      <c r="UFE11" s="305"/>
      <c r="UFF11" s="305"/>
      <c r="UFG11" s="305"/>
      <c r="UFH11" s="305"/>
      <c r="UFI11" s="305"/>
      <c r="UFJ11" s="305"/>
      <c r="UFK11" s="305"/>
      <c r="UFL11" s="305"/>
      <c r="UFM11" s="305"/>
      <c r="UFN11" s="305"/>
      <c r="UFO11" s="305"/>
      <c r="UFP11" s="305"/>
      <c r="UFQ11" s="305"/>
      <c r="UFR11" s="305"/>
      <c r="UFS11" s="305"/>
      <c r="UFT11" s="305"/>
      <c r="UFU11" s="305"/>
      <c r="UFV11" s="305"/>
      <c r="UFW11" s="305"/>
      <c r="UFX11" s="305"/>
      <c r="UFY11" s="305"/>
      <c r="UFZ11" s="305"/>
      <c r="UGA11" s="305"/>
      <c r="UGB11" s="305"/>
      <c r="UGC11" s="305"/>
      <c r="UGD11" s="305"/>
      <c r="UGE11" s="305"/>
      <c r="UGF11" s="305"/>
      <c r="UGG11" s="305"/>
      <c r="UGH11" s="305"/>
      <c r="UGI11" s="305"/>
      <c r="UGJ11" s="305"/>
      <c r="UGK11" s="305"/>
      <c r="UGL11" s="305"/>
      <c r="UGM11" s="305"/>
      <c r="UGN11" s="305"/>
      <c r="UGO11" s="305"/>
      <c r="UGP11" s="305"/>
      <c r="UGQ11" s="305"/>
      <c r="UGR11" s="305"/>
      <c r="UGS11" s="305"/>
      <c r="UGT11" s="305"/>
      <c r="UGU11" s="305"/>
      <c r="UGV11" s="305"/>
      <c r="UGW11" s="305"/>
      <c r="UGX11" s="305"/>
      <c r="UGY11" s="305"/>
      <c r="UGZ11" s="305"/>
      <c r="UHA11" s="305"/>
      <c r="UHB11" s="305"/>
      <c r="UHC11" s="305"/>
      <c r="UHD11" s="305"/>
      <c r="UHE11" s="305"/>
      <c r="UHF11" s="305"/>
      <c r="UHG11" s="305"/>
      <c r="UHH11" s="305"/>
      <c r="UHI11" s="305"/>
      <c r="UHJ11" s="305"/>
      <c r="UHK11" s="305"/>
      <c r="UHL11" s="305"/>
      <c r="UHM11" s="305"/>
      <c r="UHN11" s="305"/>
      <c r="UHO11" s="305"/>
      <c r="UHP11" s="305"/>
      <c r="UHQ11" s="305"/>
      <c r="UHR11" s="305"/>
      <c r="UHS11" s="305"/>
      <c r="UHT11" s="305"/>
      <c r="UHU11" s="305"/>
      <c r="UHV11" s="305"/>
      <c r="UHW11" s="305"/>
      <c r="UHX11" s="305"/>
      <c r="UHY11" s="305"/>
      <c r="UHZ11" s="305"/>
      <c r="UIA11" s="305"/>
      <c r="UIB11" s="305"/>
      <c r="UIC11" s="305"/>
      <c r="UID11" s="305"/>
      <c r="UIE11" s="305"/>
      <c r="UIF11" s="305"/>
      <c r="UIG11" s="305"/>
      <c r="UIH11" s="305"/>
      <c r="UII11" s="305"/>
      <c r="UIJ11" s="305"/>
      <c r="UIK11" s="305"/>
      <c r="UIL11" s="305"/>
      <c r="UIM11" s="305"/>
      <c r="UIN11" s="305"/>
      <c r="UIO11" s="305"/>
      <c r="UIP11" s="305"/>
      <c r="UIQ11" s="305"/>
      <c r="UIR11" s="305"/>
      <c r="UIS11" s="305"/>
      <c r="UIT11" s="305"/>
      <c r="UIU11" s="305"/>
      <c r="UIV11" s="305"/>
      <c r="UIW11" s="305"/>
      <c r="UIX11" s="305"/>
      <c r="UIY11" s="305"/>
      <c r="UIZ11" s="305"/>
      <c r="UJA11" s="305"/>
      <c r="UJB11" s="305"/>
      <c r="UJC11" s="305"/>
      <c r="UJD11" s="305"/>
      <c r="UJE11" s="305"/>
      <c r="UJF11" s="305"/>
      <c r="UJG11" s="305"/>
      <c r="UJH11" s="305"/>
      <c r="UJI11" s="305"/>
      <c r="UJJ11" s="305"/>
      <c r="UJK11" s="305"/>
      <c r="UJL11" s="305"/>
      <c r="UJM11" s="305"/>
      <c r="UJN11" s="305"/>
      <c r="UJO11" s="305"/>
      <c r="UJP11" s="305"/>
      <c r="UJQ11" s="305"/>
      <c r="UJR11" s="305"/>
      <c r="UJS11" s="305"/>
      <c r="UJT11" s="305"/>
      <c r="UJU11" s="305"/>
      <c r="UJV11" s="305"/>
      <c r="UJW11" s="305"/>
      <c r="UJX11" s="305"/>
      <c r="UJY11" s="305"/>
      <c r="UJZ11" s="305"/>
      <c r="UKA11" s="305"/>
      <c r="UKB11" s="305"/>
      <c r="UKC11" s="305"/>
      <c r="UKD11" s="305"/>
      <c r="UKE11" s="305"/>
      <c r="UKF11" s="305"/>
      <c r="UKG11" s="305"/>
      <c r="UKH11" s="305"/>
      <c r="UKI11" s="305"/>
      <c r="UKJ11" s="305"/>
      <c r="UKK11" s="305"/>
      <c r="UKL11" s="305"/>
      <c r="UKM11" s="305"/>
      <c r="UKN11" s="305"/>
      <c r="UKO11" s="305"/>
      <c r="UKP11" s="305"/>
      <c r="UKQ11" s="305"/>
      <c r="UKR11" s="305"/>
      <c r="UKS11" s="305"/>
      <c r="UKT11" s="305"/>
      <c r="UKU11" s="305"/>
      <c r="UKV11" s="305"/>
      <c r="UKW11" s="305"/>
      <c r="UKX11" s="305"/>
      <c r="UKY11" s="305"/>
      <c r="UKZ11" s="305"/>
      <c r="ULA11" s="305"/>
      <c r="ULB11" s="305"/>
      <c r="ULC11" s="305"/>
      <c r="ULD11" s="305"/>
      <c r="ULE11" s="305"/>
      <c r="ULF11" s="305"/>
      <c r="ULG11" s="305"/>
      <c r="ULH11" s="305"/>
      <c r="ULI11" s="305"/>
      <c r="ULJ11" s="305"/>
      <c r="ULK11" s="305"/>
      <c r="ULL11" s="305"/>
      <c r="ULM11" s="305"/>
      <c r="ULN11" s="305"/>
      <c r="ULO11" s="305"/>
      <c r="ULP11" s="305"/>
      <c r="ULQ11" s="305"/>
      <c r="ULR11" s="305"/>
      <c r="ULS11" s="305"/>
      <c r="ULT11" s="305"/>
      <c r="ULU11" s="305"/>
      <c r="ULV11" s="305"/>
      <c r="ULW11" s="305"/>
      <c r="ULX11" s="305"/>
      <c r="ULY11" s="305"/>
      <c r="ULZ11" s="305"/>
      <c r="UMA11" s="305"/>
      <c r="UMB11" s="305"/>
      <c r="UMC11" s="305"/>
      <c r="UMD11" s="305"/>
      <c r="UME11" s="305"/>
      <c r="UMF11" s="305"/>
      <c r="UMG11" s="305"/>
      <c r="UMH11" s="305"/>
      <c r="UMI11" s="305"/>
      <c r="UMJ11" s="305"/>
      <c r="UMK11" s="305"/>
      <c r="UML11" s="305"/>
      <c r="UMM11" s="305"/>
      <c r="UMN11" s="305"/>
      <c r="UMO11" s="305"/>
      <c r="UMP11" s="305"/>
      <c r="UMQ11" s="305"/>
      <c r="UMR11" s="305"/>
      <c r="UMS11" s="305"/>
      <c r="UMT11" s="305"/>
      <c r="UMU11" s="305"/>
      <c r="UMV11" s="305"/>
      <c r="UMW11" s="305"/>
      <c r="UMX11" s="305"/>
      <c r="UMY11" s="305"/>
      <c r="UMZ11" s="305"/>
      <c r="UNA11" s="305"/>
      <c r="UNB11" s="305"/>
      <c r="UNC11" s="305"/>
      <c r="UND11" s="305"/>
      <c r="UNE11" s="305"/>
      <c r="UNF11" s="305"/>
      <c r="UNG11" s="305"/>
      <c r="UNH11" s="305"/>
      <c r="UNI11" s="305"/>
      <c r="UNJ11" s="305"/>
      <c r="UNK11" s="305"/>
      <c r="UNL11" s="305"/>
      <c r="UNM11" s="305"/>
      <c r="UNN11" s="305"/>
      <c r="UNO11" s="305"/>
      <c r="UNP11" s="305"/>
      <c r="UNQ11" s="305"/>
      <c r="UNR11" s="305"/>
      <c r="UNS11" s="305"/>
      <c r="UNT11" s="305"/>
      <c r="UNU11" s="305"/>
      <c r="UNV11" s="305"/>
      <c r="UNW11" s="305"/>
      <c r="UNX11" s="305"/>
      <c r="UNY11" s="305"/>
      <c r="UNZ11" s="305"/>
      <c r="UOA11" s="305"/>
      <c r="UOB11" s="305"/>
      <c r="UOC11" s="305"/>
      <c r="UOD11" s="305"/>
      <c r="UOE11" s="305"/>
      <c r="UOF11" s="305"/>
      <c r="UOG11" s="305"/>
      <c r="UOH11" s="305"/>
      <c r="UOI11" s="305"/>
      <c r="UOJ11" s="305"/>
      <c r="UOK11" s="305"/>
      <c r="UOL11" s="305"/>
      <c r="UOM11" s="305"/>
      <c r="UON11" s="305"/>
      <c r="UOO11" s="305"/>
      <c r="UOP11" s="305"/>
      <c r="UOQ11" s="305"/>
      <c r="UOR11" s="305"/>
      <c r="UOS11" s="305"/>
      <c r="UOT11" s="305"/>
      <c r="UOU11" s="305"/>
      <c r="UOV11" s="305"/>
      <c r="UOW11" s="305"/>
      <c r="UOX11" s="305"/>
      <c r="UOY11" s="305"/>
      <c r="UOZ11" s="305"/>
      <c r="UPA11" s="305"/>
      <c r="UPB11" s="305"/>
      <c r="UPC11" s="305"/>
      <c r="UPD11" s="305"/>
      <c r="UPE11" s="305"/>
      <c r="UPF11" s="305"/>
      <c r="UPG11" s="305"/>
      <c r="UPH11" s="305"/>
      <c r="UPI11" s="305"/>
      <c r="UPJ11" s="305"/>
      <c r="UPK11" s="305"/>
      <c r="UPL11" s="305"/>
      <c r="UPM11" s="305"/>
      <c r="UPN11" s="305"/>
      <c r="UPO11" s="305"/>
      <c r="UPP11" s="305"/>
      <c r="UPQ11" s="305"/>
      <c r="UPR11" s="305"/>
      <c r="UPS11" s="305"/>
      <c r="UPT11" s="305"/>
      <c r="UPU11" s="305"/>
      <c r="UPV11" s="305"/>
      <c r="UPW11" s="305"/>
      <c r="UPX11" s="305"/>
      <c r="UPY11" s="305"/>
      <c r="UPZ11" s="305"/>
      <c r="UQA11" s="305"/>
      <c r="UQB11" s="305"/>
      <c r="UQC11" s="305"/>
      <c r="UQD11" s="305"/>
      <c r="UQE11" s="305"/>
      <c r="UQF11" s="305"/>
      <c r="UQG11" s="305"/>
      <c r="UQH11" s="305"/>
      <c r="UQI11" s="305"/>
      <c r="UQJ11" s="305"/>
      <c r="UQK11" s="305"/>
      <c r="UQL11" s="305"/>
      <c r="UQM11" s="305"/>
      <c r="UQN11" s="305"/>
      <c r="UQO11" s="305"/>
      <c r="UQP11" s="305"/>
      <c r="UQQ11" s="305"/>
      <c r="UQR11" s="305"/>
      <c r="UQS11" s="305"/>
      <c r="UQT11" s="305"/>
      <c r="UQU11" s="305"/>
      <c r="UQV11" s="305"/>
      <c r="UQW11" s="305"/>
      <c r="UQX11" s="305"/>
      <c r="UQY11" s="305"/>
      <c r="UQZ11" s="305"/>
      <c r="URA11" s="305"/>
      <c r="URB11" s="305"/>
      <c r="URC11" s="305"/>
      <c r="URD11" s="305"/>
      <c r="URE11" s="305"/>
      <c r="URF11" s="305"/>
      <c r="URG11" s="305"/>
      <c r="URH11" s="305"/>
      <c r="URI11" s="305"/>
      <c r="URJ11" s="305"/>
      <c r="URK11" s="305"/>
      <c r="URL11" s="305"/>
      <c r="URM11" s="305"/>
      <c r="URN11" s="305"/>
      <c r="URO11" s="305"/>
      <c r="URP11" s="305"/>
      <c r="URQ11" s="305"/>
      <c r="URR11" s="305"/>
      <c r="URS11" s="305"/>
      <c r="URT11" s="305"/>
      <c r="URU11" s="305"/>
      <c r="URV11" s="305"/>
      <c r="URW11" s="305"/>
      <c r="URX11" s="305"/>
      <c r="URY11" s="305"/>
      <c r="URZ11" s="305"/>
      <c r="USA11" s="305"/>
      <c r="USB11" s="305"/>
      <c r="USC11" s="305"/>
      <c r="USD11" s="305"/>
      <c r="USE11" s="305"/>
      <c r="USF11" s="305"/>
      <c r="USG11" s="305"/>
      <c r="USH11" s="305"/>
      <c r="USI11" s="305"/>
      <c r="USJ11" s="305"/>
      <c r="USK11" s="305"/>
      <c r="USL11" s="305"/>
      <c r="USM11" s="305"/>
      <c r="USN11" s="305"/>
      <c r="USO11" s="305"/>
      <c r="USP11" s="305"/>
      <c r="USQ11" s="305"/>
      <c r="USR11" s="305"/>
      <c r="USS11" s="305"/>
      <c r="UST11" s="305"/>
      <c r="USU11" s="305"/>
      <c r="USV11" s="305"/>
      <c r="USW11" s="305"/>
      <c r="USX11" s="305"/>
      <c r="USY11" s="305"/>
      <c r="USZ11" s="305"/>
      <c r="UTA11" s="305"/>
      <c r="UTB11" s="305"/>
      <c r="UTC11" s="305"/>
      <c r="UTD11" s="305"/>
      <c r="UTE11" s="305"/>
      <c r="UTF11" s="305"/>
      <c r="UTG11" s="305"/>
      <c r="UTH11" s="305"/>
      <c r="UTI11" s="305"/>
      <c r="UTJ11" s="305"/>
      <c r="UTK11" s="305"/>
      <c r="UTL11" s="305"/>
      <c r="UTM11" s="305"/>
      <c r="UTN11" s="305"/>
      <c r="UTO11" s="305"/>
      <c r="UTP11" s="305"/>
      <c r="UTQ11" s="305"/>
      <c r="UTR11" s="305"/>
      <c r="UTS11" s="305"/>
      <c r="UTT11" s="305"/>
      <c r="UTU11" s="305"/>
      <c r="UTV11" s="305"/>
      <c r="UTW11" s="305"/>
      <c r="UTX11" s="305"/>
      <c r="UTY11" s="305"/>
      <c r="UTZ11" s="305"/>
      <c r="UUA11" s="305"/>
      <c r="UUB11" s="305"/>
      <c r="UUC11" s="305"/>
      <c r="UUD11" s="305"/>
      <c r="UUE11" s="305"/>
      <c r="UUF11" s="305"/>
      <c r="UUG11" s="305"/>
      <c r="UUH11" s="305"/>
      <c r="UUI11" s="305"/>
      <c r="UUJ11" s="305"/>
      <c r="UUK11" s="305"/>
      <c r="UUL11" s="305"/>
      <c r="UUM11" s="305"/>
      <c r="UUN11" s="305"/>
      <c r="UUO11" s="305"/>
      <c r="UUP11" s="305"/>
      <c r="UUQ11" s="305"/>
      <c r="UUR11" s="305"/>
      <c r="UUS11" s="305"/>
      <c r="UUT11" s="305"/>
      <c r="UUU11" s="305"/>
      <c r="UUV11" s="305"/>
      <c r="UUW11" s="305"/>
      <c r="UUX11" s="305"/>
      <c r="UUY11" s="305"/>
      <c r="UUZ11" s="305"/>
      <c r="UVA11" s="305"/>
      <c r="UVB11" s="305"/>
      <c r="UVC11" s="305"/>
      <c r="UVD11" s="305"/>
      <c r="UVE11" s="305"/>
      <c r="UVF11" s="305"/>
      <c r="UVG11" s="305"/>
      <c r="UVH11" s="305"/>
      <c r="UVI11" s="305"/>
      <c r="UVJ11" s="305"/>
      <c r="UVK11" s="305"/>
      <c r="UVL11" s="305"/>
      <c r="UVM11" s="305"/>
      <c r="UVN11" s="305"/>
      <c r="UVO11" s="305"/>
      <c r="UVP11" s="305"/>
      <c r="UVQ11" s="305"/>
      <c r="UVR11" s="305"/>
      <c r="UVS11" s="305"/>
      <c r="UVT11" s="305"/>
      <c r="UVU11" s="305"/>
      <c r="UVV11" s="305"/>
      <c r="UVW11" s="305"/>
      <c r="UVX11" s="305"/>
      <c r="UVY11" s="305"/>
      <c r="UVZ11" s="305"/>
      <c r="UWA11" s="305"/>
      <c r="UWB11" s="305"/>
      <c r="UWC11" s="305"/>
      <c r="UWD11" s="305"/>
      <c r="UWE11" s="305"/>
      <c r="UWF11" s="305"/>
      <c r="UWG11" s="305"/>
      <c r="UWH11" s="305"/>
      <c r="UWI11" s="305"/>
      <c r="UWJ11" s="305"/>
      <c r="UWK11" s="305"/>
      <c r="UWL11" s="305"/>
      <c r="UWM11" s="305"/>
      <c r="UWN11" s="305"/>
      <c r="UWO11" s="305"/>
      <c r="UWP11" s="305"/>
      <c r="UWQ11" s="305"/>
      <c r="UWR11" s="305"/>
      <c r="UWS11" s="305"/>
      <c r="UWT11" s="305"/>
      <c r="UWU11" s="305"/>
      <c r="UWV11" s="305"/>
      <c r="UWW11" s="305"/>
      <c r="UWX11" s="305"/>
      <c r="UWY11" s="305"/>
      <c r="UWZ11" s="305"/>
      <c r="UXA11" s="305"/>
      <c r="UXB11" s="305"/>
      <c r="UXC11" s="305"/>
      <c r="UXD11" s="305"/>
      <c r="UXE11" s="305"/>
      <c r="UXF11" s="305"/>
      <c r="UXG11" s="305"/>
      <c r="UXH11" s="305"/>
      <c r="UXI11" s="305"/>
      <c r="UXJ11" s="305"/>
      <c r="UXK11" s="305"/>
      <c r="UXL11" s="305"/>
      <c r="UXM11" s="305"/>
      <c r="UXN11" s="305"/>
      <c r="UXO11" s="305"/>
      <c r="UXP11" s="305"/>
      <c r="UXQ11" s="305"/>
      <c r="UXR11" s="305"/>
      <c r="UXS11" s="305"/>
      <c r="UXT11" s="305"/>
      <c r="UXU11" s="305"/>
      <c r="UXV11" s="305"/>
      <c r="UXW11" s="305"/>
      <c r="UXX11" s="305"/>
      <c r="UXY11" s="305"/>
      <c r="UXZ11" s="305"/>
      <c r="UYA11" s="305"/>
      <c r="UYB11" s="305"/>
      <c r="UYC11" s="305"/>
      <c r="UYD11" s="305"/>
      <c r="UYE11" s="305"/>
      <c r="UYF11" s="305"/>
      <c r="UYG11" s="305"/>
      <c r="UYH11" s="305"/>
      <c r="UYI11" s="305"/>
      <c r="UYJ11" s="305"/>
      <c r="UYK11" s="305"/>
      <c r="UYL11" s="305"/>
      <c r="UYM11" s="305"/>
      <c r="UYN11" s="305"/>
      <c r="UYO11" s="305"/>
      <c r="UYP11" s="305"/>
      <c r="UYQ11" s="305"/>
      <c r="UYR11" s="305"/>
      <c r="UYS11" s="305"/>
      <c r="UYT11" s="305"/>
      <c r="UYU11" s="305"/>
      <c r="UYV11" s="305"/>
      <c r="UYW11" s="305"/>
      <c r="UYX11" s="305"/>
      <c r="UYY11" s="305"/>
      <c r="UYZ11" s="305"/>
      <c r="UZA11" s="305"/>
      <c r="UZB11" s="305"/>
      <c r="UZC11" s="305"/>
      <c r="UZD11" s="305"/>
      <c r="UZE11" s="305"/>
      <c r="UZF11" s="305"/>
      <c r="UZG11" s="305"/>
      <c r="UZH11" s="305"/>
      <c r="UZI11" s="305"/>
      <c r="UZJ11" s="305"/>
      <c r="UZK11" s="305"/>
      <c r="UZL11" s="305"/>
      <c r="UZM11" s="305"/>
      <c r="UZN11" s="305"/>
      <c r="UZO11" s="305"/>
      <c r="UZP11" s="305"/>
      <c r="UZQ11" s="305"/>
      <c r="UZR11" s="305"/>
      <c r="UZS11" s="305"/>
      <c r="UZT11" s="305"/>
      <c r="UZU11" s="305"/>
      <c r="UZV11" s="305"/>
      <c r="UZW11" s="305"/>
      <c r="UZX11" s="305"/>
      <c r="UZY11" s="305"/>
      <c r="UZZ11" s="305"/>
      <c r="VAA11" s="305"/>
      <c r="VAB11" s="305"/>
      <c r="VAC11" s="305"/>
      <c r="VAD11" s="305"/>
      <c r="VAE11" s="305"/>
      <c r="VAF11" s="305"/>
      <c r="VAG11" s="305"/>
      <c r="VAH11" s="305"/>
      <c r="VAI11" s="305"/>
      <c r="VAJ11" s="305"/>
      <c r="VAK11" s="305"/>
      <c r="VAL11" s="305"/>
      <c r="VAM11" s="305"/>
      <c r="VAN11" s="305"/>
      <c r="VAO11" s="305"/>
      <c r="VAP11" s="305"/>
      <c r="VAQ11" s="305"/>
      <c r="VAR11" s="305"/>
      <c r="VAS11" s="305"/>
      <c r="VAT11" s="305"/>
      <c r="VAU11" s="305"/>
      <c r="VAV11" s="305"/>
      <c r="VAW11" s="305"/>
      <c r="VAX11" s="305"/>
      <c r="VAY11" s="305"/>
      <c r="VAZ11" s="305"/>
      <c r="VBA11" s="305"/>
      <c r="VBB11" s="305"/>
      <c r="VBC11" s="305"/>
      <c r="VBD11" s="305"/>
      <c r="VBE11" s="305"/>
      <c r="VBF11" s="305"/>
      <c r="VBG11" s="305"/>
      <c r="VBH11" s="305"/>
      <c r="VBI11" s="305"/>
      <c r="VBJ11" s="305"/>
      <c r="VBK11" s="305"/>
      <c r="VBL11" s="305"/>
      <c r="VBM11" s="305"/>
      <c r="VBN11" s="305"/>
      <c r="VBO11" s="305"/>
      <c r="VBP11" s="305"/>
      <c r="VBQ11" s="305"/>
      <c r="VBR11" s="305"/>
      <c r="VBS11" s="305"/>
      <c r="VBT11" s="305"/>
      <c r="VBU11" s="305"/>
      <c r="VBV11" s="305"/>
      <c r="VBW11" s="305"/>
      <c r="VBX11" s="305"/>
      <c r="VBY11" s="305"/>
      <c r="VBZ11" s="305"/>
      <c r="VCA11" s="305"/>
      <c r="VCB11" s="305"/>
      <c r="VCC11" s="305"/>
      <c r="VCD11" s="305"/>
      <c r="VCE11" s="305"/>
      <c r="VCF11" s="305"/>
      <c r="VCG11" s="305"/>
      <c r="VCH11" s="305"/>
      <c r="VCI11" s="305"/>
      <c r="VCJ11" s="305"/>
      <c r="VCK11" s="305"/>
      <c r="VCL11" s="305"/>
      <c r="VCM11" s="305"/>
      <c r="VCN11" s="305"/>
      <c r="VCO11" s="305"/>
      <c r="VCP11" s="305"/>
      <c r="VCQ11" s="305"/>
      <c r="VCR11" s="305"/>
      <c r="VCS11" s="305"/>
      <c r="VCT11" s="305"/>
      <c r="VCU11" s="305"/>
      <c r="VCV11" s="305"/>
      <c r="VCW11" s="305"/>
      <c r="VCX11" s="305"/>
      <c r="VCY11" s="305"/>
      <c r="VCZ11" s="305"/>
      <c r="VDA11" s="305"/>
      <c r="VDB11" s="305"/>
      <c r="VDC11" s="305"/>
      <c r="VDD11" s="305"/>
      <c r="VDE11" s="305"/>
      <c r="VDF11" s="305"/>
      <c r="VDG11" s="305"/>
      <c r="VDH11" s="305"/>
      <c r="VDI11" s="305"/>
      <c r="VDJ11" s="305"/>
      <c r="VDK11" s="305"/>
      <c r="VDL11" s="305"/>
      <c r="VDM11" s="305"/>
      <c r="VDN11" s="305"/>
      <c r="VDO11" s="305"/>
      <c r="VDP11" s="305"/>
      <c r="VDQ11" s="305"/>
      <c r="VDR11" s="305"/>
      <c r="VDS11" s="305"/>
      <c r="VDT11" s="305"/>
      <c r="VDU11" s="305"/>
      <c r="VDV11" s="305"/>
      <c r="VDW11" s="305"/>
      <c r="VDX11" s="305"/>
      <c r="VDY11" s="305"/>
      <c r="VDZ11" s="305"/>
      <c r="VEA11" s="305"/>
      <c r="VEB11" s="305"/>
      <c r="VEC11" s="305"/>
      <c r="VED11" s="305"/>
      <c r="VEE11" s="305"/>
      <c r="VEF11" s="305"/>
      <c r="VEG11" s="305"/>
      <c r="VEH11" s="305"/>
      <c r="VEI11" s="305"/>
      <c r="VEJ11" s="305"/>
      <c r="VEK11" s="305"/>
      <c r="VEL11" s="305"/>
      <c r="VEM11" s="305"/>
      <c r="VEN11" s="305"/>
      <c r="VEO11" s="305"/>
      <c r="VEP11" s="305"/>
      <c r="VEQ11" s="305"/>
      <c r="VER11" s="305"/>
      <c r="VES11" s="305"/>
      <c r="VET11" s="305"/>
      <c r="VEU11" s="305"/>
      <c r="VEV11" s="305"/>
      <c r="VEW11" s="305"/>
      <c r="VEX11" s="305"/>
      <c r="VEY11" s="305"/>
      <c r="VEZ11" s="305"/>
      <c r="VFA11" s="305"/>
      <c r="VFB11" s="305"/>
      <c r="VFC11" s="305"/>
      <c r="VFD11" s="305"/>
      <c r="VFE11" s="305"/>
      <c r="VFF11" s="305"/>
      <c r="VFG11" s="305"/>
      <c r="VFH11" s="305"/>
      <c r="VFI11" s="305"/>
      <c r="VFJ11" s="305"/>
      <c r="VFK11" s="305"/>
      <c r="VFL11" s="305"/>
      <c r="VFM11" s="305"/>
      <c r="VFN11" s="305"/>
      <c r="VFO11" s="305"/>
      <c r="VFP11" s="305"/>
      <c r="VFQ11" s="305"/>
      <c r="VFR11" s="305"/>
      <c r="VFS11" s="305"/>
      <c r="VFT11" s="305"/>
      <c r="VFU11" s="305"/>
      <c r="VFV11" s="305"/>
      <c r="VFW11" s="305"/>
      <c r="VFX11" s="305"/>
      <c r="VFY11" s="305"/>
      <c r="VFZ11" s="305"/>
      <c r="VGA11" s="305"/>
      <c r="VGB11" s="305"/>
      <c r="VGC11" s="305"/>
      <c r="VGD11" s="305"/>
      <c r="VGE11" s="305"/>
      <c r="VGF11" s="305"/>
      <c r="VGG11" s="305"/>
      <c r="VGH11" s="305"/>
      <c r="VGI11" s="305"/>
      <c r="VGJ11" s="305"/>
      <c r="VGK11" s="305"/>
      <c r="VGL11" s="305"/>
      <c r="VGM11" s="305"/>
      <c r="VGN11" s="305"/>
      <c r="VGO11" s="305"/>
      <c r="VGP11" s="305"/>
      <c r="VGQ11" s="305"/>
      <c r="VGR11" s="305"/>
      <c r="VGS11" s="305"/>
      <c r="VGT11" s="305"/>
      <c r="VGU11" s="305"/>
      <c r="VGV11" s="305"/>
      <c r="VGW11" s="305"/>
      <c r="VGX11" s="305"/>
      <c r="VGY11" s="305"/>
      <c r="VGZ11" s="305"/>
      <c r="VHA11" s="305"/>
      <c r="VHB11" s="305"/>
      <c r="VHC11" s="305"/>
      <c r="VHD11" s="305"/>
      <c r="VHE11" s="305"/>
      <c r="VHF11" s="305"/>
      <c r="VHG11" s="305"/>
      <c r="VHH11" s="305"/>
      <c r="VHI11" s="305"/>
      <c r="VHJ11" s="305"/>
      <c r="VHK11" s="305"/>
      <c r="VHL11" s="305"/>
      <c r="VHM11" s="305"/>
      <c r="VHN11" s="305"/>
      <c r="VHO11" s="305"/>
      <c r="VHP11" s="305"/>
      <c r="VHQ11" s="305"/>
      <c r="VHR11" s="305"/>
      <c r="VHS11" s="305"/>
      <c r="VHT11" s="305"/>
      <c r="VHU11" s="305"/>
      <c r="VHV11" s="305"/>
      <c r="VHW11" s="305"/>
      <c r="VHX11" s="305"/>
      <c r="VHY11" s="305"/>
      <c r="VHZ11" s="305"/>
      <c r="VIA11" s="305"/>
      <c r="VIB11" s="305"/>
      <c r="VIC11" s="305"/>
      <c r="VID11" s="305"/>
      <c r="VIE11" s="305"/>
      <c r="VIF11" s="305"/>
      <c r="VIG11" s="305"/>
      <c r="VIH11" s="305"/>
      <c r="VII11" s="305"/>
      <c r="VIJ11" s="305"/>
      <c r="VIK11" s="305"/>
      <c r="VIL11" s="305"/>
      <c r="VIM11" s="305"/>
      <c r="VIN11" s="305"/>
      <c r="VIO11" s="305"/>
      <c r="VIP11" s="305"/>
      <c r="VIQ11" s="305"/>
      <c r="VIR11" s="305"/>
      <c r="VIS11" s="305"/>
      <c r="VIT11" s="305"/>
      <c r="VIU11" s="305"/>
      <c r="VIV11" s="305"/>
      <c r="VIW11" s="305"/>
      <c r="VIX11" s="305"/>
      <c r="VIY11" s="305"/>
      <c r="VIZ11" s="305"/>
      <c r="VJA11" s="305"/>
      <c r="VJB11" s="305"/>
      <c r="VJC11" s="305"/>
      <c r="VJD11" s="305"/>
      <c r="VJE11" s="305"/>
      <c r="VJF11" s="305"/>
      <c r="VJG11" s="305"/>
      <c r="VJH11" s="305"/>
      <c r="VJI11" s="305"/>
      <c r="VJJ11" s="305"/>
      <c r="VJK11" s="305"/>
      <c r="VJL11" s="305"/>
      <c r="VJM11" s="305"/>
      <c r="VJN11" s="305"/>
      <c r="VJO11" s="305"/>
      <c r="VJP11" s="305"/>
      <c r="VJQ11" s="305"/>
      <c r="VJR11" s="305"/>
      <c r="VJS11" s="305"/>
      <c r="VJT11" s="305"/>
      <c r="VJU11" s="305"/>
      <c r="VJV11" s="305"/>
      <c r="VJW11" s="305"/>
      <c r="VJX11" s="305"/>
      <c r="VJY11" s="305"/>
      <c r="VJZ11" s="305"/>
      <c r="VKA11" s="305"/>
      <c r="VKB11" s="305"/>
      <c r="VKC11" s="305"/>
      <c r="VKD11" s="305"/>
      <c r="VKE11" s="305"/>
      <c r="VKF11" s="305"/>
      <c r="VKG11" s="305"/>
      <c r="VKH11" s="305"/>
      <c r="VKI11" s="305"/>
      <c r="VKJ11" s="305"/>
      <c r="VKK11" s="305"/>
      <c r="VKL11" s="305"/>
      <c r="VKM11" s="305"/>
      <c r="VKN11" s="305"/>
      <c r="VKO11" s="305"/>
      <c r="VKP11" s="305"/>
      <c r="VKQ11" s="305"/>
      <c r="VKR11" s="305"/>
      <c r="VKS11" s="305"/>
      <c r="VKT11" s="305"/>
      <c r="VKU11" s="305"/>
      <c r="VKV11" s="305"/>
      <c r="VKW11" s="305"/>
      <c r="VKX11" s="305"/>
      <c r="VKY11" s="305"/>
      <c r="VKZ11" s="305"/>
      <c r="VLA11" s="305"/>
      <c r="VLB11" s="305"/>
      <c r="VLC11" s="305"/>
      <c r="VLD11" s="305"/>
      <c r="VLE11" s="305"/>
      <c r="VLF11" s="305"/>
      <c r="VLG11" s="305"/>
      <c r="VLH11" s="305"/>
      <c r="VLI11" s="305"/>
      <c r="VLJ11" s="305"/>
      <c r="VLK11" s="305"/>
      <c r="VLL11" s="305"/>
      <c r="VLM11" s="305"/>
      <c r="VLN11" s="305"/>
      <c r="VLO11" s="305"/>
      <c r="VLP11" s="305"/>
      <c r="VLQ11" s="305"/>
      <c r="VLR11" s="305"/>
      <c r="VLS11" s="305"/>
      <c r="VLT11" s="305"/>
      <c r="VLU11" s="305"/>
      <c r="VLV11" s="305"/>
      <c r="VLW11" s="305"/>
      <c r="VLX11" s="305"/>
      <c r="VLY11" s="305"/>
      <c r="VLZ11" s="305"/>
      <c r="VMA11" s="305"/>
      <c r="VMB11" s="305"/>
      <c r="VMC11" s="305"/>
      <c r="VMD11" s="305"/>
      <c r="VME11" s="305"/>
      <c r="VMF11" s="305"/>
      <c r="VMG11" s="305"/>
      <c r="VMH11" s="305"/>
      <c r="VMI11" s="305"/>
      <c r="VMJ11" s="305"/>
      <c r="VMK11" s="305"/>
      <c r="VML11" s="305"/>
      <c r="VMM11" s="305"/>
      <c r="VMN11" s="305"/>
      <c r="VMO11" s="305"/>
      <c r="VMP11" s="305"/>
      <c r="VMQ11" s="305"/>
      <c r="VMR11" s="305"/>
      <c r="VMS11" s="305"/>
      <c r="VMT11" s="305"/>
      <c r="VMU11" s="305"/>
      <c r="VMV11" s="305"/>
      <c r="VMW11" s="305"/>
      <c r="VMX11" s="305"/>
      <c r="VMY11" s="305"/>
      <c r="VMZ11" s="305"/>
      <c r="VNA11" s="305"/>
      <c r="VNB11" s="305"/>
      <c r="VNC11" s="305"/>
      <c r="VND11" s="305"/>
      <c r="VNE11" s="305"/>
      <c r="VNF11" s="305"/>
      <c r="VNG11" s="305"/>
      <c r="VNH11" s="305"/>
      <c r="VNI11" s="305"/>
      <c r="VNJ11" s="305"/>
      <c r="VNK11" s="305"/>
      <c r="VNL11" s="305"/>
      <c r="VNM11" s="305"/>
      <c r="VNN11" s="305"/>
      <c r="VNO11" s="305"/>
      <c r="VNP11" s="305"/>
      <c r="VNQ11" s="305"/>
      <c r="VNR11" s="305"/>
      <c r="VNS11" s="305"/>
      <c r="VNT11" s="305"/>
      <c r="VNU11" s="305"/>
      <c r="VNV11" s="305"/>
      <c r="VNW11" s="305"/>
      <c r="VNX11" s="305"/>
      <c r="VNY11" s="305"/>
      <c r="VNZ11" s="305"/>
      <c r="VOA11" s="305"/>
      <c r="VOB11" s="305"/>
      <c r="VOC11" s="305"/>
      <c r="VOD11" s="305"/>
      <c r="VOE11" s="305"/>
      <c r="VOF11" s="305"/>
      <c r="VOG11" s="305"/>
      <c r="VOH11" s="305"/>
      <c r="VOI11" s="305"/>
      <c r="VOJ11" s="305"/>
      <c r="VOK11" s="305"/>
      <c r="VOL11" s="305"/>
      <c r="VOM11" s="305"/>
      <c r="VON11" s="305"/>
      <c r="VOO11" s="305"/>
      <c r="VOP11" s="305"/>
      <c r="VOQ11" s="305"/>
      <c r="VOR11" s="305"/>
      <c r="VOS11" s="305"/>
      <c r="VOT11" s="305"/>
      <c r="VOU11" s="305"/>
      <c r="VOV11" s="305"/>
      <c r="VOW11" s="305"/>
      <c r="VOX11" s="305"/>
      <c r="VOY11" s="305"/>
      <c r="VOZ11" s="305"/>
      <c r="VPA11" s="305"/>
      <c r="VPB11" s="305"/>
      <c r="VPC11" s="305"/>
      <c r="VPD11" s="305"/>
      <c r="VPE11" s="305"/>
      <c r="VPF11" s="305"/>
      <c r="VPG11" s="305"/>
      <c r="VPH11" s="305"/>
      <c r="VPI11" s="305"/>
      <c r="VPJ11" s="305"/>
      <c r="VPK11" s="305"/>
      <c r="VPL11" s="305"/>
      <c r="VPM11" s="305"/>
      <c r="VPN11" s="305"/>
      <c r="VPO11" s="305"/>
      <c r="VPP11" s="305"/>
      <c r="VPQ11" s="305"/>
      <c r="VPR11" s="305"/>
      <c r="VPS11" s="305"/>
      <c r="VPT11" s="305"/>
      <c r="VPU11" s="305"/>
      <c r="VPV11" s="305"/>
      <c r="VPW11" s="305"/>
      <c r="VPX11" s="305"/>
      <c r="VPY11" s="305"/>
      <c r="VPZ11" s="305"/>
      <c r="VQA11" s="305"/>
      <c r="VQB11" s="305"/>
      <c r="VQC11" s="305"/>
      <c r="VQD11" s="305"/>
      <c r="VQE11" s="305"/>
      <c r="VQF11" s="305"/>
      <c r="VQG11" s="305"/>
      <c r="VQH11" s="305"/>
      <c r="VQI11" s="305"/>
      <c r="VQJ11" s="305"/>
      <c r="VQK11" s="305"/>
      <c r="VQL11" s="305"/>
      <c r="VQM11" s="305"/>
      <c r="VQN11" s="305"/>
      <c r="VQO11" s="305"/>
      <c r="VQP11" s="305"/>
      <c r="VQQ11" s="305"/>
      <c r="VQR11" s="305"/>
      <c r="VQS11" s="305"/>
      <c r="VQT11" s="305"/>
      <c r="VQU11" s="305"/>
      <c r="VQV11" s="305"/>
      <c r="VQW11" s="305"/>
      <c r="VQX11" s="305"/>
      <c r="VQY11" s="305"/>
      <c r="VQZ11" s="305"/>
      <c r="VRA11" s="305"/>
      <c r="VRB11" s="305"/>
      <c r="VRC11" s="305"/>
      <c r="VRD11" s="305"/>
      <c r="VRE11" s="305"/>
      <c r="VRF11" s="305"/>
      <c r="VRG11" s="305"/>
      <c r="VRH11" s="305"/>
      <c r="VRI11" s="305"/>
      <c r="VRJ11" s="305"/>
      <c r="VRK11" s="305"/>
      <c r="VRL11" s="305"/>
      <c r="VRM11" s="305"/>
      <c r="VRN11" s="305"/>
      <c r="VRO11" s="305"/>
      <c r="VRP11" s="305"/>
      <c r="VRQ11" s="305"/>
      <c r="VRR11" s="305"/>
      <c r="VRS11" s="305"/>
      <c r="VRT11" s="305"/>
      <c r="VRU11" s="305"/>
      <c r="VRV11" s="305"/>
      <c r="VRW11" s="305"/>
      <c r="VRX11" s="305"/>
      <c r="VRY11" s="305"/>
      <c r="VRZ11" s="305"/>
      <c r="VSA11" s="305"/>
      <c r="VSB11" s="305"/>
      <c r="VSC11" s="305"/>
      <c r="VSD11" s="305"/>
      <c r="VSE11" s="305"/>
      <c r="VSF11" s="305"/>
      <c r="VSG11" s="305"/>
      <c r="VSH11" s="305"/>
      <c r="VSI11" s="305"/>
      <c r="VSJ11" s="305"/>
      <c r="VSK11" s="305"/>
      <c r="VSL11" s="305"/>
      <c r="VSM11" s="305"/>
      <c r="VSN11" s="305"/>
      <c r="VSO11" s="305"/>
      <c r="VSP11" s="305"/>
      <c r="VSQ11" s="305"/>
      <c r="VSR11" s="305"/>
      <c r="VSS11" s="305"/>
      <c r="VST11" s="305"/>
      <c r="VSU11" s="305"/>
      <c r="VSV11" s="305"/>
      <c r="VSW11" s="305"/>
      <c r="VSX11" s="305"/>
      <c r="VSY11" s="305"/>
      <c r="VSZ11" s="305"/>
      <c r="VTA11" s="305"/>
      <c r="VTB11" s="305"/>
      <c r="VTC11" s="305"/>
      <c r="VTD11" s="305"/>
      <c r="VTE11" s="305"/>
      <c r="VTF11" s="305"/>
      <c r="VTG11" s="305"/>
      <c r="VTH11" s="305"/>
      <c r="VTI11" s="305"/>
      <c r="VTJ11" s="305"/>
      <c r="VTK11" s="305"/>
      <c r="VTL11" s="305"/>
      <c r="VTM11" s="305"/>
      <c r="VTN11" s="305"/>
      <c r="VTO11" s="305"/>
      <c r="VTP11" s="305"/>
      <c r="VTQ11" s="305"/>
      <c r="VTR11" s="305"/>
      <c r="VTS11" s="305"/>
      <c r="VTT11" s="305"/>
      <c r="VTU11" s="305"/>
      <c r="VTV11" s="305"/>
      <c r="VTW11" s="305"/>
      <c r="VTX11" s="305"/>
      <c r="VTY11" s="305"/>
      <c r="VTZ11" s="305"/>
      <c r="VUA11" s="305"/>
      <c r="VUB11" s="305"/>
      <c r="VUC11" s="305"/>
      <c r="VUD11" s="305"/>
      <c r="VUE11" s="305"/>
      <c r="VUF11" s="305"/>
      <c r="VUG11" s="305"/>
      <c r="VUH11" s="305"/>
      <c r="VUI11" s="305"/>
      <c r="VUJ11" s="305"/>
      <c r="VUK11" s="305"/>
      <c r="VUL11" s="305"/>
      <c r="VUM11" s="305"/>
      <c r="VUN11" s="305"/>
      <c r="VUO11" s="305"/>
      <c r="VUP11" s="305"/>
      <c r="VUQ11" s="305"/>
      <c r="VUR11" s="305"/>
      <c r="VUS11" s="305"/>
      <c r="VUT11" s="305"/>
      <c r="VUU11" s="305"/>
      <c r="VUV11" s="305"/>
      <c r="VUW11" s="305"/>
      <c r="VUX11" s="305"/>
      <c r="VUY11" s="305"/>
      <c r="VUZ11" s="305"/>
      <c r="VVA11" s="305"/>
      <c r="VVB11" s="305"/>
      <c r="VVC11" s="305"/>
      <c r="VVD11" s="305"/>
      <c r="VVE11" s="305"/>
      <c r="VVF11" s="305"/>
      <c r="VVG11" s="305"/>
      <c r="VVH11" s="305"/>
      <c r="VVI11" s="305"/>
      <c r="VVJ11" s="305"/>
      <c r="VVK11" s="305"/>
      <c r="VVL11" s="305"/>
      <c r="VVM11" s="305"/>
      <c r="VVN11" s="305"/>
      <c r="VVO11" s="305"/>
      <c r="VVP11" s="305"/>
      <c r="VVQ11" s="305"/>
      <c r="VVR11" s="305"/>
      <c r="VVS11" s="305"/>
      <c r="VVT11" s="305"/>
      <c r="VVU11" s="305"/>
      <c r="VVV11" s="305"/>
      <c r="VVW11" s="305"/>
      <c r="VVX11" s="305"/>
      <c r="VVY11" s="305"/>
      <c r="VVZ11" s="305"/>
      <c r="VWA11" s="305"/>
      <c r="VWB11" s="305"/>
      <c r="VWC11" s="305"/>
      <c r="VWD11" s="305"/>
      <c r="VWE11" s="305"/>
      <c r="VWF11" s="305"/>
      <c r="VWG11" s="305"/>
      <c r="VWH11" s="305"/>
      <c r="VWI11" s="305"/>
      <c r="VWJ11" s="305"/>
      <c r="VWK11" s="305"/>
      <c r="VWL11" s="305"/>
      <c r="VWM11" s="305"/>
      <c r="VWN11" s="305"/>
      <c r="VWO11" s="305"/>
      <c r="VWP11" s="305"/>
      <c r="VWQ11" s="305"/>
      <c r="VWR11" s="305"/>
      <c r="VWS11" s="305"/>
      <c r="VWT11" s="305"/>
      <c r="VWU11" s="305"/>
      <c r="VWV11" s="305"/>
      <c r="VWW11" s="305"/>
      <c r="VWX11" s="305"/>
      <c r="VWY11" s="305"/>
      <c r="VWZ11" s="305"/>
      <c r="VXA11" s="305"/>
      <c r="VXB11" s="305"/>
      <c r="VXC11" s="305"/>
      <c r="VXD11" s="305"/>
      <c r="VXE11" s="305"/>
      <c r="VXF11" s="305"/>
      <c r="VXG11" s="305"/>
      <c r="VXH11" s="305"/>
      <c r="VXI11" s="305"/>
      <c r="VXJ11" s="305"/>
      <c r="VXK11" s="305"/>
      <c r="VXL11" s="305"/>
      <c r="VXM11" s="305"/>
      <c r="VXN11" s="305"/>
      <c r="VXO11" s="305"/>
      <c r="VXP11" s="305"/>
      <c r="VXQ11" s="305"/>
      <c r="VXR11" s="305"/>
      <c r="VXS11" s="305"/>
      <c r="VXT11" s="305"/>
      <c r="VXU11" s="305"/>
      <c r="VXV11" s="305"/>
      <c r="VXW11" s="305"/>
      <c r="VXX11" s="305"/>
      <c r="VXY11" s="305"/>
      <c r="VXZ11" s="305"/>
      <c r="VYA11" s="305"/>
      <c r="VYB11" s="305"/>
      <c r="VYC11" s="305"/>
      <c r="VYD11" s="305"/>
      <c r="VYE11" s="305"/>
      <c r="VYF11" s="305"/>
      <c r="VYG11" s="305"/>
      <c r="VYH11" s="305"/>
      <c r="VYI11" s="305"/>
      <c r="VYJ11" s="305"/>
      <c r="VYK11" s="305"/>
      <c r="VYL11" s="305"/>
      <c r="VYM11" s="305"/>
      <c r="VYN11" s="305"/>
      <c r="VYO11" s="305"/>
      <c r="VYP11" s="305"/>
      <c r="VYQ11" s="305"/>
      <c r="VYR11" s="305"/>
      <c r="VYS11" s="305"/>
      <c r="VYT11" s="305"/>
      <c r="VYU11" s="305"/>
      <c r="VYV11" s="305"/>
      <c r="VYW11" s="305"/>
      <c r="VYX11" s="305"/>
      <c r="VYY11" s="305"/>
      <c r="VYZ11" s="305"/>
      <c r="VZA11" s="305"/>
      <c r="VZB11" s="305"/>
      <c r="VZC11" s="305"/>
      <c r="VZD11" s="305"/>
      <c r="VZE11" s="305"/>
      <c r="VZF11" s="305"/>
      <c r="VZG11" s="305"/>
      <c r="VZH11" s="305"/>
      <c r="VZI11" s="305"/>
      <c r="VZJ11" s="305"/>
      <c r="VZK11" s="305"/>
      <c r="VZL11" s="305"/>
      <c r="VZM11" s="305"/>
      <c r="VZN11" s="305"/>
      <c r="VZO11" s="305"/>
      <c r="VZP11" s="305"/>
      <c r="VZQ11" s="305"/>
      <c r="VZR11" s="305"/>
      <c r="VZS11" s="305"/>
      <c r="VZT11" s="305"/>
      <c r="VZU11" s="305"/>
      <c r="VZV11" s="305"/>
      <c r="VZW11" s="305"/>
      <c r="VZX11" s="305"/>
      <c r="VZY11" s="305"/>
      <c r="VZZ11" s="305"/>
      <c r="WAA11" s="305"/>
      <c r="WAB11" s="305"/>
      <c r="WAC11" s="305"/>
      <c r="WAD11" s="305"/>
      <c r="WAE11" s="305"/>
      <c r="WAF11" s="305"/>
      <c r="WAG11" s="305"/>
      <c r="WAH11" s="305"/>
      <c r="WAI11" s="305"/>
      <c r="WAJ11" s="305"/>
      <c r="WAK11" s="305"/>
      <c r="WAL11" s="305"/>
      <c r="WAM11" s="305"/>
      <c r="WAN11" s="305"/>
      <c r="WAO11" s="305"/>
      <c r="WAP11" s="305"/>
      <c r="WAQ11" s="305"/>
      <c r="WAR11" s="305"/>
      <c r="WAS11" s="305"/>
      <c r="WAT11" s="305"/>
      <c r="WAU11" s="305"/>
      <c r="WAV11" s="305"/>
      <c r="WAW11" s="305"/>
      <c r="WAX11" s="305"/>
      <c r="WAY11" s="305"/>
      <c r="WAZ11" s="305"/>
      <c r="WBA11" s="305"/>
      <c r="WBB11" s="305"/>
      <c r="WBC11" s="305"/>
      <c r="WBD11" s="305"/>
      <c r="WBE11" s="305"/>
      <c r="WBF11" s="305"/>
      <c r="WBG11" s="305"/>
      <c r="WBH11" s="305"/>
      <c r="WBI11" s="305"/>
      <c r="WBJ11" s="305"/>
      <c r="WBK11" s="305"/>
      <c r="WBL11" s="305"/>
      <c r="WBM11" s="305"/>
      <c r="WBN11" s="305"/>
      <c r="WBO11" s="305"/>
      <c r="WBP11" s="305"/>
      <c r="WBQ11" s="305"/>
      <c r="WBR11" s="305"/>
      <c r="WBS11" s="305"/>
      <c r="WBT11" s="305"/>
      <c r="WBU11" s="305"/>
      <c r="WBV11" s="305"/>
      <c r="WBW11" s="305"/>
      <c r="WBX11" s="305"/>
      <c r="WBY11" s="305"/>
      <c r="WBZ11" s="305"/>
      <c r="WCA11" s="305"/>
      <c r="WCB11" s="305"/>
      <c r="WCC11" s="305"/>
      <c r="WCD11" s="305"/>
      <c r="WCE11" s="305"/>
      <c r="WCF11" s="305"/>
      <c r="WCG11" s="305"/>
      <c r="WCH11" s="305"/>
      <c r="WCI11" s="305"/>
      <c r="WCJ11" s="305"/>
      <c r="WCK11" s="305"/>
      <c r="WCL11" s="305"/>
      <c r="WCM11" s="305"/>
      <c r="WCN11" s="305"/>
      <c r="WCO11" s="305"/>
      <c r="WCP11" s="305"/>
      <c r="WCQ11" s="305"/>
      <c r="WCR11" s="305"/>
      <c r="WCS11" s="305"/>
      <c r="WCT11" s="305"/>
      <c r="WCU11" s="305"/>
      <c r="WCV11" s="305"/>
      <c r="WCW11" s="305"/>
      <c r="WCX11" s="305"/>
      <c r="WCY11" s="305"/>
      <c r="WCZ11" s="305"/>
      <c r="WDA11" s="305"/>
      <c r="WDB11" s="305"/>
      <c r="WDC11" s="305"/>
      <c r="WDD11" s="305"/>
      <c r="WDE11" s="305"/>
      <c r="WDF11" s="305"/>
      <c r="WDG11" s="305"/>
      <c r="WDH11" s="305"/>
      <c r="WDI11" s="305"/>
      <c r="WDJ11" s="305"/>
      <c r="WDK11" s="305"/>
      <c r="WDL11" s="305"/>
      <c r="WDM11" s="305"/>
      <c r="WDN11" s="305"/>
      <c r="WDO11" s="305"/>
      <c r="WDP11" s="305"/>
      <c r="WDQ11" s="305"/>
      <c r="WDR11" s="305"/>
      <c r="WDS11" s="305"/>
      <c r="WDT11" s="305"/>
      <c r="WDU11" s="305"/>
      <c r="WDV11" s="305"/>
      <c r="WDW11" s="305"/>
      <c r="WDX11" s="305"/>
      <c r="WDY11" s="305"/>
      <c r="WDZ11" s="305"/>
      <c r="WEA11" s="305"/>
      <c r="WEB11" s="305"/>
      <c r="WEC11" s="305"/>
      <c r="WED11" s="305"/>
      <c r="WEE11" s="305"/>
      <c r="WEF11" s="305"/>
      <c r="WEG11" s="305"/>
      <c r="WEH11" s="305"/>
      <c r="WEI11" s="305"/>
      <c r="WEJ11" s="305"/>
      <c r="WEK11" s="305"/>
      <c r="WEL11" s="305"/>
      <c r="WEM11" s="305"/>
      <c r="WEN11" s="305"/>
      <c r="WEO11" s="305"/>
      <c r="WEP11" s="305"/>
      <c r="WEQ11" s="305"/>
      <c r="WER11" s="305"/>
      <c r="WES11" s="305"/>
      <c r="WET11" s="305"/>
      <c r="WEU11" s="305"/>
      <c r="WEV11" s="305"/>
      <c r="WEW11" s="305"/>
      <c r="WEX11" s="305"/>
      <c r="WEY11" s="305"/>
      <c r="WEZ11" s="305"/>
      <c r="WFA11" s="305"/>
      <c r="WFB11" s="305"/>
      <c r="WFC11" s="305"/>
      <c r="WFD11" s="305"/>
      <c r="WFE11" s="305"/>
      <c r="WFF11" s="305"/>
      <c r="WFG11" s="305"/>
      <c r="WFH11" s="305"/>
      <c r="WFI11" s="305"/>
      <c r="WFJ11" s="305"/>
      <c r="WFK11" s="305"/>
      <c r="WFL11" s="305"/>
      <c r="WFM11" s="305"/>
      <c r="WFN11" s="305"/>
      <c r="WFO11" s="305"/>
      <c r="WFP11" s="305"/>
      <c r="WFQ11" s="305"/>
      <c r="WFR11" s="305"/>
      <c r="WFS11" s="305"/>
      <c r="WFT11" s="305"/>
      <c r="WFU11" s="305"/>
      <c r="WFV11" s="305"/>
      <c r="WFW11" s="305"/>
      <c r="WFX11" s="305"/>
      <c r="WFY11" s="305"/>
      <c r="WFZ11" s="305"/>
      <c r="WGA11" s="305"/>
      <c r="WGB11" s="305"/>
      <c r="WGC11" s="305"/>
      <c r="WGD11" s="305"/>
      <c r="WGE11" s="305"/>
      <c r="WGF11" s="305"/>
      <c r="WGG11" s="305"/>
      <c r="WGH11" s="305"/>
      <c r="WGI11" s="305"/>
      <c r="WGJ11" s="305"/>
      <c r="WGK11" s="305"/>
      <c r="WGL11" s="305"/>
      <c r="WGM11" s="305"/>
      <c r="WGN11" s="305"/>
      <c r="WGO11" s="305"/>
      <c r="WGP11" s="305"/>
      <c r="WGQ11" s="305"/>
      <c r="WGR11" s="305"/>
      <c r="WGS11" s="305"/>
      <c r="WGT11" s="305"/>
      <c r="WGU11" s="305"/>
      <c r="WGV11" s="305"/>
      <c r="WGW11" s="305"/>
      <c r="WGX11" s="305"/>
      <c r="WGY11" s="305"/>
      <c r="WGZ11" s="305"/>
      <c r="WHA11" s="305"/>
      <c r="WHB11" s="305"/>
      <c r="WHC11" s="305"/>
      <c r="WHD11" s="305"/>
      <c r="WHE11" s="305"/>
      <c r="WHF11" s="305"/>
      <c r="WHG11" s="305"/>
      <c r="WHH11" s="305"/>
      <c r="WHI11" s="305"/>
      <c r="WHJ11" s="305"/>
      <c r="WHK11" s="305"/>
      <c r="WHL11" s="305"/>
      <c r="WHM11" s="305"/>
      <c r="WHN11" s="305"/>
      <c r="WHO11" s="305"/>
      <c r="WHP11" s="305"/>
      <c r="WHQ11" s="305"/>
      <c r="WHR11" s="305"/>
      <c r="WHS11" s="305"/>
      <c r="WHT11" s="305"/>
      <c r="WHU11" s="305"/>
      <c r="WHV11" s="305"/>
      <c r="WHW11" s="305"/>
      <c r="WHX11" s="305"/>
      <c r="WHY11" s="305"/>
      <c r="WHZ11" s="305"/>
      <c r="WIA11" s="305"/>
      <c r="WIB11" s="305"/>
      <c r="WIC11" s="305"/>
      <c r="WID11" s="305"/>
      <c r="WIE11" s="305"/>
      <c r="WIF11" s="305"/>
      <c r="WIG11" s="305"/>
      <c r="WIH11" s="305"/>
      <c r="WII11" s="305"/>
      <c r="WIJ11" s="305"/>
      <c r="WIK11" s="305"/>
      <c r="WIL11" s="305"/>
      <c r="WIM11" s="305"/>
      <c r="WIN11" s="305"/>
      <c r="WIO11" s="305"/>
      <c r="WIP11" s="305"/>
      <c r="WIQ11" s="305"/>
      <c r="WIR11" s="305"/>
      <c r="WIS11" s="305"/>
      <c r="WIT11" s="305"/>
      <c r="WIU11" s="305"/>
      <c r="WIV11" s="305"/>
      <c r="WIW11" s="305"/>
      <c r="WIX11" s="305"/>
      <c r="WIY11" s="305"/>
      <c r="WIZ11" s="305"/>
      <c r="WJA11" s="305"/>
      <c r="WJB11" s="305"/>
      <c r="WJC11" s="305"/>
      <c r="WJD11" s="305"/>
      <c r="WJE11" s="305"/>
      <c r="WJF11" s="305"/>
      <c r="WJG11" s="305"/>
      <c r="WJH11" s="305"/>
      <c r="WJI11" s="305"/>
      <c r="WJJ11" s="305"/>
      <c r="WJK11" s="305"/>
      <c r="WJL11" s="305"/>
      <c r="WJM11" s="305"/>
      <c r="WJN11" s="305"/>
      <c r="WJO11" s="305"/>
      <c r="WJP11" s="305"/>
      <c r="WJQ11" s="305"/>
      <c r="WJR11" s="305"/>
      <c r="WJS11" s="305"/>
      <c r="WJT11" s="305"/>
      <c r="WJU11" s="305"/>
      <c r="WJV11" s="305"/>
      <c r="WJW11" s="305"/>
      <c r="WJX11" s="305"/>
      <c r="WJY11" s="305"/>
      <c r="WJZ11" s="305"/>
      <c r="WKA11" s="305"/>
      <c r="WKB11" s="305"/>
      <c r="WKC11" s="305"/>
      <c r="WKD11" s="305"/>
      <c r="WKE11" s="305"/>
      <c r="WKF11" s="305"/>
      <c r="WKG11" s="305"/>
      <c r="WKH11" s="305"/>
      <c r="WKI11" s="305"/>
      <c r="WKJ11" s="305"/>
      <c r="WKK11" s="305"/>
      <c r="WKL11" s="305"/>
      <c r="WKM11" s="305"/>
      <c r="WKN11" s="305"/>
      <c r="WKO11" s="305"/>
      <c r="WKP11" s="305"/>
      <c r="WKQ11" s="305"/>
      <c r="WKR11" s="305"/>
      <c r="WKS11" s="305"/>
      <c r="WKT11" s="305"/>
      <c r="WKU11" s="305"/>
      <c r="WKV11" s="305"/>
      <c r="WKW11" s="305"/>
      <c r="WKX11" s="305"/>
      <c r="WKY11" s="305"/>
      <c r="WKZ11" s="305"/>
      <c r="WLA11" s="305"/>
      <c r="WLB11" s="305"/>
      <c r="WLC11" s="305"/>
      <c r="WLD11" s="305"/>
      <c r="WLE11" s="305"/>
      <c r="WLF11" s="305"/>
      <c r="WLG11" s="305"/>
      <c r="WLH11" s="305"/>
      <c r="WLI11" s="305"/>
      <c r="WLJ11" s="305"/>
      <c r="WLK11" s="305"/>
      <c r="WLL11" s="305"/>
      <c r="WLM11" s="305"/>
      <c r="WLN11" s="305"/>
      <c r="WLO11" s="305"/>
      <c r="WLP11" s="305"/>
      <c r="WLQ11" s="305"/>
      <c r="WLR11" s="305"/>
      <c r="WLS11" s="305"/>
      <c r="WLT11" s="305"/>
      <c r="WLU11" s="305"/>
      <c r="WLV11" s="305"/>
      <c r="WLW11" s="305"/>
      <c r="WLX11" s="305"/>
      <c r="WLY11" s="305"/>
      <c r="WLZ11" s="305"/>
      <c r="WMA11" s="305"/>
      <c r="WMB11" s="305"/>
      <c r="WMC11" s="305"/>
      <c r="WMD11" s="305"/>
      <c r="WME11" s="305"/>
      <c r="WMF11" s="305"/>
      <c r="WMG11" s="305"/>
      <c r="WMH11" s="305"/>
      <c r="WMI11" s="305"/>
      <c r="WMJ11" s="305"/>
      <c r="WMK11" s="305"/>
      <c r="WML11" s="305"/>
      <c r="WMM11" s="305"/>
      <c r="WMN11" s="305"/>
      <c r="WMO11" s="305"/>
      <c r="WMP11" s="305"/>
      <c r="WMQ11" s="305"/>
      <c r="WMR11" s="305"/>
      <c r="WMS11" s="305"/>
      <c r="WMT11" s="305"/>
      <c r="WMU11" s="305"/>
      <c r="WMV11" s="305"/>
      <c r="WMW11" s="305"/>
      <c r="WMX11" s="305"/>
      <c r="WMY11" s="305"/>
      <c r="WMZ11" s="305"/>
      <c r="WNA11" s="305"/>
      <c r="WNB11" s="305"/>
      <c r="WNC11" s="305"/>
      <c r="WND11" s="305"/>
      <c r="WNE11" s="305"/>
      <c r="WNF11" s="305"/>
      <c r="WNG11" s="305"/>
      <c r="WNH11" s="305"/>
      <c r="WNI11" s="305"/>
      <c r="WNJ11" s="305"/>
      <c r="WNK11" s="305"/>
      <c r="WNL11" s="305"/>
      <c r="WNM11" s="305"/>
      <c r="WNN11" s="305"/>
      <c r="WNO11" s="305"/>
      <c r="WNP11" s="305"/>
      <c r="WNQ11" s="305"/>
      <c r="WNR11" s="305"/>
      <c r="WNS11" s="305"/>
      <c r="WNT11" s="305"/>
      <c r="WNU11" s="305"/>
      <c r="WNV11" s="305"/>
      <c r="WNW11" s="305"/>
      <c r="WNX11" s="305"/>
      <c r="WNY11" s="305"/>
      <c r="WNZ11" s="305"/>
      <c r="WOA11" s="305"/>
      <c r="WOB11" s="305"/>
      <c r="WOC11" s="305"/>
      <c r="WOD11" s="305"/>
      <c r="WOE11" s="305"/>
      <c r="WOF11" s="305"/>
      <c r="WOG11" s="305"/>
      <c r="WOH11" s="305"/>
      <c r="WOI11" s="305"/>
      <c r="WOJ11" s="305"/>
      <c r="WOK11" s="305"/>
      <c r="WOL11" s="305"/>
      <c r="WOM11" s="305"/>
      <c r="WON11" s="305"/>
      <c r="WOO11" s="305"/>
      <c r="WOP11" s="305"/>
      <c r="WOQ11" s="305"/>
      <c r="WOR11" s="305"/>
      <c r="WOS11" s="305"/>
      <c r="WOT11" s="305"/>
      <c r="WOU11" s="305"/>
      <c r="WOV11" s="305"/>
      <c r="WOW11" s="305"/>
      <c r="WOX11" s="305"/>
      <c r="WOY11" s="305"/>
      <c r="WOZ11" s="305"/>
      <c r="WPA11" s="305"/>
      <c r="WPB11" s="305"/>
      <c r="WPC11" s="305"/>
      <c r="WPD11" s="305"/>
      <c r="WPE11" s="305"/>
      <c r="WPF11" s="305"/>
      <c r="WPG11" s="305"/>
      <c r="WPH11" s="305"/>
      <c r="WPI11" s="305"/>
      <c r="WPJ11" s="305"/>
      <c r="WPK11" s="305"/>
      <c r="WPL11" s="305"/>
      <c r="WPM11" s="305"/>
      <c r="WPN11" s="305"/>
      <c r="WPO11" s="305"/>
      <c r="WPP11" s="305"/>
      <c r="WPQ11" s="305"/>
      <c r="WPR11" s="305"/>
      <c r="WPS11" s="305"/>
      <c r="WPT11" s="305"/>
      <c r="WPU11" s="305"/>
      <c r="WPV11" s="305"/>
      <c r="WPW11" s="305"/>
      <c r="WPX11" s="305"/>
      <c r="WPY11" s="305"/>
      <c r="WPZ11" s="305"/>
      <c r="WQA11" s="305"/>
      <c r="WQB11" s="305"/>
      <c r="WQC11" s="305"/>
      <c r="WQD11" s="305"/>
      <c r="WQE11" s="305"/>
      <c r="WQF11" s="305"/>
      <c r="WQG11" s="305"/>
      <c r="WQH11" s="305"/>
      <c r="WQI11" s="305"/>
      <c r="WQJ11" s="305"/>
      <c r="WQK11" s="305"/>
      <c r="WQL11" s="305"/>
      <c r="WQM11" s="305"/>
      <c r="WQN11" s="305"/>
      <c r="WQO11" s="305"/>
      <c r="WQP11" s="305"/>
      <c r="WQQ11" s="305"/>
      <c r="WQR11" s="305"/>
      <c r="WQS11" s="305"/>
      <c r="WQT11" s="305"/>
      <c r="WQU11" s="305"/>
      <c r="WQV11" s="305"/>
      <c r="WQW11" s="305"/>
      <c r="WQX11" s="305"/>
      <c r="WQY11" s="305"/>
      <c r="WQZ11" s="305"/>
      <c r="WRA11" s="305"/>
      <c r="WRB11" s="305"/>
      <c r="WRC11" s="305"/>
      <c r="WRD11" s="305"/>
      <c r="WRE11" s="305"/>
      <c r="WRF11" s="305"/>
      <c r="WRG11" s="305"/>
      <c r="WRH11" s="305"/>
      <c r="WRI11" s="305"/>
      <c r="WRJ11" s="305"/>
      <c r="WRK11" s="305"/>
      <c r="WRL11" s="305"/>
      <c r="WRM11" s="305"/>
      <c r="WRN11" s="305"/>
      <c r="WRO11" s="305"/>
      <c r="WRP11" s="305"/>
      <c r="WRQ11" s="305"/>
      <c r="WRR11" s="305"/>
      <c r="WRS11" s="305"/>
      <c r="WRT11" s="305"/>
      <c r="WRU11" s="305"/>
      <c r="WRV11" s="305"/>
      <c r="WRW11" s="305"/>
      <c r="WRX11" s="305"/>
      <c r="WRY11" s="305"/>
      <c r="WRZ11" s="305"/>
      <c r="WSA11" s="305"/>
      <c r="WSB11" s="305"/>
      <c r="WSC11" s="305"/>
      <c r="WSD11" s="305"/>
      <c r="WSE11" s="305"/>
      <c r="WSF11" s="305"/>
      <c r="WSG11" s="305"/>
      <c r="WSH11" s="305"/>
      <c r="WSI11" s="305"/>
      <c r="WSJ11" s="305"/>
      <c r="WSK11" s="305"/>
      <c r="WSL11" s="305"/>
      <c r="WSM11" s="305"/>
      <c r="WSN11" s="305"/>
      <c r="WSO11" s="305"/>
      <c r="WSP11" s="305"/>
      <c r="WSQ11" s="305"/>
      <c r="WSR11" s="305"/>
      <c r="WSS11" s="305"/>
      <c r="WST11" s="305"/>
      <c r="WSU11" s="305"/>
      <c r="WSV11" s="305"/>
      <c r="WSW11" s="305"/>
      <c r="WSX11" s="305"/>
      <c r="WSY11" s="305"/>
      <c r="WSZ11" s="305"/>
      <c r="WTA11" s="305"/>
      <c r="WTB11" s="305"/>
      <c r="WTC11" s="305"/>
      <c r="WTD11" s="305"/>
      <c r="WTE11" s="305"/>
      <c r="WTF11" s="305"/>
      <c r="WTG11" s="305"/>
      <c r="WTH11" s="305"/>
      <c r="WTI11" s="305"/>
      <c r="WTJ11" s="305"/>
      <c r="WTK11" s="305"/>
      <c r="WTL11" s="305"/>
      <c r="WTM11" s="305"/>
      <c r="WTN11" s="305"/>
      <c r="WTO11" s="305"/>
      <c r="WTP11" s="305"/>
      <c r="WTQ11" s="305"/>
      <c r="WTR11" s="305"/>
      <c r="WTS11" s="305"/>
      <c r="WTT11" s="305"/>
      <c r="WTU11" s="305"/>
      <c r="WTV11" s="305"/>
      <c r="WTW11" s="305"/>
      <c r="WTX11" s="305"/>
      <c r="WTY11" s="305"/>
      <c r="WTZ11" s="305"/>
      <c r="WUA11" s="305"/>
      <c r="WUB11" s="305"/>
      <c r="WUC11" s="305"/>
      <c r="WUD11" s="305"/>
      <c r="WUE11" s="305"/>
      <c r="WUF11" s="305"/>
      <c r="WUG11" s="305"/>
      <c r="WUH11" s="305"/>
      <c r="WUI11" s="305"/>
      <c r="WUJ11" s="305"/>
      <c r="WUK11" s="305"/>
      <c r="WUL11" s="305"/>
      <c r="WUM11" s="305"/>
      <c r="WUN11" s="305"/>
      <c r="WUO11" s="305"/>
      <c r="WUP11" s="305"/>
      <c r="WUQ11" s="305"/>
      <c r="WUR11" s="305"/>
      <c r="WUS11" s="305"/>
      <c r="WUT11" s="305"/>
      <c r="WUU11" s="305"/>
      <c r="WUV11" s="305"/>
      <c r="WUW11" s="305"/>
      <c r="WUX11" s="305"/>
      <c r="WUY11" s="305"/>
      <c r="WUZ11" s="305"/>
      <c r="WVA11" s="305"/>
      <c r="WVB11" s="305"/>
      <c r="WVC11" s="305"/>
      <c r="WVD11" s="305"/>
      <c r="WVE11" s="305"/>
      <c r="WVF11" s="305"/>
      <c r="WVG11" s="305"/>
      <c r="WVH11" s="305"/>
      <c r="WVI11" s="305"/>
      <c r="WVJ11" s="305"/>
      <c r="WVK11" s="305"/>
      <c r="WVL11" s="305"/>
      <c r="WVM11" s="305"/>
      <c r="WVN11" s="305"/>
      <c r="WVO11" s="305"/>
      <c r="WVP11" s="305"/>
      <c r="WVQ11" s="305"/>
      <c r="WVR11" s="305"/>
      <c r="WVS11" s="305"/>
      <c r="WVT11" s="305"/>
      <c r="WVU11" s="305"/>
      <c r="WVV11" s="305"/>
      <c r="WVW11" s="305"/>
      <c r="WVX11" s="305"/>
      <c r="WVY11" s="305"/>
      <c r="WVZ11" s="305"/>
      <c r="WWA11" s="305"/>
      <c r="WWB11" s="305"/>
      <c r="WWC11" s="305"/>
      <c r="WWD11" s="305"/>
      <c r="WWE11" s="305"/>
      <c r="WWF11" s="305"/>
      <c r="WWG11" s="305"/>
      <c r="WWH11" s="305"/>
      <c r="WWI11" s="305"/>
      <c r="WWJ11" s="305"/>
      <c r="WWK11" s="305"/>
      <c r="WWL11" s="305"/>
      <c r="WWM11" s="305"/>
      <c r="WWN11" s="305"/>
      <c r="WWO11" s="305"/>
      <c r="WWP11" s="305"/>
      <c r="WWQ11" s="305"/>
      <c r="WWR11" s="305"/>
      <c r="WWS11" s="305"/>
      <c r="WWT11" s="305"/>
      <c r="WWU11" s="305"/>
      <c r="WWV11" s="305"/>
      <c r="WWW11" s="305"/>
      <c r="WWX11" s="305"/>
      <c r="WWY11" s="305"/>
    </row>
    <row r="12" spans="1:16171" ht="21" customHeight="1" x14ac:dyDescent="0.15">
      <c r="A12" s="272"/>
      <c r="B12" s="1271" t="s">
        <v>1081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437">
        <v>0</v>
      </c>
      <c r="P12" s="1160">
        <v>1</v>
      </c>
      <c r="Q12" s="185">
        <f>Q13+Q15+Q17+Q23+Q24+Q33+AL12+AL27+AL29+AL39</f>
        <v>9128909</v>
      </c>
      <c r="R12" s="185">
        <f t="shared" ref="R12:U12" si="0">R13+R15+R17+R23+R24+R33+AM12+AM27+AM29+AM39</f>
        <v>0</v>
      </c>
      <c r="S12" s="185">
        <f t="shared" si="0"/>
        <v>0</v>
      </c>
      <c r="T12" s="185">
        <f t="shared" si="0"/>
        <v>0</v>
      </c>
      <c r="U12" s="186">
        <f t="shared" si="0"/>
        <v>0</v>
      </c>
      <c r="V12" s="272"/>
      <c r="W12" s="1271" t="s">
        <v>1082</v>
      </c>
      <c r="X12" s="1272"/>
      <c r="Y12" s="1272"/>
      <c r="Z12" s="1272"/>
      <c r="AA12" s="1272"/>
      <c r="AB12" s="1272"/>
      <c r="AC12" s="1272"/>
      <c r="AD12" s="1272"/>
      <c r="AE12" s="1272"/>
      <c r="AF12" s="1272"/>
      <c r="AG12" s="1272"/>
      <c r="AH12" s="1272"/>
      <c r="AI12" s="1272"/>
      <c r="AJ12" s="437">
        <v>2</v>
      </c>
      <c r="AK12" s="1160">
        <v>5</v>
      </c>
      <c r="AL12" s="185">
        <f>SUM(AL13:AL19)+AL24+AL25+AL26</f>
        <v>7360393</v>
      </c>
      <c r="AM12" s="185">
        <f t="shared" ref="AM12:AP12" si="1">SUM(AM13:AM19)+AM24+AM25+AM26</f>
        <v>0</v>
      </c>
      <c r="AN12" s="185">
        <f t="shared" si="1"/>
        <v>0</v>
      </c>
      <c r="AO12" s="185">
        <f t="shared" si="1"/>
        <v>0</v>
      </c>
      <c r="AP12" s="186">
        <f t="shared" si="1"/>
        <v>0</v>
      </c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</row>
    <row r="13" spans="1:16171" ht="21" customHeight="1" x14ac:dyDescent="0.15">
      <c r="A13" s="272"/>
      <c r="B13" s="1271" t="s">
        <v>1083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442">
        <v>0</v>
      </c>
      <c r="P13" s="1161">
        <v>2</v>
      </c>
      <c r="Q13" s="250">
        <v>162146</v>
      </c>
      <c r="R13" s="250">
        <v>0</v>
      </c>
      <c r="S13" s="250">
        <v>0</v>
      </c>
      <c r="T13" s="250">
        <v>0</v>
      </c>
      <c r="U13" s="374">
        <v>0</v>
      </c>
      <c r="V13" s="272"/>
      <c r="W13" s="1271" t="s">
        <v>1084</v>
      </c>
      <c r="X13" s="1272"/>
      <c r="Y13" s="1272"/>
      <c r="Z13" s="1272"/>
      <c r="AA13" s="1272"/>
      <c r="AB13" s="1272"/>
      <c r="AC13" s="1272"/>
      <c r="AD13" s="1272"/>
      <c r="AE13" s="1272"/>
      <c r="AF13" s="1272"/>
      <c r="AG13" s="1272"/>
      <c r="AH13" s="1272"/>
      <c r="AI13" s="1272"/>
      <c r="AJ13" s="442">
        <v>2</v>
      </c>
      <c r="AK13" s="1161">
        <v>6</v>
      </c>
      <c r="AL13" s="250">
        <v>2656271</v>
      </c>
      <c r="AM13" s="250">
        <v>0</v>
      </c>
      <c r="AN13" s="250">
        <v>0</v>
      </c>
      <c r="AO13" s="250">
        <v>0</v>
      </c>
      <c r="AP13" s="374">
        <v>0</v>
      </c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</row>
    <row r="14" spans="1:16171" ht="21" customHeight="1" x14ac:dyDescent="0.15">
      <c r="A14" s="272"/>
      <c r="B14" s="1271" t="s">
        <v>1085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442">
        <v>0</v>
      </c>
      <c r="P14" s="1161">
        <v>3</v>
      </c>
      <c r="Q14" s="250">
        <v>99577</v>
      </c>
      <c r="R14" s="251">
        <v>0</v>
      </c>
      <c r="S14" s="251">
        <v>0</v>
      </c>
      <c r="T14" s="251">
        <v>0</v>
      </c>
      <c r="U14" s="371">
        <v>0</v>
      </c>
      <c r="V14" s="272"/>
      <c r="W14" s="1271" t="s">
        <v>1086</v>
      </c>
      <c r="X14" s="1272"/>
      <c r="Y14" s="1272"/>
      <c r="Z14" s="1272"/>
      <c r="AA14" s="1272"/>
      <c r="AB14" s="1272"/>
      <c r="AC14" s="1272"/>
      <c r="AD14" s="1272"/>
      <c r="AE14" s="1272"/>
      <c r="AF14" s="1272"/>
      <c r="AG14" s="1272"/>
      <c r="AH14" s="1272"/>
      <c r="AI14" s="1272"/>
      <c r="AJ14" s="442">
        <v>2</v>
      </c>
      <c r="AK14" s="1161">
        <v>7</v>
      </c>
      <c r="AL14" s="250">
        <v>201739</v>
      </c>
      <c r="AM14" s="250">
        <v>0</v>
      </c>
      <c r="AN14" s="250">
        <v>0</v>
      </c>
      <c r="AO14" s="250">
        <v>0</v>
      </c>
      <c r="AP14" s="374">
        <v>0</v>
      </c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</row>
    <row r="15" spans="1:16171" ht="21" customHeight="1" x14ac:dyDescent="0.15">
      <c r="A15" s="272"/>
      <c r="B15" s="1271" t="s">
        <v>1087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442">
        <v>0</v>
      </c>
      <c r="P15" s="1161">
        <v>4</v>
      </c>
      <c r="Q15" s="250">
        <v>142792</v>
      </c>
      <c r="R15" s="250">
        <v>0</v>
      </c>
      <c r="S15" s="250">
        <v>0</v>
      </c>
      <c r="T15" s="250">
        <v>0</v>
      </c>
      <c r="U15" s="374">
        <v>0</v>
      </c>
      <c r="V15" s="272"/>
      <c r="W15" s="1271" t="s">
        <v>1088</v>
      </c>
      <c r="X15" s="1272"/>
      <c r="Y15" s="1272"/>
      <c r="Z15" s="1272"/>
      <c r="AA15" s="1272"/>
      <c r="AB15" s="1272"/>
      <c r="AC15" s="1272"/>
      <c r="AD15" s="1272"/>
      <c r="AE15" s="1272"/>
      <c r="AF15" s="1272"/>
      <c r="AG15" s="1272"/>
      <c r="AH15" s="1272"/>
      <c r="AI15" s="1272"/>
      <c r="AJ15" s="442">
        <v>2</v>
      </c>
      <c r="AK15" s="1161">
        <v>8</v>
      </c>
      <c r="AL15" s="250">
        <v>37525</v>
      </c>
      <c r="AM15" s="250">
        <v>0</v>
      </c>
      <c r="AN15" s="250">
        <v>0</v>
      </c>
      <c r="AO15" s="250">
        <v>0</v>
      </c>
      <c r="AP15" s="374">
        <v>0</v>
      </c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</row>
    <row r="16" spans="1:16171" ht="21" customHeight="1" x14ac:dyDescent="0.15">
      <c r="A16" s="272"/>
      <c r="B16" s="1271" t="s">
        <v>1089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442">
        <v>0</v>
      </c>
      <c r="P16" s="1161">
        <v>5</v>
      </c>
      <c r="Q16" s="250">
        <v>99056</v>
      </c>
      <c r="R16" s="251">
        <v>0</v>
      </c>
      <c r="S16" s="251">
        <v>0</v>
      </c>
      <c r="T16" s="251">
        <v>0</v>
      </c>
      <c r="U16" s="371">
        <v>0</v>
      </c>
      <c r="V16" s="272"/>
      <c r="W16" s="1271" t="s">
        <v>1090</v>
      </c>
      <c r="X16" s="1272"/>
      <c r="Y16" s="1272"/>
      <c r="Z16" s="1272"/>
      <c r="AA16" s="1272"/>
      <c r="AB16" s="1272"/>
      <c r="AC16" s="1272"/>
      <c r="AD16" s="1272"/>
      <c r="AE16" s="1272"/>
      <c r="AF16" s="1272"/>
      <c r="AG16" s="1272"/>
      <c r="AH16" s="1272"/>
      <c r="AI16" s="1272"/>
      <c r="AJ16" s="442">
        <v>2</v>
      </c>
      <c r="AK16" s="1161">
        <v>9</v>
      </c>
      <c r="AL16" s="250">
        <v>0</v>
      </c>
      <c r="AM16" s="250">
        <v>0</v>
      </c>
      <c r="AN16" s="250">
        <v>0</v>
      </c>
      <c r="AO16" s="250">
        <v>0</v>
      </c>
      <c r="AP16" s="374">
        <v>0</v>
      </c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</row>
    <row r="17" spans="1:142" ht="21" customHeight="1" x14ac:dyDescent="0.15">
      <c r="A17" s="272"/>
      <c r="B17" s="1271" t="s">
        <v>1091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442">
        <v>0</v>
      </c>
      <c r="P17" s="1161">
        <v>6</v>
      </c>
      <c r="Q17" s="248">
        <f>Q18+Q21+Q22</f>
        <v>290220</v>
      </c>
      <c r="R17" s="248">
        <f t="shared" ref="R17:U17" si="2">R18+R21+R22</f>
        <v>0</v>
      </c>
      <c r="S17" s="248">
        <f t="shared" si="2"/>
        <v>0</v>
      </c>
      <c r="T17" s="248">
        <f t="shared" si="2"/>
        <v>0</v>
      </c>
      <c r="U17" s="249">
        <f t="shared" si="2"/>
        <v>0</v>
      </c>
      <c r="V17" s="272"/>
      <c r="W17" s="1271" t="s">
        <v>1092</v>
      </c>
      <c r="X17" s="1272"/>
      <c r="Y17" s="1272"/>
      <c r="Z17" s="1272"/>
      <c r="AA17" s="1272"/>
      <c r="AB17" s="1272"/>
      <c r="AC17" s="1272"/>
      <c r="AD17" s="1272"/>
      <c r="AE17" s="1272"/>
      <c r="AF17" s="1272"/>
      <c r="AG17" s="1272"/>
      <c r="AH17" s="1272"/>
      <c r="AI17" s="1272"/>
      <c r="AJ17" s="442">
        <v>3</v>
      </c>
      <c r="AK17" s="1161">
        <v>0</v>
      </c>
      <c r="AL17" s="250">
        <v>0</v>
      </c>
      <c r="AM17" s="250">
        <v>0</v>
      </c>
      <c r="AN17" s="250">
        <v>0</v>
      </c>
      <c r="AO17" s="250">
        <v>0</v>
      </c>
      <c r="AP17" s="374">
        <v>0</v>
      </c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</row>
    <row r="18" spans="1:142" ht="21" customHeight="1" x14ac:dyDescent="0.15">
      <c r="A18" s="272"/>
      <c r="B18" s="1271" t="s">
        <v>1093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442">
        <v>0</v>
      </c>
      <c r="P18" s="1161">
        <v>7</v>
      </c>
      <c r="Q18" s="250">
        <v>235269</v>
      </c>
      <c r="R18" s="251">
        <v>0</v>
      </c>
      <c r="S18" s="251">
        <v>0</v>
      </c>
      <c r="T18" s="250">
        <v>0</v>
      </c>
      <c r="U18" s="374">
        <v>0</v>
      </c>
      <c r="V18" s="272"/>
      <c r="W18" s="1271" t="s">
        <v>1094</v>
      </c>
      <c r="X18" s="1272"/>
      <c r="Y18" s="1272"/>
      <c r="Z18" s="1272"/>
      <c r="AA18" s="1272"/>
      <c r="AB18" s="1272"/>
      <c r="AC18" s="1272"/>
      <c r="AD18" s="1272"/>
      <c r="AE18" s="1272"/>
      <c r="AF18" s="1272"/>
      <c r="AG18" s="1272"/>
      <c r="AH18" s="1272"/>
      <c r="AI18" s="1272"/>
      <c r="AJ18" s="442">
        <v>3</v>
      </c>
      <c r="AK18" s="1161">
        <v>1</v>
      </c>
      <c r="AL18" s="250">
        <v>0</v>
      </c>
      <c r="AM18" s="250">
        <v>0</v>
      </c>
      <c r="AN18" s="250">
        <v>0</v>
      </c>
      <c r="AO18" s="250">
        <v>0</v>
      </c>
      <c r="AP18" s="374">
        <v>0</v>
      </c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</row>
    <row r="19" spans="1:142" ht="21" customHeight="1" x14ac:dyDescent="0.15">
      <c r="A19" s="272"/>
      <c r="B19" s="1271" t="s">
        <v>1095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442">
        <v>0</v>
      </c>
      <c r="P19" s="1161">
        <v>8</v>
      </c>
      <c r="Q19" s="250">
        <v>163098</v>
      </c>
      <c r="R19" s="251">
        <v>0</v>
      </c>
      <c r="S19" s="251">
        <v>0</v>
      </c>
      <c r="T19" s="250">
        <v>0</v>
      </c>
      <c r="U19" s="374">
        <v>0</v>
      </c>
      <c r="V19" s="272"/>
      <c r="W19" s="1271" t="s">
        <v>1096</v>
      </c>
      <c r="X19" s="1272"/>
      <c r="Y19" s="1272"/>
      <c r="Z19" s="1272"/>
      <c r="AA19" s="1272"/>
      <c r="AB19" s="1272"/>
      <c r="AC19" s="1272"/>
      <c r="AD19" s="1272"/>
      <c r="AE19" s="1272"/>
      <c r="AF19" s="1272"/>
      <c r="AG19" s="1272"/>
      <c r="AH19" s="1272"/>
      <c r="AI19" s="1272"/>
      <c r="AJ19" s="442">
        <v>3</v>
      </c>
      <c r="AK19" s="1161">
        <v>2</v>
      </c>
      <c r="AL19" s="250">
        <v>3752529</v>
      </c>
      <c r="AM19" s="250">
        <v>0</v>
      </c>
      <c r="AN19" s="250">
        <v>0</v>
      </c>
      <c r="AO19" s="250">
        <v>0</v>
      </c>
      <c r="AP19" s="374">
        <v>0</v>
      </c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</row>
    <row r="20" spans="1:142" ht="21" customHeight="1" x14ac:dyDescent="0.15">
      <c r="A20" s="272"/>
      <c r="B20" s="1271" t="s">
        <v>1097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442">
        <v>0</v>
      </c>
      <c r="P20" s="1161">
        <v>9</v>
      </c>
      <c r="Q20" s="250">
        <v>30727</v>
      </c>
      <c r="R20" s="251">
        <v>0</v>
      </c>
      <c r="S20" s="251">
        <v>0</v>
      </c>
      <c r="T20" s="250">
        <v>0</v>
      </c>
      <c r="U20" s="374">
        <v>0</v>
      </c>
      <c r="V20" s="272"/>
      <c r="W20" s="1271" t="s">
        <v>1098</v>
      </c>
      <c r="X20" s="1272"/>
      <c r="Y20" s="1272"/>
      <c r="Z20" s="1272"/>
      <c r="AA20" s="1272"/>
      <c r="AB20" s="1272"/>
      <c r="AC20" s="1272"/>
      <c r="AD20" s="1272"/>
      <c r="AE20" s="1272"/>
      <c r="AF20" s="1272"/>
      <c r="AG20" s="1272"/>
      <c r="AH20" s="1272"/>
      <c r="AI20" s="1272"/>
      <c r="AJ20" s="442">
        <v>3</v>
      </c>
      <c r="AK20" s="1161">
        <v>3</v>
      </c>
      <c r="AL20" s="250">
        <v>0</v>
      </c>
      <c r="AM20" s="250">
        <v>0</v>
      </c>
      <c r="AN20" s="250">
        <v>0</v>
      </c>
      <c r="AO20" s="250">
        <v>0</v>
      </c>
      <c r="AP20" s="374">
        <v>0</v>
      </c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</row>
    <row r="21" spans="1:142" ht="21" customHeight="1" x14ac:dyDescent="0.15">
      <c r="A21" s="272"/>
      <c r="B21" s="1271" t="s">
        <v>1099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442">
        <v>1</v>
      </c>
      <c r="P21" s="1161">
        <v>0</v>
      </c>
      <c r="Q21" s="250">
        <v>0</v>
      </c>
      <c r="R21" s="250">
        <v>0</v>
      </c>
      <c r="S21" s="250">
        <v>0</v>
      </c>
      <c r="T21" s="250">
        <v>0</v>
      </c>
      <c r="U21" s="374">
        <v>0</v>
      </c>
      <c r="V21" s="272"/>
      <c r="W21" s="1271" t="s">
        <v>1100</v>
      </c>
      <c r="X21" s="1272"/>
      <c r="Y21" s="1272"/>
      <c r="Z21" s="1272"/>
      <c r="AA21" s="1272"/>
      <c r="AB21" s="1272"/>
      <c r="AC21" s="1272"/>
      <c r="AD21" s="1272"/>
      <c r="AE21" s="1272"/>
      <c r="AF21" s="1272"/>
      <c r="AG21" s="1272"/>
      <c r="AH21" s="1272"/>
      <c r="AI21" s="1272"/>
      <c r="AJ21" s="442">
        <v>3</v>
      </c>
      <c r="AK21" s="1161">
        <v>4</v>
      </c>
      <c r="AL21" s="250">
        <v>37504</v>
      </c>
      <c r="AM21" s="250">
        <v>0</v>
      </c>
      <c r="AN21" s="250">
        <v>0</v>
      </c>
      <c r="AO21" s="250">
        <v>0</v>
      </c>
      <c r="AP21" s="374">
        <v>0</v>
      </c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</row>
    <row r="22" spans="1:142" ht="21" customHeight="1" x14ac:dyDescent="0.15">
      <c r="A22" s="272"/>
      <c r="B22" s="1271" t="s">
        <v>1101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442">
        <v>1</v>
      </c>
      <c r="P22" s="1161">
        <v>1</v>
      </c>
      <c r="Q22" s="250">
        <v>54951</v>
      </c>
      <c r="R22" s="250">
        <v>0</v>
      </c>
      <c r="S22" s="250">
        <v>0</v>
      </c>
      <c r="T22" s="250">
        <v>0</v>
      </c>
      <c r="U22" s="374">
        <v>0</v>
      </c>
      <c r="V22" s="272"/>
      <c r="W22" s="1271" t="s">
        <v>1102</v>
      </c>
      <c r="X22" s="1272"/>
      <c r="Y22" s="1272"/>
      <c r="Z22" s="1272"/>
      <c r="AA22" s="1272"/>
      <c r="AB22" s="1272"/>
      <c r="AC22" s="1272"/>
      <c r="AD22" s="1272"/>
      <c r="AE22" s="1272"/>
      <c r="AF22" s="1272"/>
      <c r="AG22" s="1272"/>
      <c r="AH22" s="1272"/>
      <c r="AI22" s="1272"/>
      <c r="AJ22" s="442">
        <v>3</v>
      </c>
      <c r="AK22" s="1161">
        <v>5</v>
      </c>
      <c r="AL22" s="250">
        <v>160144</v>
      </c>
      <c r="AM22" s="250">
        <v>0</v>
      </c>
      <c r="AN22" s="250">
        <v>0</v>
      </c>
      <c r="AO22" s="250">
        <v>0</v>
      </c>
      <c r="AP22" s="374">
        <v>0</v>
      </c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</row>
    <row r="23" spans="1:142" ht="21" customHeight="1" thickBot="1" x14ac:dyDescent="0.2">
      <c r="A23" s="272"/>
      <c r="B23" s="1271" t="s">
        <v>1103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445">
        <v>1</v>
      </c>
      <c r="P23" s="1162">
        <v>2</v>
      </c>
      <c r="Q23" s="189">
        <v>674</v>
      </c>
      <c r="R23" s="504">
        <v>0</v>
      </c>
      <c r="S23" s="504">
        <v>0</v>
      </c>
      <c r="T23" s="504">
        <v>0</v>
      </c>
      <c r="U23" s="505">
        <v>0</v>
      </c>
      <c r="V23" s="272"/>
      <c r="W23" s="1271" t="s">
        <v>1104</v>
      </c>
      <c r="X23" s="1272"/>
      <c r="Y23" s="1272"/>
      <c r="Z23" s="1272"/>
      <c r="AA23" s="1272"/>
      <c r="AB23" s="1272"/>
      <c r="AC23" s="1272"/>
      <c r="AD23" s="1272"/>
      <c r="AE23" s="1272"/>
      <c r="AF23" s="1272"/>
      <c r="AG23" s="1272"/>
      <c r="AH23" s="1272"/>
      <c r="AI23" s="1272"/>
      <c r="AJ23" s="442">
        <v>3</v>
      </c>
      <c r="AK23" s="1161">
        <v>6</v>
      </c>
      <c r="AL23" s="250">
        <v>3554881</v>
      </c>
      <c r="AM23" s="250">
        <v>0</v>
      </c>
      <c r="AN23" s="250">
        <v>0</v>
      </c>
      <c r="AO23" s="250">
        <v>0</v>
      </c>
      <c r="AP23" s="374">
        <v>0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</row>
    <row r="24" spans="1:142" ht="21" customHeight="1" x14ac:dyDescent="0.15">
      <c r="A24" s="272"/>
      <c r="B24" s="1271" t="s">
        <v>1105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584">
        <v>1</v>
      </c>
      <c r="P24" s="1163">
        <v>3</v>
      </c>
      <c r="Q24" s="456">
        <f>SUM(Q25:Q32)</f>
        <v>36374</v>
      </c>
      <c r="R24" s="456">
        <f t="shared" ref="R24:U24" si="3">SUM(R25:R32)</f>
        <v>0</v>
      </c>
      <c r="S24" s="456">
        <f t="shared" si="3"/>
        <v>0</v>
      </c>
      <c r="T24" s="456">
        <f t="shared" si="3"/>
        <v>0</v>
      </c>
      <c r="U24" s="457">
        <f t="shared" si="3"/>
        <v>0</v>
      </c>
      <c r="V24" s="272"/>
      <c r="W24" s="1271" t="s">
        <v>1106</v>
      </c>
      <c r="X24" s="1272"/>
      <c r="Y24" s="1272"/>
      <c r="Z24" s="1272"/>
      <c r="AA24" s="1272"/>
      <c r="AB24" s="1272"/>
      <c r="AC24" s="1272"/>
      <c r="AD24" s="1272"/>
      <c r="AE24" s="1272"/>
      <c r="AF24" s="1272"/>
      <c r="AG24" s="1272"/>
      <c r="AH24" s="1272"/>
      <c r="AI24" s="1272"/>
      <c r="AJ24" s="442">
        <v>3</v>
      </c>
      <c r="AK24" s="1161">
        <v>7</v>
      </c>
      <c r="AL24" s="250">
        <v>524448</v>
      </c>
      <c r="AM24" s="250">
        <v>0</v>
      </c>
      <c r="AN24" s="250">
        <v>0</v>
      </c>
      <c r="AO24" s="250">
        <v>0</v>
      </c>
      <c r="AP24" s="374">
        <v>0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</row>
    <row r="25" spans="1:142" ht="21" customHeight="1" x14ac:dyDescent="0.15">
      <c r="A25" s="272"/>
      <c r="B25" s="1271" t="s">
        <v>1107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442">
        <v>1</v>
      </c>
      <c r="P25" s="1161">
        <v>4</v>
      </c>
      <c r="Q25" s="250">
        <v>0</v>
      </c>
      <c r="R25" s="250">
        <v>0</v>
      </c>
      <c r="S25" s="250">
        <v>0</v>
      </c>
      <c r="T25" s="250">
        <v>0</v>
      </c>
      <c r="U25" s="374">
        <v>0</v>
      </c>
      <c r="V25" s="272"/>
      <c r="W25" s="1271" t="s">
        <v>1108</v>
      </c>
      <c r="X25" s="1272"/>
      <c r="Y25" s="1272"/>
      <c r="Z25" s="1272"/>
      <c r="AA25" s="1272"/>
      <c r="AB25" s="1272"/>
      <c r="AC25" s="1272"/>
      <c r="AD25" s="1272"/>
      <c r="AE25" s="1272"/>
      <c r="AF25" s="1272"/>
      <c r="AG25" s="1272"/>
      <c r="AH25" s="1272"/>
      <c r="AI25" s="1272"/>
      <c r="AJ25" s="442">
        <v>3</v>
      </c>
      <c r="AK25" s="1161">
        <v>8</v>
      </c>
      <c r="AL25" s="250">
        <v>0</v>
      </c>
      <c r="AM25" s="250">
        <v>0</v>
      </c>
      <c r="AN25" s="250">
        <v>0</v>
      </c>
      <c r="AO25" s="250">
        <v>0</v>
      </c>
      <c r="AP25" s="374">
        <v>0</v>
      </c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</row>
    <row r="26" spans="1:142" ht="21" customHeight="1" thickBot="1" x14ac:dyDescent="0.2">
      <c r="A26" s="272"/>
      <c r="B26" s="1271" t="s">
        <v>1109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442">
        <v>1</v>
      </c>
      <c r="P26" s="1161">
        <v>5</v>
      </c>
      <c r="Q26" s="250">
        <v>0</v>
      </c>
      <c r="R26" s="250">
        <v>0</v>
      </c>
      <c r="S26" s="250">
        <v>0</v>
      </c>
      <c r="T26" s="250">
        <v>0</v>
      </c>
      <c r="U26" s="374">
        <v>0</v>
      </c>
      <c r="V26" s="272"/>
      <c r="W26" s="1271" t="s">
        <v>1110</v>
      </c>
      <c r="X26" s="1272"/>
      <c r="Y26" s="1272"/>
      <c r="Z26" s="1272"/>
      <c r="AA26" s="1272"/>
      <c r="AB26" s="1272"/>
      <c r="AC26" s="1272"/>
      <c r="AD26" s="1272"/>
      <c r="AE26" s="1272"/>
      <c r="AF26" s="1272"/>
      <c r="AG26" s="1272"/>
      <c r="AH26" s="1272"/>
      <c r="AI26" s="1272"/>
      <c r="AJ26" s="445">
        <v>3</v>
      </c>
      <c r="AK26" s="1162">
        <v>9</v>
      </c>
      <c r="AL26" s="189">
        <v>187881</v>
      </c>
      <c r="AM26" s="189">
        <v>0</v>
      </c>
      <c r="AN26" s="189">
        <v>0</v>
      </c>
      <c r="AO26" s="189">
        <v>0</v>
      </c>
      <c r="AP26" s="507">
        <v>0</v>
      </c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</row>
    <row r="27" spans="1:142" ht="21" customHeight="1" x14ac:dyDescent="0.15">
      <c r="A27" s="272"/>
      <c r="B27" s="1271" t="s">
        <v>1111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442">
        <v>1</v>
      </c>
      <c r="P27" s="1161">
        <v>6</v>
      </c>
      <c r="Q27" s="250">
        <v>0</v>
      </c>
      <c r="R27" s="250">
        <v>0</v>
      </c>
      <c r="S27" s="250">
        <v>0</v>
      </c>
      <c r="T27" s="250">
        <v>0</v>
      </c>
      <c r="U27" s="374">
        <v>0</v>
      </c>
      <c r="V27" s="272"/>
      <c r="W27" s="1271" t="s">
        <v>1112</v>
      </c>
      <c r="X27" s="1272"/>
      <c r="Y27" s="1272"/>
      <c r="Z27" s="1272"/>
      <c r="AA27" s="1272"/>
      <c r="AB27" s="1272"/>
      <c r="AC27" s="1272"/>
      <c r="AD27" s="1272"/>
      <c r="AE27" s="1272"/>
      <c r="AF27" s="1272"/>
      <c r="AG27" s="1272"/>
      <c r="AH27" s="1272"/>
      <c r="AI27" s="1272"/>
      <c r="AJ27" s="437">
        <v>4</v>
      </c>
      <c r="AK27" s="1160">
        <v>0</v>
      </c>
      <c r="AL27" s="184">
        <v>534151</v>
      </c>
      <c r="AM27" s="520">
        <v>0</v>
      </c>
      <c r="AN27" s="520">
        <v>0</v>
      </c>
      <c r="AO27" s="184">
        <v>0</v>
      </c>
      <c r="AP27" s="58">
        <v>0</v>
      </c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</row>
    <row r="28" spans="1:142" ht="21" customHeight="1" thickBot="1" x14ac:dyDescent="0.2">
      <c r="A28" s="272"/>
      <c r="B28" s="1271" t="s">
        <v>1090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442">
        <v>1</v>
      </c>
      <c r="P28" s="1161">
        <v>7</v>
      </c>
      <c r="Q28" s="250">
        <v>0</v>
      </c>
      <c r="R28" s="250">
        <v>0</v>
      </c>
      <c r="S28" s="250">
        <v>0</v>
      </c>
      <c r="T28" s="250">
        <v>0</v>
      </c>
      <c r="U28" s="374">
        <v>0</v>
      </c>
      <c r="V28" s="272"/>
      <c r="W28" s="1271" t="s">
        <v>1113</v>
      </c>
      <c r="X28" s="1272"/>
      <c r="Y28" s="1272"/>
      <c r="Z28" s="1272"/>
      <c r="AA28" s="1272"/>
      <c r="AB28" s="1272"/>
      <c r="AC28" s="1272"/>
      <c r="AD28" s="1272"/>
      <c r="AE28" s="1272"/>
      <c r="AF28" s="1272"/>
      <c r="AG28" s="1272"/>
      <c r="AH28" s="1272"/>
      <c r="AI28" s="1272"/>
      <c r="AJ28" s="445">
        <v>4</v>
      </c>
      <c r="AK28" s="1162">
        <v>1</v>
      </c>
      <c r="AL28" s="189">
        <v>50577</v>
      </c>
      <c r="AM28" s="504">
        <v>0</v>
      </c>
      <c r="AN28" s="504">
        <v>0</v>
      </c>
      <c r="AO28" s="189">
        <v>0</v>
      </c>
      <c r="AP28" s="507">
        <v>0</v>
      </c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</row>
    <row r="29" spans="1:142" ht="21" customHeight="1" x14ac:dyDescent="0.15">
      <c r="A29" s="272"/>
      <c r="B29" s="1271" t="s">
        <v>1114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442">
        <v>1</v>
      </c>
      <c r="P29" s="1161">
        <v>8</v>
      </c>
      <c r="Q29" s="250">
        <v>0</v>
      </c>
      <c r="R29" s="250">
        <v>0</v>
      </c>
      <c r="S29" s="250">
        <v>0</v>
      </c>
      <c r="T29" s="250">
        <v>0</v>
      </c>
      <c r="U29" s="374">
        <v>0</v>
      </c>
      <c r="V29" s="272"/>
      <c r="W29" s="1271" t="s">
        <v>1115</v>
      </c>
      <c r="X29" s="1272"/>
      <c r="Y29" s="1272"/>
      <c r="Z29" s="1272"/>
      <c r="AA29" s="1272"/>
      <c r="AB29" s="1272"/>
      <c r="AC29" s="1272"/>
      <c r="AD29" s="1272"/>
      <c r="AE29" s="1272"/>
      <c r="AF29" s="1272"/>
      <c r="AG29" s="1272"/>
      <c r="AH29" s="1272"/>
      <c r="AI29" s="1272"/>
      <c r="AJ29" s="584">
        <v>4</v>
      </c>
      <c r="AK29" s="1163">
        <v>2</v>
      </c>
      <c r="AL29" s="456">
        <f>SUM(AL30:AL38)</f>
        <v>602159</v>
      </c>
      <c r="AM29" s="456">
        <f t="shared" ref="AM29:AP29" si="4">SUM(AM30:AM38)</f>
        <v>0</v>
      </c>
      <c r="AN29" s="456">
        <f t="shared" si="4"/>
        <v>0</v>
      </c>
      <c r="AO29" s="456">
        <f t="shared" si="4"/>
        <v>0</v>
      </c>
      <c r="AP29" s="457">
        <f t="shared" si="4"/>
        <v>0</v>
      </c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</row>
    <row r="30" spans="1:142" ht="21" customHeight="1" x14ac:dyDescent="0.15">
      <c r="A30" s="272"/>
      <c r="B30" s="1271" t="s">
        <v>1116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442">
        <v>1</v>
      </c>
      <c r="P30" s="1161">
        <v>9</v>
      </c>
      <c r="Q30" s="250">
        <v>0</v>
      </c>
      <c r="R30" s="250">
        <v>0</v>
      </c>
      <c r="S30" s="250">
        <v>0</v>
      </c>
      <c r="T30" s="250">
        <v>0</v>
      </c>
      <c r="U30" s="374">
        <v>0</v>
      </c>
      <c r="V30" s="272"/>
      <c r="W30" s="1271" t="s">
        <v>1117</v>
      </c>
      <c r="X30" s="1272"/>
      <c r="Y30" s="1272"/>
      <c r="Z30" s="1272"/>
      <c r="AA30" s="1272"/>
      <c r="AB30" s="1272"/>
      <c r="AC30" s="1272"/>
      <c r="AD30" s="1272"/>
      <c r="AE30" s="1272"/>
      <c r="AF30" s="1272"/>
      <c r="AG30" s="1272"/>
      <c r="AH30" s="1272"/>
      <c r="AI30" s="1272"/>
      <c r="AJ30" s="442">
        <v>4</v>
      </c>
      <c r="AK30" s="1161">
        <v>3</v>
      </c>
      <c r="AL30" s="250">
        <v>316816</v>
      </c>
      <c r="AM30" s="250">
        <v>0</v>
      </c>
      <c r="AN30" s="250">
        <v>0</v>
      </c>
      <c r="AO30" s="250">
        <v>0</v>
      </c>
      <c r="AP30" s="374">
        <v>0</v>
      </c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</row>
    <row r="31" spans="1:142" ht="21" customHeight="1" x14ac:dyDescent="0.15">
      <c r="A31" s="272"/>
      <c r="B31" s="1271" t="s">
        <v>1118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442">
        <v>2</v>
      </c>
      <c r="P31" s="1161">
        <v>0</v>
      </c>
      <c r="Q31" s="250">
        <v>0</v>
      </c>
      <c r="R31" s="250">
        <v>0</v>
      </c>
      <c r="S31" s="250">
        <v>0</v>
      </c>
      <c r="T31" s="250">
        <v>0</v>
      </c>
      <c r="U31" s="374">
        <v>0</v>
      </c>
      <c r="V31" s="272"/>
      <c r="W31" s="1271" t="s">
        <v>1119</v>
      </c>
      <c r="X31" s="1272"/>
      <c r="Y31" s="1272"/>
      <c r="Z31" s="1272"/>
      <c r="AA31" s="1272"/>
      <c r="AB31" s="1272"/>
      <c r="AC31" s="1272"/>
      <c r="AD31" s="1272"/>
      <c r="AE31" s="1272"/>
      <c r="AF31" s="1272"/>
      <c r="AG31" s="1272"/>
      <c r="AH31" s="1272"/>
      <c r="AI31" s="1272"/>
      <c r="AJ31" s="442">
        <v>4</v>
      </c>
      <c r="AK31" s="1161">
        <v>4</v>
      </c>
      <c r="AL31" s="250">
        <v>197300</v>
      </c>
      <c r="AM31" s="250">
        <v>0</v>
      </c>
      <c r="AN31" s="250">
        <v>0</v>
      </c>
      <c r="AO31" s="250">
        <v>0</v>
      </c>
      <c r="AP31" s="374">
        <v>0</v>
      </c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B31" s="275"/>
      <c r="EC31" s="275"/>
      <c r="ED31" s="275"/>
      <c r="EE31" s="275"/>
      <c r="EF31" s="275"/>
      <c r="EG31" s="275"/>
      <c r="EH31" s="275"/>
      <c r="EI31" s="275"/>
      <c r="EJ31" s="275"/>
      <c r="EK31" s="275"/>
      <c r="EL31" s="275"/>
    </row>
    <row r="32" spans="1:142" ht="21" customHeight="1" x14ac:dyDescent="0.15">
      <c r="A32" s="272"/>
      <c r="B32" s="1271" t="s">
        <v>1120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442">
        <v>2</v>
      </c>
      <c r="P32" s="1161">
        <v>1</v>
      </c>
      <c r="Q32" s="250">
        <v>36374</v>
      </c>
      <c r="R32" s="250">
        <v>0</v>
      </c>
      <c r="S32" s="250">
        <v>0</v>
      </c>
      <c r="T32" s="250">
        <v>0</v>
      </c>
      <c r="U32" s="374">
        <v>0</v>
      </c>
      <c r="V32" s="272"/>
      <c r="W32" s="1271" t="s">
        <v>1121</v>
      </c>
      <c r="X32" s="1272"/>
      <c r="Y32" s="1272"/>
      <c r="Z32" s="1272"/>
      <c r="AA32" s="1272"/>
      <c r="AB32" s="1272"/>
      <c r="AC32" s="1272"/>
      <c r="AD32" s="1272"/>
      <c r="AE32" s="1272"/>
      <c r="AF32" s="1272"/>
      <c r="AG32" s="1272"/>
      <c r="AH32" s="1272"/>
      <c r="AI32" s="1272"/>
      <c r="AJ32" s="442">
        <v>4</v>
      </c>
      <c r="AK32" s="1161">
        <v>5</v>
      </c>
      <c r="AL32" s="250">
        <v>6651</v>
      </c>
      <c r="AM32" s="250">
        <v>0</v>
      </c>
      <c r="AN32" s="250">
        <v>0</v>
      </c>
      <c r="AO32" s="250">
        <v>0</v>
      </c>
      <c r="AP32" s="374">
        <v>0</v>
      </c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</row>
    <row r="33" spans="1:142" ht="21" customHeight="1" x14ac:dyDescent="0.15">
      <c r="A33" s="272"/>
      <c r="B33" s="1271" t="s">
        <v>1122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442">
        <v>2</v>
      </c>
      <c r="P33" s="1161">
        <v>2</v>
      </c>
      <c r="Q33" s="250">
        <v>0</v>
      </c>
      <c r="R33" s="250">
        <v>0</v>
      </c>
      <c r="S33" s="250">
        <v>0</v>
      </c>
      <c r="T33" s="250">
        <v>0</v>
      </c>
      <c r="U33" s="374">
        <v>0</v>
      </c>
      <c r="V33" s="272"/>
      <c r="W33" s="1271" t="s">
        <v>1123</v>
      </c>
      <c r="X33" s="1272"/>
      <c r="Y33" s="1272"/>
      <c r="Z33" s="1272"/>
      <c r="AA33" s="1272"/>
      <c r="AB33" s="1272"/>
      <c r="AC33" s="1272"/>
      <c r="AD33" s="1272"/>
      <c r="AE33" s="1272"/>
      <c r="AF33" s="1272"/>
      <c r="AG33" s="1272"/>
      <c r="AH33" s="1272"/>
      <c r="AI33" s="1272"/>
      <c r="AJ33" s="442">
        <v>4</v>
      </c>
      <c r="AK33" s="1161">
        <v>6</v>
      </c>
      <c r="AL33" s="250">
        <v>85</v>
      </c>
      <c r="AM33" s="250">
        <v>0</v>
      </c>
      <c r="AN33" s="250">
        <v>0</v>
      </c>
      <c r="AO33" s="250">
        <v>0</v>
      </c>
      <c r="AP33" s="374">
        <v>0</v>
      </c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</row>
    <row r="34" spans="1:142" ht="21" customHeight="1" x14ac:dyDescent="0.15">
      <c r="A34" s="272"/>
      <c r="B34" s="1271" t="s">
        <v>1124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442">
        <v>2</v>
      </c>
      <c r="P34" s="1161">
        <v>3</v>
      </c>
      <c r="Q34" s="250">
        <v>0</v>
      </c>
      <c r="R34" s="250">
        <v>0</v>
      </c>
      <c r="S34" s="250">
        <v>0</v>
      </c>
      <c r="T34" s="250">
        <v>0</v>
      </c>
      <c r="U34" s="374">
        <v>0</v>
      </c>
      <c r="V34" s="272"/>
      <c r="W34" s="1271" t="s">
        <v>1125</v>
      </c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442">
        <v>4</v>
      </c>
      <c r="AK34" s="1161">
        <v>7</v>
      </c>
      <c r="AL34" s="250">
        <v>11978</v>
      </c>
      <c r="AM34" s="250">
        <v>0</v>
      </c>
      <c r="AN34" s="250">
        <v>0</v>
      </c>
      <c r="AO34" s="250">
        <v>0</v>
      </c>
      <c r="AP34" s="374">
        <v>0</v>
      </c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</row>
    <row r="35" spans="1:142" ht="21" customHeight="1" thickBot="1" x14ac:dyDescent="0.2">
      <c r="A35" s="272"/>
      <c r="B35" s="1271" t="s">
        <v>1126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445">
        <v>2</v>
      </c>
      <c r="P35" s="1162">
        <v>4</v>
      </c>
      <c r="Q35" s="189">
        <v>0</v>
      </c>
      <c r="R35" s="189">
        <v>0</v>
      </c>
      <c r="S35" s="189">
        <v>0</v>
      </c>
      <c r="T35" s="189">
        <v>0</v>
      </c>
      <c r="U35" s="507">
        <v>0</v>
      </c>
      <c r="V35" s="272"/>
      <c r="W35" s="1271" t="s">
        <v>1127</v>
      </c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442">
        <v>4</v>
      </c>
      <c r="AK35" s="1161">
        <v>8</v>
      </c>
      <c r="AL35" s="250">
        <v>0</v>
      </c>
      <c r="AM35" s="251">
        <v>0</v>
      </c>
      <c r="AN35" s="251">
        <v>0</v>
      </c>
      <c r="AO35" s="251">
        <v>0</v>
      </c>
      <c r="AP35" s="371">
        <v>0</v>
      </c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</row>
    <row r="36" spans="1:142" ht="21" customHeight="1" x14ac:dyDescent="0.15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2"/>
      <c r="W36" s="1271" t="s">
        <v>1128</v>
      </c>
      <c r="X36" s="1272"/>
      <c r="Y36" s="1272"/>
      <c r="Z36" s="1272"/>
      <c r="AA36" s="1272"/>
      <c r="AB36" s="1272"/>
      <c r="AC36" s="1272"/>
      <c r="AD36" s="1272"/>
      <c r="AE36" s="1272"/>
      <c r="AF36" s="1272"/>
      <c r="AG36" s="1272"/>
      <c r="AH36" s="1272"/>
      <c r="AI36" s="1272"/>
      <c r="AJ36" s="442">
        <v>4</v>
      </c>
      <c r="AK36" s="1161">
        <v>9</v>
      </c>
      <c r="AL36" s="250">
        <v>0</v>
      </c>
      <c r="AM36" s="250">
        <v>0</v>
      </c>
      <c r="AN36" s="250">
        <v>0</v>
      </c>
      <c r="AO36" s="250">
        <v>0</v>
      </c>
      <c r="AP36" s="374">
        <v>0</v>
      </c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5"/>
      <c r="EL36" s="275"/>
    </row>
    <row r="37" spans="1:142" ht="21" customHeight="1" x14ac:dyDescent="0.1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2"/>
      <c r="W37" s="1271" t="s">
        <v>1129</v>
      </c>
      <c r="X37" s="1272"/>
      <c r="Y37" s="1272"/>
      <c r="Z37" s="1272"/>
      <c r="AA37" s="1272"/>
      <c r="AB37" s="1272"/>
      <c r="AC37" s="1272"/>
      <c r="AD37" s="1272"/>
      <c r="AE37" s="1272"/>
      <c r="AF37" s="1272"/>
      <c r="AG37" s="1272"/>
      <c r="AH37" s="1272"/>
      <c r="AI37" s="1272"/>
      <c r="AJ37" s="442">
        <v>5</v>
      </c>
      <c r="AK37" s="1161">
        <v>0</v>
      </c>
      <c r="AL37" s="250">
        <v>67514</v>
      </c>
      <c r="AM37" s="250">
        <v>0</v>
      </c>
      <c r="AN37" s="250">
        <v>0</v>
      </c>
      <c r="AO37" s="250">
        <v>0</v>
      </c>
      <c r="AP37" s="374">
        <v>0</v>
      </c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</row>
    <row r="38" spans="1:142" ht="21" customHeight="1" x14ac:dyDescent="0.15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2"/>
      <c r="W38" s="1271" t="s">
        <v>1130</v>
      </c>
      <c r="X38" s="1272"/>
      <c r="Y38" s="1272"/>
      <c r="Z38" s="1272"/>
      <c r="AA38" s="1272"/>
      <c r="AB38" s="1272"/>
      <c r="AC38" s="1272"/>
      <c r="AD38" s="1272"/>
      <c r="AE38" s="1272"/>
      <c r="AF38" s="1272"/>
      <c r="AG38" s="1272"/>
      <c r="AH38" s="1272"/>
      <c r="AI38" s="1272"/>
      <c r="AJ38" s="442">
        <v>5</v>
      </c>
      <c r="AK38" s="1161">
        <v>1</v>
      </c>
      <c r="AL38" s="250">
        <v>1815</v>
      </c>
      <c r="AM38" s="250">
        <v>0</v>
      </c>
      <c r="AN38" s="250">
        <v>0</v>
      </c>
      <c r="AO38" s="250">
        <v>0</v>
      </c>
      <c r="AP38" s="374">
        <v>0</v>
      </c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</row>
    <row r="39" spans="1:142" ht="21" customHeight="1" thickBot="1" x14ac:dyDescent="0.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2"/>
      <c r="W39" s="1271" t="s">
        <v>1131</v>
      </c>
      <c r="X39" s="1272"/>
      <c r="Y39" s="1272"/>
      <c r="Z39" s="1272"/>
      <c r="AA39" s="1272"/>
      <c r="AB39" s="1272"/>
      <c r="AC39" s="1272"/>
      <c r="AD39" s="1272"/>
      <c r="AE39" s="1272"/>
      <c r="AF39" s="1272"/>
      <c r="AG39" s="1272"/>
      <c r="AH39" s="1272"/>
      <c r="AI39" s="1272"/>
      <c r="AJ39" s="445">
        <v>5</v>
      </c>
      <c r="AK39" s="1162">
        <v>2</v>
      </c>
      <c r="AL39" s="189">
        <v>0</v>
      </c>
      <c r="AM39" s="504">
        <v>0</v>
      </c>
      <c r="AN39" s="504">
        <v>0</v>
      </c>
      <c r="AO39" s="504">
        <v>0</v>
      </c>
      <c r="AP39" s="505">
        <v>0</v>
      </c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</row>
    <row r="40" spans="1:142" ht="21" customHeight="1" x14ac:dyDescent="0.15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</row>
    <row r="41" spans="1:142" ht="21" hidden="1" customHeight="1" x14ac:dyDescent="0.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</row>
    <row r="42" spans="1:142" ht="21" hidden="1" customHeight="1" x14ac:dyDescent="0.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</row>
    <row r="43" spans="1:142" ht="21" hidden="1" customHeight="1" x14ac:dyDescent="0.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</row>
    <row r="44" spans="1:142" ht="21" hidden="1" customHeight="1" x14ac:dyDescent="0.1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</row>
    <row r="45" spans="1:142" ht="21" hidden="1" customHeight="1" x14ac:dyDescent="0.1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</row>
    <row r="46" spans="1:142" ht="21" hidden="1" customHeight="1" x14ac:dyDescent="0.1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</row>
    <row r="47" spans="1:142" ht="21" hidden="1" customHeight="1" x14ac:dyDescent="0.1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</row>
    <row r="48" spans="1:142" ht="18" hidden="1" customHeight="1" x14ac:dyDescent="0.1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</row>
    <row r="49" spans="1:142" ht="18" hidden="1" customHeight="1" x14ac:dyDescent="0.1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</row>
    <row r="50" spans="1:142" ht="18" hidden="1" customHeight="1" x14ac:dyDescent="0.15"/>
    <row r="51" spans="1:142" ht="18" hidden="1" customHeight="1" x14ac:dyDescent="0.15"/>
    <row r="52" spans="1:142" ht="18" hidden="1" customHeight="1" x14ac:dyDescent="0.15"/>
    <row r="53" spans="1:142" ht="18" hidden="1" customHeight="1" x14ac:dyDescent="0.15"/>
    <row r="54" spans="1:142" ht="18" hidden="1" customHeight="1" x14ac:dyDescent="0.15"/>
    <row r="55" spans="1:142" ht="15" hidden="1" customHeight="1" x14ac:dyDescent="0.15"/>
    <row r="56" spans="1:142" ht="14.25" hidden="1" x14ac:dyDescent="0.15"/>
  </sheetData>
  <sheetProtection sheet="1" objects="1" scenarios="1"/>
  <mergeCells count="54">
    <mergeCell ref="W39:AI39"/>
    <mergeCell ref="B32:N32"/>
    <mergeCell ref="W32:AI32"/>
    <mergeCell ref="B33:N33"/>
    <mergeCell ref="W33:AI33"/>
    <mergeCell ref="B34:N34"/>
    <mergeCell ref="W34:AI34"/>
    <mergeCell ref="B35:N35"/>
    <mergeCell ref="W35:AI35"/>
    <mergeCell ref="W36:AI36"/>
    <mergeCell ref="W37:AI37"/>
    <mergeCell ref="W38:AI38"/>
    <mergeCell ref="B29:N29"/>
    <mergeCell ref="W29:AI29"/>
    <mergeCell ref="B30:N30"/>
    <mergeCell ref="W30:AI30"/>
    <mergeCell ref="B31:N31"/>
    <mergeCell ref="W31:AI31"/>
    <mergeCell ref="B26:N26"/>
    <mergeCell ref="W26:AI26"/>
    <mergeCell ref="B27:N27"/>
    <mergeCell ref="W27:AI27"/>
    <mergeCell ref="B28:N28"/>
    <mergeCell ref="W28:AI28"/>
    <mergeCell ref="B23:N23"/>
    <mergeCell ref="W23:AI23"/>
    <mergeCell ref="B24:N24"/>
    <mergeCell ref="W24:AI24"/>
    <mergeCell ref="B25:N25"/>
    <mergeCell ref="W25:AI25"/>
    <mergeCell ref="B20:N20"/>
    <mergeCell ref="W20:AI20"/>
    <mergeCell ref="B21:N21"/>
    <mergeCell ref="W21:AI21"/>
    <mergeCell ref="B22:N22"/>
    <mergeCell ref="W22:AI22"/>
    <mergeCell ref="B17:N17"/>
    <mergeCell ref="W17:AI17"/>
    <mergeCell ref="B18:N18"/>
    <mergeCell ref="W18:AI18"/>
    <mergeCell ref="B19:N19"/>
    <mergeCell ref="W19:AI19"/>
    <mergeCell ref="B14:N14"/>
    <mergeCell ref="W14:AI14"/>
    <mergeCell ref="B15:N15"/>
    <mergeCell ref="W15:AI15"/>
    <mergeCell ref="B16:N16"/>
    <mergeCell ref="W16:AI16"/>
    <mergeCell ref="O10:P10"/>
    <mergeCell ref="AJ10:AK10"/>
    <mergeCell ref="B12:N12"/>
    <mergeCell ref="W12:AI12"/>
    <mergeCell ref="B13:N13"/>
    <mergeCell ref="W13:AI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Q13:U13 R15:U15 Q14:Q16 T18:U20 R21:U22 Q18:Q23 Q25:U35 AL13:AP26 AL27:AL28 AO27:AP28 AL30:AP34 AM36:AP38 AL35:AL39" xr:uid="{B7F63B18-5F2F-47AE-B286-2A70FA198C53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B54F-5F4D-4D4C-A8E0-72EF07957064}">
  <sheetPr codeName="Sheet2">
    <pageSetUpPr autoPageBreaks="0" fitToPage="1"/>
  </sheetPr>
  <dimension ref="A1:HO95"/>
  <sheetViews>
    <sheetView showGridLines="0" zoomScale="90" zoomScaleNormal="90" workbookViewId="0">
      <pane xSplit="30" ySplit="12" topLeftCell="AE13" activePane="bottomRight" state="frozen"/>
      <selection pane="topRight" activeCell="AE1" sqref="AE1"/>
      <selection pane="bottomLeft" activeCell="A13" sqref="A13"/>
      <selection pane="bottomRight" activeCell="AE13" sqref="AE13"/>
    </sheetView>
  </sheetViews>
  <sheetFormatPr defaultColWidth="0" defaultRowHeight="0" customHeight="1" zeroHeight="1" x14ac:dyDescent="0.15"/>
  <cols>
    <col min="1" max="27" width="1.625" style="76" customWidth="1"/>
    <col min="28" max="28" width="2.625" style="76" customWidth="1"/>
    <col min="29" max="30" width="2.125" style="76" customWidth="1"/>
    <col min="31" max="34" width="4.625" style="76" customWidth="1"/>
    <col min="35" max="89" width="1.625" style="76" customWidth="1"/>
    <col min="90" max="90" width="1.375" style="76" customWidth="1"/>
    <col min="91" max="96" width="1.625" style="76" customWidth="1"/>
    <col min="97" max="97" width="1.375" style="76" customWidth="1"/>
    <col min="98" max="102" width="1.625" style="76" customWidth="1"/>
    <col min="103" max="103" width="1.375" style="76" customWidth="1"/>
    <col min="104" max="108" width="1.625" style="76" customWidth="1"/>
    <col min="109" max="122" width="1.625" style="76" hidden="1" customWidth="1"/>
    <col min="123" max="151" width="0" style="76" hidden="1" customWidth="1"/>
    <col min="152" max="165" width="1.625" style="76" hidden="1" customWidth="1"/>
    <col min="166" max="194" width="0" style="76" hidden="1" customWidth="1"/>
    <col min="195" max="223" width="1.625" style="76" hidden="1" customWidth="1"/>
    <col min="224" max="16384" width="0" style="76" hidden="1"/>
  </cols>
  <sheetData>
    <row r="1" spans="1:134" s="78" customFormat="1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</row>
    <row r="2" spans="1:134" s="78" customFormat="1" ht="18.600000000000001" customHeight="1" x14ac:dyDescent="0.15">
      <c r="A2" s="4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</row>
    <row r="3" spans="1:134" s="78" customFormat="1" ht="15.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9"/>
      <c r="AC3" s="1"/>
      <c r="AD3" s="1"/>
      <c r="AE3" s="1"/>
      <c r="AF3" s="1"/>
      <c r="AG3" s="1"/>
      <c r="AH3" s="1"/>
      <c r="AI3" s="1"/>
      <c r="AJ3" s="1"/>
      <c r="AK3" s="1"/>
      <c r="AL3" s="8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5" t="s">
        <v>1</v>
      </c>
      <c r="CS3" s="1"/>
      <c r="CT3" s="1189" t="s">
        <v>39</v>
      </c>
      <c r="CU3" s="1189"/>
      <c r="CV3" s="1189"/>
      <c r="CW3" s="1189"/>
      <c r="CX3" s="1189"/>
      <c r="CY3" s="1189"/>
      <c r="CZ3" s="1189"/>
      <c r="DA3" s="1"/>
      <c r="DB3" s="4"/>
      <c r="DC3" s="1"/>
      <c r="DD3" s="1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</row>
    <row r="4" spans="1:134" s="78" customFormat="1" ht="21.6" customHeight="1" x14ac:dyDescent="0.15">
      <c r="A4" s="1"/>
      <c r="B4" s="1"/>
      <c r="C4" s="2" t="s">
        <v>6</v>
      </c>
      <c r="D4" s="1"/>
      <c r="E4" s="1"/>
      <c r="F4" s="1"/>
      <c r="G4" s="4"/>
      <c r="H4" s="4"/>
      <c r="I4" s="4"/>
      <c r="J4" s="4"/>
      <c r="K4" s="16" t="s">
        <v>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1" t="s">
        <v>40</v>
      </c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0" t="s">
        <v>4</v>
      </c>
      <c r="BV4" s="11"/>
      <c r="BW4" s="11"/>
      <c r="BX4" s="11"/>
      <c r="BY4" s="11"/>
      <c r="BZ4" s="11"/>
      <c r="CA4" s="11"/>
      <c r="CB4" s="12" t="s">
        <v>5</v>
      </c>
      <c r="CC4" s="11"/>
      <c r="CD4" s="11"/>
      <c r="CE4" s="11"/>
      <c r="CF4" s="11"/>
      <c r="CG4" s="11"/>
      <c r="CH4" s="12"/>
      <c r="CI4" s="12"/>
      <c r="CJ4" s="12"/>
      <c r="CK4" s="11"/>
      <c r="CL4" s="11"/>
      <c r="CM4" s="11"/>
      <c r="CN4" s="11"/>
      <c r="CO4" s="11"/>
      <c r="CP4" s="11"/>
      <c r="CQ4" s="11"/>
      <c r="CR4" s="11"/>
      <c r="CS4" s="11"/>
      <c r="CT4" s="9"/>
      <c r="CU4" s="9"/>
      <c r="CV4" s="9"/>
      <c r="CW4" s="13"/>
      <c r="CX4" s="13"/>
      <c r="CY4" s="13"/>
      <c r="CZ4" s="13"/>
      <c r="DA4" s="13"/>
      <c r="DB4" s="13"/>
      <c r="DC4" s="1"/>
      <c r="DD4" s="1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</row>
    <row r="5" spans="1:134" s="78" customFormat="1" ht="23.1" customHeight="1" x14ac:dyDescent="0.15">
      <c r="A5" s="1"/>
      <c r="B5" s="1"/>
      <c r="C5" s="2" t="s">
        <v>10</v>
      </c>
      <c r="D5" s="1"/>
      <c r="E5" s="1"/>
      <c r="F5" s="1"/>
      <c r="G5" s="1"/>
      <c r="H5" s="1"/>
      <c r="I5" s="1"/>
      <c r="J5" s="1"/>
      <c r="K5" s="23" t="s">
        <v>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9" t="s">
        <v>8</v>
      </c>
      <c r="BV5" s="20"/>
      <c r="BW5" s="20"/>
      <c r="BX5" s="20"/>
      <c r="BY5" s="20"/>
      <c r="BZ5" s="20"/>
      <c r="CA5" s="20"/>
      <c r="CB5" s="21" t="s">
        <v>9</v>
      </c>
      <c r="CC5" s="20"/>
      <c r="CD5" s="20"/>
      <c r="CE5" s="20"/>
      <c r="CF5" s="20"/>
      <c r="CG5" s="20"/>
      <c r="CH5" s="21"/>
      <c r="CI5" s="21"/>
      <c r="CJ5" s="21"/>
      <c r="CK5" s="20"/>
      <c r="CL5" s="20"/>
      <c r="CM5" s="20"/>
      <c r="CN5" s="20"/>
      <c r="CO5" s="20"/>
      <c r="CP5" s="20"/>
      <c r="CQ5" s="20"/>
      <c r="CR5" s="20"/>
      <c r="CS5" s="20"/>
      <c r="CT5" s="1"/>
      <c r="CU5" s="1"/>
      <c r="CV5" s="1"/>
      <c r="CW5" s="22"/>
      <c r="CX5" s="22"/>
      <c r="CY5" s="22"/>
      <c r="CZ5" s="22"/>
      <c r="DA5" s="22"/>
      <c r="DB5" s="22"/>
      <c r="DC5" s="1"/>
      <c r="DD5" s="1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s="78" customFormat="1" ht="12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82"/>
      <c r="Z6" s="82"/>
      <c r="AA6" s="8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83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s="78" customFormat="1" ht="15.6" hidden="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82"/>
      <c r="Z7" s="82"/>
      <c r="AA7" s="82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83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</row>
    <row r="8" spans="1:134" s="78" customFormat="1" ht="15.6" hidden="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2"/>
      <c r="Z8" s="82"/>
      <c r="AA8" s="8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83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</row>
    <row r="9" spans="1:134" s="78" customFormat="1" ht="15.6" hidden="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82"/>
      <c r="Z9" s="82"/>
      <c r="AA9" s="82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83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</row>
    <row r="10" spans="1:134" ht="20.100000000000001" customHeight="1" x14ac:dyDescent="0.15">
      <c r="A10" s="31"/>
      <c r="B10" s="31"/>
      <c r="C10" s="31"/>
      <c r="D10" s="31"/>
      <c r="E10" s="31"/>
      <c r="F10" s="31"/>
      <c r="G10" s="31"/>
      <c r="H10" s="31"/>
      <c r="I10" s="84"/>
      <c r="J10" s="84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0" t="s">
        <v>42</v>
      </c>
      <c r="AF10" s="30" t="s">
        <v>13</v>
      </c>
      <c r="AG10" s="30" t="s">
        <v>15</v>
      </c>
      <c r="AH10" s="30" t="s">
        <v>43</v>
      </c>
      <c r="AI10" s="13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</row>
    <row r="11" spans="1:134" ht="12.95" customHeight="1" x14ac:dyDescent="0.15">
      <c r="A11" s="38"/>
      <c r="B11" s="38"/>
      <c r="C11" s="38"/>
      <c r="D11" s="38"/>
      <c r="E11" s="38"/>
      <c r="F11" s="13"/>
      <c r="G11" s="13"/>
      <c r="H11" s="13"/>
      <c r="I11" s="84"/>
      <c r="J11" s="84"/>
      <c r="K11" s="13"/>
      <c r="L11" s="1193" t="s">
        <v>44</v>
      </c>
      <c r="M11" s="1218"/>
      <c r="N11" s="1218"/>
      <c r="O11" s="1218"/>
      <c r="P11" s="1218"/>
      <c r="Q11" s="1218"/>
      <c r="R11" s="1218"/>
      <c r="S11" s="1218"/>
      <c r="T11" s="1218"/>
      <c r="U11" s="1218"/>
      <c r="V11" s="1218"/>
      <c r="W11" s="1218"/>
      <c r="X11" s="1218"/>
      <c r="Y11" s="1218"/>
      <c r="Z11" s="1218"/>
      <c r="AA11" s="1218"/>
      <c r="AB11" s="1194"/>
      <c r="AC11" s="1193" t="s">
        <v>45</v>
      </c>
      <c r="AD11" s="1194"/>
      <c r="AE11" s="1220" t="s">
        <v>46</v>
      </c>
      <c r="AF11" s="1220" t="s">
        <v>47</v>
      </c>
      <c r="AG11" s="1222" t="s">
        <v>48</v>
      </c>
      <c r="AH11" s="1222"/>
      <c r="AI11" s="13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</row>
    <row r="12" spans="1:134" ht="36.950000000000003" customHeight="1" thickBot="1" x14ac:dyDescent="0.2">
      <c r="A12" s="38"/>
      <c r="B12" s="38"/>
      <c r="C12" s="38"/>
      <c r="D12" s="38"/>
      <c r="E12" s="38"/>
      <c r="F12" s="36"/>
      <c r="G12" s="36"/>
      <c r="H12" s="36"/>
      <c r="I12" s="84"/>
      <c r="J12" s="84"/>
      <c r="K12" s="36"/>
      <c r="L12" s="1185"/>
      <c r="M12" s="1219"/>
      <c r="N12" s="1219"/>
      <c r="O12" s="1219"/>
      <c r="P12" s="1219"/>
      <c r="Q12" s="1219"/>
      <c r="R12" s="1219"/>
      <c r="S12" s="1219"/>
      <c r="T12" s="1219"/>
      <c r="U12" s="1219"/>
      <c r="V12" s="1219"/>
      <c r="W12" s="1219"/>
      <c r="X12" s="1219"/>
      <c r="Y12" s="1219"/>
      <c r="Z12" s="1219"/>
      <c r="AA12" s="1219"/>
      <c r="AB12" s="1186"/>
      <c r="AC12" s="1202"/>
      <c r="AD12" s="1203"/>
      <c r="AE12" s="1221"/>
      <c r="AF12" s="1221"/>
      <c r="AG12" s="85" t="s">
        <v>49</v>
      </c>
      <c r="AH12" s="85" t="s">
        <v>50</v>
      </c>
      <c r="AI12" s="13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</row>
    <row r="13" spans="1:134" ht="18" customHeight="1" x14ac:dyDescent="0.15">
      <c r="A13" s="38"/>
      <c r="B13" s="38"/>
      <c r="C13" s="38"/>
      <c r="D13" s="38"/>
      <c r="E13" s="38"/>
      <c r="F13" s="36"/>
      <c r="G13" s="36"/>
      <c r="H13" s="36"/>
      <c r="I13" s="86"/>
      <c r="J13" s="86"/>
      <c r="K13" s="36"/>
      <c r="L13" s="1191" t="s">
        <v>51</v>
      </c>
      <c r="M13" s="1196"/>
      <c r="N13" s="1197"/>
      <c r="O13" s="1223" t="s">
        <v>52</v>
      </c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5"/>
      <c r="AC13" s="87" t="s">
        <v>22</v>
      </c>
      <c r="AD13" s="88" t="s">
        <v>23</v>
      </c>
      <c r="AE13" s="89"/>
      <c r="AF13" s="90"/>
      <c r="AG13" s="91"/>
      <c r="AH13" s="92"/>
      <c r="AI13" s="13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</row>
    <row r="14" spans="1:134" s="99" customFormat="1" ht="18" customHeight="1" x14ac:dyDescent="0.15">
      <c r="A14" s="38"/>
      <c r="B14" s="38"/>
      <c r="C14" s="38"/>
      <c r="D14" s="38"/>
      <c r="E14" s="38"/>
      <c r="F14" s="45"/>
      <c r="G14" s="45"/>
      <c r="H14" s="45"/>
      <c r="I14" s="86"/>
      <c r="J14" s="86"/>
      <c r="K14" s="45"/>
      <c r="L14" s="1226" t="s">
        <v>53</v>
      </c>
      <c r="M14" s="1227"/>
      <c r="N14" s="1228"/>
      <c r="O14" s="1235" t="s">
        <v>54</v>
      </c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7"/>
      <c r="AC14" s="93" t="s">
        <v>22</v>
      </c>
      <c r="AD14" s="94" t="s">
        <v>55</v>
      </c>
      <c r="AE14" s="95"/>
      <c r="AF14" s="96"/>
      <c r="AG14" s="95"/>
      <c r="AH14" s="97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46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</row>
    <row r="15" spans="1:134" ht="18" customHeight="1" x14ac:dyDescent="0.15">
      <c r="A15" s="38"/>
      <c r="B15" s="38"/>
      <c r="C15" s="38"/>
      <c r="D15" s="38"/>
      <c r="E15" s="38"/>
      <c r="F15" s="13"/>
      <c r="G15" s="13"/>
      <c r="H15" s="13"/>
      <c r="I15" s="86"/>
      <c r="J15" s="86"/>
      <c r="K15" s="13"/>
      <c r="L15" s="1229"/>
      <c r="M15" s="1230"/>
      <c r="N15" s="1231"/>
      <c r="O15" s="1223" t="s">
        <v>56</v>
      </c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5"/>
      <c r="AC15" s="93" t="s">
        <v>22</v>
      </c>
      <c r="AD15" s="94" t="s">
        <v>57</v>
      </c>
      <c r="AE15" s="100"/>
      <c r="AF15" s="101"/>
      <c r="AG15" s="100"/>
      <c r="AH15" s="102"/>
      <c r="AI15" s="13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</row>
    <row r="16" spans="1:134" ht="18" customHeight="1" x14ac:dyDescent="0.15">
      <c r="A16" s="38"/>
      <c r="B16" s="38"/>
      <c r="C16" s="38"/>
      <c r="D16" s="38"/>
      <c r="E16" s="38"/>
      <c r="F16" s="13"/>
      <c r="G16" s="13"/>
      <c r="H16" s="13"/>
      <c r="I16" s="86"/>
      <c r="J16" s="86"/>
      <c r="K16" s="13"/>
      <c r="L16" s="1229"/>
      <c r="M16" s="1230"/>
      <c r="N16" s="1231"/>
      <c r="O16" s="1238" t="s">
        <v>58</v>
      </c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40"/>
      <c r="AC16" s="93" t="s">
        <v>22</v>
      </c>
      <c r="AD16" s="94" t="s">
        <v>59</v>
      </c>
      <c r="AE16" s="100"/>
      <c r="AF16" s="101"/>
      <c r="AG16" s="100"/>
      <c r="AH16" s="102"/>
      <c r="AI16" s="13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18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</row>
    <row r="17" spans="1:134" ht="18" customHeight="1" x14ac:dyDescent="0.15">
      <c r="A17" s="38"/>
      <c r="B17" s="38"/>
      <c r="C17" s="38"/>
      <c r="D17" s="38"/>
      <c r="E17" s="38"/>
      <c r="F17" s="13"/>
      <c r="G17" s="13"/>
      <c r="H17" s="13"/>
      <c r="I17" s="86"/>
      <c r="J17" s="86"/>
      <c r="K17" s="13"/>
      <c r="L17" s="1229"/>
      <c r="M17" s="1230"/>
      <c r="N17" s="1231"/>
      <c r="O17" s="1238" t="s">
        <v>60</v>
      </c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40"/>
      <c r="AC17" s="93" t="s">
        <v>22</v>
      </c>
      <c r="AD17" s="94" t="s">
        <v>61</v>
      </c>
      <c r="AE17" s="100"/>
      <c r="AF17" s="101"/>
      <c r="AG17" s="100"/>
      <c r="AH17" s="102"/>
      <c r="AI17" s="13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</row>
    <row r="18" spans="1:134" ht="18" customHeight="1" x14ac:dyDescent="0.15">
      <c r="A18" s="38"/>
      <c r="B18" s="38"/>
      <c r="C18" s="38"/>
      <c r="D18" s="38"/>
      <c r="E18" s="38"/>
      <c r="F18" s="13"/>
      <c r="G18" s="13"/>
      <c r="H18" s="13"/>
      <c r="I18" s="86"/>
      <c r="J18" s="86"/>
      <c r="K18" s="13"/>
      <c r="L18" s="1229"/>
      <c r="M18" s="1230"/>
      <c r="N18" s="1231"/>
      <c r="O18" s="1238" t="s">
        <v>62</v>
      </c>
      <c r="P18" s="1239"/>
      <c r="Q18" s="1239"/>
      <c r="R18" s="1239"/>
      <c r="S18" s="1239"/>
      <c r="T18" s="1239"/>
      <c r="U18" s="1239"/>
      <c r="V18" s="1239"/>
      <c r="W18" s="1239"/>
      <c r="X18" s="1239"/>
      <c r="Y18" s="1239"/>
      <c r="Z18" s="1239"/>
      <c r="AA18" s="1239"/>
      <c r="AB18" s="1240"/>
      <c r="AC18" s="93" t="s">
        <v>22</v>
      </c>
      <c r="AD18" s="94" t="s">
        <v>63</v>
      </c>
      <c r="AE18" s="100"/>
      <c r="AF18" s="101"/>
      <c r="AG18" s="100"/>
      <c r="AH18" s="102"/>
      <c r="AI18" s="1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</row>
    <row r="19" spans="1:134" ht="18" customHeight="1" x14ac:dyDescent="0.15">
      <c r="A19" s="38"/>
      <c r="B19" s="38"/>
      <c r="C19" s="38"/>
      <c r="D19" s="38"/>
      <c r="E19" s="38"/>
      <c r="F19" s="13"/>
      <c r="G19" s="13"/>
      <c r="H19" s="13"/>
      <c r="I19" s="86"/>
      <c r="J19" s="86"/>
      <c r="K19" s="13"/>
      <c r="L19" s="1232"/>
      <c r="M19" s="1233"/>
      <c r="N19" s="1234"/>
      <c r="O19" s="1238" t="s">
        <v>64</v>
      </c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40"/>
      <c r="AC19" s="93" t="s">
        <v>22</v>
      </c>
      <c r="AD19" s="94" t="s">
        <v>65</v>
      </c>
      <c r="AE19" s="100">
        <v>1</v>
      </c>
      <c r="AF19" s="101">
        <v>1</v>
      </c>
      <c r="AG19" s="100"/>
      <c r="AH19" s="102"/>
      <c r="AI19" s="1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</row>
    <row r="20" spans="1:134" ht="18" customHeight="1" x14ac:dyDescent="0.15">
      <c r="A20" s="38"/>
      <c r="B20" s="38"/>
      <c r="C20" s="38"/>
      <c r="D20" s="38"/>
      <c r="E20" s="38"/>
      <c r="F20" s="13"/>
      <c r="G20" s="13"/>
      <c r="H20" s="13"/>
      <c r="I20" s="86"/>
      <c r="J20" s="86"/>
      <c r="K20" s="13"/>
      <c r="L20" s="1241" t="s">
        <v>66</v>
      </c>
      <c r="M20" s="1241"/>
      <c r="N20" s="1241"/>
      <c r="O20" s="1238" t="s">
        <v>67</v>
      </c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40"/>
      <c r="AC20" s="93" t="s">
        <v>22</v>
      </c>
      <c r="AD20" s="94" t="s">
        <v>68</v>
      </c>
      <c r="AE20" s="100"/>
      <c r="AF20" s="101"/>
      <c r="AG20" s="100"/>
      <c r="AH20" s="102"/>
      <c r="AI20" s="13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</row>
    <row r="21" spans="1:134" ht="18" customHeight="1" x14ac:dyDescent="0.15">
      <c r="A21" s="38"/>
      <c r="B21" s="38"/>
      <c r="C21" s="38"/>
      <c r="D21" s="38"/>
      <c r="E21" s="38"/>
      <c r="F21" s="13"/>
      <c r="G21" s="13"/>
      <c r="H21" s="13"/>
      <c r="I21" s="86"/>
      <c r="J21" s="86"/>
      <c r="K21" s="13"/>
      <c r="L21" s="1241"/>
      <c r="M21" s="1241"/>
      <c r="N21" s="1241"/>
      <c r="O21" s="1238" t="s">
        <v>69</v>
      </c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40"/>
      <c r="AC21" s="93" t="s">
        <v>22</v>
      </c>
      <c r="AD21" s="94" t="s">
        <v>70</v>
      </c>
      <c r="AE21" s="100"/>
      <c r="AF21" s="101"/>
      <c r="AG21" s="100"/>
      <c r="AH21" s="102"/>
      <c r="AI21" s="13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</row>
    <row r="22" spans="1:134" ht="18" customHeight="1" x14ac:dyDescent="0.15">
      <c r="A22" s="38"/>
      <c r="B22" s="38"/>
      <c r="C22" s="38"/>
      <c r="D22" s="38"/>
      <c r="E22" s="38"/>
      <c r="F22" s="13"/>
      <c r="G22" s="13"/>
      <c r="H22" s="13"/>
      <c r="I22" s="86"/>
      <c r="J22" s="86"/>
      <c r="K22" s="13"/>
      <c r="L22" s="1241" t="s">
        <v>71</v>
      </c>
      <c r="M22" s="1241"/>
      <c r="N22" s="1241"/>
      <c r="O22" s="1238" t="s">
        <v>72</v>
      </c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40"/>
      <c r="AC22" s="93" t="s">
        <v>23</v>
      </c>
      <c r="AD22" s="94" t="s">
        <v>22</v>
      </c>
      <c r="AE22" s="100"/>
      <c r="AF22" s="101"/>
      <c r="AG22" s="100"/>
      <c r="AH22" s="102"/>
      <c r="AI22" s="13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</row>
    <row r="23" spans="1:134" ht="18" customHeight="1" thickBot="1" x14ac:dyDescent="0.2">
      <c r="A23" s="38"/>
      <c r="B23" s="38"/>
      <c r="C23" s="38"/>
      <c r="D23" s="38"/>
      <c r="E23" s="38"/>
      <c r="F23" s="13"/>
      <c r="G23" s="13"/>
      <c r="H23" s="13"/>
      <c r="I23" s="86"/>
      <c r="J23" s="86"/>
      <c r="K23" s="13"/>
      <c r="L23" s="1241"/>
      <c r="M23" s="1241"/>
      <c r="N23" s="1241"/>
      <c r="O23" s="1238" t="s">
        <v>73</v>
      </c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40"/>
      <c r="AC23" s="103" t="s">
        <v>23</v>
      </c>
      <c r="AD23" s="104" t="s">
        <v>23</v>
      </c>
      <c r="AE23" s="105"/>
      <c r="AF23" s="106"/>
      <c r="AG23" s="105"/>
      <c r="AH23" s="107"/>
      <c r="AI23" s="13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</row>
    <row r="24" spans="1:134" ht="18" customHeight="1" x14ac:dyDescent="0.15">
      <c r="A24" s="38"/>
      <c r="B24" s="38"/>
      <c r="C24" s="38"/>
      <c r="D24" s="38"/>
      <c r="E24" s="38"/>
      <c r="F24" s="13"/>
      <c r="G24" s="13"/>
      <c r="H24" s="13"/>
      <c r="I24" s="86"/>
      <c r="J24" s="86"/>
      <c r="K24" s="13"/>
      <c r="L24" s="1241"/>
      <c r="M24" s="1241"/>
      <c r="N24" s="1241"/>
      <c r="O24" s="1238" t="s">
        <v>74</v>
      </c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40"/>
      <c r="AC24" s="87" t="s">
        <v>23</v>
      </c>
      <c r="AD24" s="88" t="s">
        <v>75</v>
      </c>
      <c r="AE24" s="89"/>
      <c r="AF24" s="90"/>
      <c r="AG24" s="89"/>
      <c r="AH24" s="108"/>
      <c r="AI24" s="13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</row>
    <row r="25" spans="1:134" ht="18" customHeight="1" x14ac:dyDescent="0.15">
      <c r="A25" s="38"/>
      <c r="B25" s="38"/>
      <c r="C25" s="38"/>
      <c r="D25" s="38"/>
      <c r="E25" s="38"/>
      <c r="F25" s="13"/>
      <c r="G25" s="13"/>
      <c r="H25" s="13"/>
      <c r="I25" s="86"/>
      <c r="J25" s="86"/>
      <c r="K25" s="13"/>
      <c r="L25" s="1241"/>
      <c r="M25" s="1241"/>
      <c r="N25" s="1241"/>
      <c r="O25" s="1238" t="s">
        <v>76</v>
      </c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40"/>
      <c r="AC25" s="93" t="s">
        <v>23</v>
      </c>
      <c r="AD25" s="94" t="s">
        <v>57</v>
      </c>
      <c r="AE25" s="95"/>
      <c r="AF25" s="96"/>
      <c r="AG25" s="95"/>
      <c r="AH25" s="97"/>
      <c r="AI25" s="13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</row>
    <row r="26" spans="1:134" ht="18" customHeight="1" x14ac:dyDescent="0.15">
      <c r="A26" s="38"/>
      <c r="B26" s="38"/>
      <c r="C26" s="38"/>
      <c r="D26" s="38"/>
      <c r="E26" s="38"/>
      <c r="F26" s="13"/>
      <c r="G26" s="13"/>
      <c r="H26" s="13"/>
      <c r="I26" s="86"/>
      <c r="J26" s="86"/>
      <c r="K26" s="13"/>
      <c r="L26" s="1241"/>
      <c r="M26" s="1241"/>
      <c r="N26" s="1241"/>
      <c r="O26" s="1238" t="s">
        <v>77</v>
      </c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40"/>
      <c r="AC26" s="93" t="s">
        <v>23</v>
      </c>
      <c r="AD26" s="94" t="s">
        <v>59</v>
      </c>
      <c r="AE26" s="100"/>
      <c r="AF26" s="101">
        <v>1</v>
      </c>
      <c r="AG26" s="100"/>
      <c r="AH26" s="102"/>
      <c r="AI26" s="13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</row>
    <row r="27" spans="1:134" ht="18" customHeight="1" x14ac:dyDescent="0.15">
      <c r="A27" s="38"/>
      <c r="B27" s="38"/>
      <c r="C27" s="38"/>
      <c r="D27" s="38"/>
      <c r="E27" s="38"/>
      <c r="F27" s="13"/>
      <c r="G27" s="13"/>
      <c r="H27" s="13"/>
      <c r="I27" s="86"/>
      <c r="J27" s="86"/>
      <c r="K27" s="13"/>
      <c r="L27" s="1241" t="s">
        <v>78</v>
      </c>
      <c r="M27" s="1241"/>
      <c r="N27" s="1241"/>
      <c r="O27" s="1238" t="s">
        <v>79</v>
      </c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40"/>
      <c r="AC27" s="93" t="s">
        <v>23</v>
      </c>
      <c r="AD27" s="94" t="s">
        <v>61</v>
      </c>
      <c r="AE27" s="100"/>
      <c r="AF27" s="101"/>
      <c r="AG27" s="100"/>
      <c r="AH27" s="102"/>
      <c r="AI27" s="1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</row>
    <row r="28" spans="1:134" ht="18" customHeight="1" x14ac:dyDescent="0.15">
      <c r="A28" s="38"/>
      <c r="B28" s="38"/>
      <c r="C28" s="38"/>
      <c r="D28" s="38"/>
      <c r="E28" s="38"/>
      <c r="F28" s="13"/>
      <c r="G28" s="13"/>
      <c r="H28" s="13"/>
      <c r="I28" s="86"/>
      <c r="J28" s="86"/>
      <c r="K28" s="13"/>
      <c r="L28" s="1241"/>
      <c r="M28" s="1241"/>
      <c r="N28" s="1241"/>
      <c r="O28" s="1238" t="s">
        <v>80</v>
      </c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40"/>
      <c r="AC28" s="93" t="s">
        <v>23</v>
      </c>
      <c r="AD28" s="94" t="s">
        <v>63</v>
      </c>
      <c r="AE28" s="100"/>
      <c r="AF28" s="101"/>
      <c r="AG28" s="100"/>
      <c r="AH28" s="102"/>
      <c r="AI28" s="13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</row>
    <row r="29" spans="1:134" ht="18" customHeight="1" x14ac:dyDescent="0.15">
      <c r="A29" s="38"/>
      <c r="B29" s="38"/>
      <c r="C29" s="38"/>
      <c r="D29" s="38"/>
      <c r="E29" s="38"/>
      <c r="F29" s="13"/>
      <c r="G29" s="13"/>
      <c r="H29" s="13"/>
      <c r="I29" s="86"/>
      <c r="J29" s="86"/>
      <c r="K29" s="13"/>
      <c r="L29" s="1241"/>
      <c r="M29" s="1241"/>
      <c r="N29" s="1241"/>
      <c r="O29" s="1238" t="s">
        <v>81</v>
      </c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39"/>
      <c r="AB29" s="1240"/>
      <c r="AC29" s="93" t="s">
        <v>23</v>
      </c>
      <c r="AD29" s="94" t="s">
        <v>65</v>
      </c>
      <c r="AE29" s="100"/>
      <c r="AF29" s="101"/>
      <c r="AG29" s="100"/>
      <c r="AH29" s="102"/>
      <c r="AI29" s="13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</row>
    <row r="30" spans="1:134" ht="18" customHeight="1" x14ac:dyDescent="0.15">
      <c r="A30" s="38"/>
      <c r="B30" s="38"/>
      <c r="C30" s="38"/>
      <c r="D30" s="38"/>
      <c r="E30" s="38"/>
      <c r="F30" s="13"/>
      <c r="G30" s="13"/>
      <c r="H30" s="13"/>
      <c r="I30" s="86"/>
      <c r="J30" s="86"/>
      <c r="K30" s="13"/>
      <c r="L30" s="1242" t="s">
        <v>82</v>
      </c>
      <c r="M30" s="1242"/>
      <c r="N30" s="1242"/>
      <c r="O30" s="1223" t="s">
        <v>83</v>
      </c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5"/>
      <c r="AC30" s="93" t="s">
        <v>23</v>
      </c>
      <c r="AD30" s="94" t="s">
        <v>68</v>
      </c>
      <c r="AE30" s="100"/>
      <c r="AF30" s="101"/>
      <c r="AG30" s="100"/>
      <c r="AH30" s="102"/>
      <c r="AI30" s="13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</row>
    <row r="31" spans="1:134" ht="18" customHeight="1" x14ac:dyDescent="0.15">
      <c r="A31" s="38"/>
      <c r="B31" s="38"/>
      <c r="C31" s="38"/>
      <c r="D31" s="38"/>
      <c r="E31" s="38"/>
      <c r="F31" s="13"/>
      <c r="G31" s="13"/>
      <c r="H31" s="13"/>
      <c r="I31" s="86"/>
      <c r="J31" s="86"/>
      <c r="K31" s="13"/>
      <c r="L31" s="1241" t="s">
        <v>84</v>
      </c>
      <c r="M31" s="1241"/>
      <c r="N31" s="1241"/>
      <c r="O31" s="1238" t="s">
        <v>85</v>
      </c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40"/>
      <c r="AC31" s="93" t="s">
        <v>23</v>
      </c>
      <c r="AD31" s="94" t="s">
        <v>70</v>
      </c>
      <c r="AE31" s="100"/>
      <c r="AF31" s="101"/>
      <c r="AG31" s="100"/>
      <c r="AH31" s="102"/>
      <c r="AI31" s="13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</row>
    <row r="32" spans="1:134" ht="18" customHeight="1" x14ac:dyDescent="0.15">
      <c r="A32" s="38"/>
      <c r="B32" s="38"/>
      <c r="C32" s="38"/>
      <c r="D32" s="38"/>
      <c r="E32" s="38"/>
      <c r="F32" s="13"/>
      <c r="G32" s="13"/>
      <c r="H32" s="13"/>
      <c r="I32" s="86"/>
      <c r="J32" s="86"/>
      <c r="K32" s="13"/>
      <c r="L32" s="1241"/>
      <c r="M32" s="1241"/>
      <c r="N32" s="1241"/>
      <c r="O32" s="1238" t="s">
        <v>86</v>
      </c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40"/>
      <c r="AC32" s="93" t="s">
        <v>75</v>
      </c>
      <c r="AD32" s="94" t="s">
        <v>22</v>
      </c>
      <c r="AE32" s="100"/>
      <c r="AF32" s="101"/>
      <c r="AG32" s="100"/>
      <c r="AH32" s="102"/>
      <c r="AI32" s="1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</row>
    <row r="33" spans="1:134" ht="18" customHeight="1" x14ac:dyDescent="0.15">
      <c r="A33" s="38"/>
      <c r="B33" s="38"/>
      <c r="C33" s="38"/>
      <c r="D33" s="38"/>
      <c r="E33" s="38"/>
      <c r="F33" s="13"/>
      <c r="G33" s="13"/>
      <c r="H33" s="13"/>
      <c r="I33" s="86"/>
      <c r="J33" s="86"/>
      <c r="K33" s="13"/>
      <c r="L33" s="1241"/>
      <c r="M33" s="1241"/>
      <c r="N33" s="1241"/>
      <c r="O33" s="1238" t="s">
        <v>81</v>
      </c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40"/>
      <c r="AC33" s="93" t="s">
        <v>75</v>
      </c>
      <c r="AD33" s="94" t="s">
        <v>87</v>
      </c>
      <c r="AE33" s="100"/>
      <c r="AF33" s="101"/>
      <c r="AG33" s="100"/>
      <c r="AH33" s="102"/>
      <c r="AI33" s="13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</row>
    <row r="34" spans="1:134" ht="18" customHeight="1" thickBot="1" x14ac:dyDescent="0.2">
      <c r="A34" s="38"/>
      <c r="B34" s="38"/>
      <c r="C34" s="38"/>
      <c r="D34" s="38"/>
      <c r="E34" s="38"/>
      <c r="F34" s="13"/>
      <c r="G34" s="13"/>
      <c r="H34" s="13"/>
      <c r="I34" s="86"/>
      <c r="J34" s="86"/>
      <c r="K34" s="13"/>
      <c r="L34" s="1226" t="s">
        <v>88</v>
      </c>
      <c r="M34" s="1227"/>
      <c r="N34" s="1228"/>
      <c r="O34" s="1238" t="s">
        <v>89</v>
      </c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40"/>
      <c r="AC34" s="103" t="s">
        <v>75</v>
      </c>
      <c r="AD34" s="104" t="s">
        <v>55</v>
      </c>
      <c r="AE34" s="105"/>
      <c r="AF34" s="106"/>
      <c r="AG34" s="105"/>
      <c r="AH34" s="107"/>
      <c r="AI34" s="13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</row>
    <row r="35" spans="1:134" ht="18" customHeight="1" x14ac:dyDescent="0.15">
      <c r="A35" s="38"/>
      <c r="B35" s="38"/>
      <c r="C35" s="38"/>
      <c r="D35" s="38"/>
      <c r="E35" s="38"/>
      <c r="F35" s="13"/>
      <c r="G35" s="13"/>
      <c r="H35" s="13"/>
      <c r="I35" s="86"/>
      <c r="J35" s="86"/>
      <c r="K35" s="13"/>
      <c r="L35" s="1229"/>
      <c r="M35" s="1230"/>
      <c r="N35" s="1231"/>
      <c r="O35" s="1238" t="s">
        <v>90</v>
      </c>
      <c r="P35" s="1239"/>
      <c r="Q35" s="1239"/>
      <c r="R35" s="1239"/>
      <c r="S35" s="1239"/>
      <c r="T35" s="1239"/>
      <c r="U35" s="1239"/>
      <c r="V35" s="1239"/>
      <c r="W35" s="1239"/>
      <c r="X35" s="1239"/>
      <c r="Y35" s="1239"/>
      <c r="Z35" s="1239"/>
      <c r="AA35" s="1239"/>
      <c r="AB35" s="1240"/>
      <c r="AC35" s="87" t="s">
        <v>75</v>
      </c>
      <c r="AD35" s="88" t="s">
        <v>57</v>
      </c>
      <c r="AE35" s="89"/>
      <c r="AF35" s="90"/>
      <c r="AG35" s="89"/>
      <c r="AH35" s="108"/>
      <c r="AI35" s="13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</row>
    <row r="36" spans="1:134" ht="18" customHeight="1" x14ac:dyDescent="0.15">
      <c r="A36" s="38"/>
      <c r="B36" s="38"/>
      <c r="C36" s="38"/>
      <c r="D36" s="38"/>
      <c r="E36" s="38"/>
      <c r="F36" s="13"/>
      <c r="G36" s="13"/>
      <c r="H36" s="13"/>
      <c r="I36" s="86"/>
      <c r="J36" s="86"/>
      <c r="K36" s="13"/>
      <c r="L36" s="1232"/>
      <c r="M36" s="1233"/>
      <c r="N36" s="1234"/>
      <c r="O36" s="1238" t="s">
        <v>81</v>
      </c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40"/>
      <c r="AC36" s="93" t="s">
        <v>75</v>
      </c>
      <c r="AD36" s="94" t="s">
        <v>59</v>
      </c>
      <c r="AE36" s="95"/>
      <c r="AF36" s="96">
        <v>1</v>
      </c>
      <c r="AG36" s="95"/>
      <c r="AH36" s="97"/>
      <c r="AI36" s="13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</row>
    <row r="37" spans="1:134" ht="18" customHeight="1" x14ac:dyDescent="0.15">
      <c r="A37" s="38"/>
      <c r="B37" s="38"/>
      <c r="C37" s="38"/>
      <c r="D37" s="38"/>
      <c r="E37" s="38"/>
      <c r="F37" s="13"/>
      <c r="G37" s="13"/>
      <c r="H37" s="13"/>
      <c r="I37" s="86"/>
      <c r="J37" s="86"/>
      <c r="K37" s="13"/>
      <c r="L37" s="1226" t="s">
        <v>91</v>
      </c>
      <c r="M37" s="1227"/>
      <c r="N37" s="1228"/>
      <c r="O37" s="1238" t="s">
        <v>92</v>
      </c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40"/>
      <c r="AC37" s="93" t="s">
        <v>75</v>
      </c>
      <c r="AD37" s="94" t="s">
        <v>61</v>
      </c>
      <c r="AE37" s="100"/>
      <c r="AF37" s="101"/>
      <c r="AG37" s="100"/>
      <c r="AH37" s="102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</row>
    <row r="38" spans="1:134" ht="18" customHeight="1" x14ac:dyDescent="0.15">
      <c r="A38" s="38"/>
      <c r="B38" s="38"/>
      <c r="C38" s="38"/>
      <c r="D38" s="38"/>
      <c r="E38" s="38"/>
      <c r="F38" s="13"/>
      <c r="G38" s="13"/>
      <c r="H38" s="13"/>
      <c r="I38" s="86"/>
      <c r="J38" s="86"/>
      <c r="K38" s="13"/>
      <c r="L38" s="1229"/>
      <c r="M38" s="1230"/>
      <c r="N38" s="1231"/>
      <c r="O38" s="1238" t="s">
        <v>93</v>
      </c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40"/>
      <c r="AC38" s="93" t="s">
        <v>75</v>
      </c>
      <c r="AD38" s="94" t="s">
        <v>63</v>
      </c>
      <c r="AE38" s="100"/>
      <c r="AF38" s="101"/>
      <c r="AG38" s="100"/>
      <c r="AH38" s="102"/>
      <c r="AI38" s="1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</row>
    <row r="39" spans="1:134" ht="18" customHeight="1" x14ac:dyDescent="0.15">
      <c r="A39" s="38"/>
      <c r="B39" s="38"/>
      <c r="C39" s="38"/>
      <c r="D39" s="38"/>
      <c r="E39" s="38"/>
      <c r="F39" s="13"/>
      <c r="G39" s="13"/>
      <c r="H39" s="13"/>
      <c r="I39" s="86"/>
      <c r="J39" s="86"/>
      <c r="K39" s="13"/>
      <c r="L39" s="1229"/>
      <c r="M39" s="1230"/>
      <c r="N39" s="1231"/>
      <c r="O39" s="1238" t="s">
        <v>94</v>
      </c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40"/>
      <c r="AC39" s="93" t="s">
        <v>75</v>
      </c>
      <c r="AD39" s="94" t="s">
        <v>65</v>
      </c>
      <c r="AE39" s="100"/>
      <c r="AF39" s="101"/>
      <c r="AG39" s="100"/>
      <c r="AH39" s="102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</row>
    <row r="40" spans="1:134" ht="18" customHeight="1" x14ac:dyDescent="0.15">
      <c r="A40" s="18"/>
      <c r="B40" s="38"/>
      <c r="C40" s="38"/>
      <c r="D40" s="38"/>
      <c r="E40" s="38"/>
      <c r="F40" s="18"/>
      <c r="G40" s="18"/>
      <c r="H40" s="18"/>
      <c r="I40" s="86"/>
      <c r="J40" s="86"/>
      <c r="K40" s="18"/>
      <c r="L40" s="1229"/>
      <c r="M40" s="1230"/>
      <c r="N40" s="1231"/>
      <c r="O40" s="1238" t="s">
        <v>95</v>
      </c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40"/>
      <c r="AC40" s="93" t="s">
        <v>75</v>
      </c>
      <c r="AD40" s="94" t="s">
        <v>68</v>
      </c>
      <c r="AE40" s="100"/>
      <c r="AF40" s="101"/>
      <c r="AG40" s="100"/>
      <c r="AH40" s="102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</row>
    <row r="41" spans="1:134" ht="18" customHeight="1" x14ac:dyDescent="0.15">
      <c r="A41" s="18"/>
      <c r="B41" s="38"/>
      <c r="C41" s="38"/>
      <c r="D41" s="38"/>
      <c r="E41" s="38"/>
      <c r="F41" s="18"/>
      <c r="G41" s="18"/>
      <c r="H41" s="18"/>
      <c r="I41" s="86"/>
      <c r="J41" s="86"/>
      <c r="K41" s="18"/>
      <c r="L41" s="1223" t="s">
        <v>96</v>
      </c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5"/>
      <c r="AC41" s="93" t="s">
        <v>75</v>
      </c>
      <c r="AD41" s="94" t="s">
        <v>70</v>
      </c>
      <c r="AE41" s="100"/>
      <c r="AF41" s="101"/>
      <c r="AG41" s="100"/>
      <c r="AH41" s="102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</row>
    <row r="42" spans="1:134" ht="18" customHeight="1" x14ac:dyDescent="0.15">
      <c r="A42" s="18"/>
      <c r="B42" s="38"/>
      <c r="C42" s="38"/>
      <c r="D42" s="38"/>
      <c r="E42" s="38"/>
      <c r="F42" s="18"/>
      <c r="G42" s="18"/>
      <c r="H42" s="18"/>
      <c r="I42" s="86"/>
      <c r="J42" s="86"/>
      <c r="K42" s="18"/>
      <c r="L42" s="1223" t="s">
        <v>97</v>
      </c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5"/>
      <c r="AC42" s="93" t="s">
        <v>98</v>
      </c>
      <c r="AD42" s="94" t="s">
        <v>22</v>
      </c>
      <c r="AE42" s="100"/>
      <c r="AF42" s="101"/>
      <c r="AG42" s="100"/>
      <c r="AH42" s="102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</row>
    <row r="43" spans="1:134" ht="18" customHeight="1" x14ac:dyDescent="0.15">
      <c r="A43" s="18"/>
      <c r="B43" s="38"/>
      <c r="C43" s="38"/>
      <c r="D43" s="38"/>
      <c r="E43" s="38"/>
      <c r="F43" s="18"/>
      <c r="G43" s="18"/>
      <c r="H43" s="18"/>
      <c r="I43" s="86"/>
      <c r="J43" s="86"/>
      <c r="K43" s="18"/>
      <c r="L43" s="1241" t="s">
        <v>99</v>
      </c>
      <c r="M43" s="1241"/>
      <c r="N43" s="1241"/>
      <c r="O43" s="1238" t="s">
        <v>100</v>
      </c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40"/>
      <c r="AC43" s="93" t="s">
        <v>98</v>
      </c>
      <c r="AD43" s="94" t="s">
        <v>87</v>
      </c>
      <c r="AE43" s="100"/>
      <c r="AF43" s="101"/>
      <c r="AG43" s="100"/>
      <c r="AH43" s="102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</row>
    <row r="44" spans="1:134" ht="18" customHeight="1" x14ac:dyDescent="0.15">
      <c r="A44" s="18"/>
      <c r="B44" s="38"/>
      <c r="C44" s="38"/>
      <c r="D44" s="38"/>
      <c r="E44" s="38"/>
      <c r="F44" s="18"/>
      <c r="G44" s="18"/>
      <c r="H44" s="18"/>
      <c r="I44" s="86"/>
      <c r="J44" s="86"/>
      <c r="K44" s="18"/>
      <c r="L44" s="1241"/>
      <c r="M44" s="1241"/>
      <c r="N44" s="1241"/>
      <c r="O44" s="1238" t="s">
        <v>101</v>
      </c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40"/>
      <c r="AC44" s="93" t="s">
        <v>98</v>
      </c>
      <c r="AD44" s="94" t="s">
        <v>55</v>
      </c>
      <c r="AE44" s="100"/>
      <c r="AF44" s="101"/>
      <c r="AG44" s="100"/>
      <c r="AH44" s="102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</row>
    <row r="45" spans="1:134" ht="18" customHeight="1" thickBot="1" x14ac:dyDescent="0.2">
      <c r="A45" s="18"/>
      <c r="B45" s="38"/>
      <c r="C45" s="38"/>
      <c r="D45" s="38"/>
      <c r="E45" s="38"/>
      <c r="F45" s="18"/>
      <c r="G45" s="18"/>
      <c r="H45" s="18"/>
      <c r="I45" s="86"/>
      <c r="J45" s="86"/>
      <c r="K45" s="18"/>
      <c r="L45" s="1241"/>
      <c r="M45" s="1241"/>
      <c r="N45" s="1241"/>
      <c r="O45" s="1238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40"/>
      <c r="AC45" s="103" t="s">
        <v>98</v>
      </c>
      <c r="AD45" s="104" t="s">
        <v>57</v>
      </c>
      <c r="AE45" s="109">
        <v>0</v>
      </c>
      <c r="AF45" s="110">
        <v>0</v>
      </c>
      <c r="AG45" s="109">
        <v>0</v>
      </c>
      <c r="AH45" s="111">
        <v>0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</row>
    <row r="46" spans="1:134" ht="18" customHeight="1" x14ac:dyDescent="0.15">
      <c r="A46" s="18"/>
      <c r="B46" s="38"/>
      <c r="C46" s="38"/>
      <c r="D46" s="38"/>
      <c r="E46" s="38"/>
      <c r="F46" s="18"/>
      <c r="G46" s="18"/>
      <c r="H46" s="18"/>
      <c r="I46" s="86"/>
      <c r="J46" s="86"/>
      <c r="K46" s="18"/>
      <c r="L46" s="1241"/>
      <c r="M46" s="1241"/>
      <c r="N46" s="1241"/>
      <c r="O46" s="1246" t="s">
        <v>102</v>
      </c>
      <c r="P46" s="1247"/>
      <c r="Q46" s="1247"/>
      <c r="R46" s="1247"/>
      <c r="S46" s="1247"/>
      <c r="T46" s="1247"/>
      <c r="U46" s="1247"/>
      <c r="V46" s="1247"/>
      <c r="W46" s="1247"/>
      <c r="X46" s="1247"/>
      <c r="Y46" s="1247"/>
      <c r="Z46" s="1247"/>
      <c r="AA46" s="1247"/>
      <c r="AB46" s="1248"/>
      <c r="AC46" s="112" t="s">
        <v>98</v>
      </c>
      <c r="AD46" s="113" t="s">
        <v>59</v>
      </c>
      <c r="AE46" s="89">
        <v>1</v>
      </c>
      <c r="AF46" s="90">
        <v>1</v>
      </c>
      <c r="AG46" s="89"/>
      <c r="AH46" s="10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</row>
    <row r="47" spans="1:134" ht="18" customHeight="1" x14ac:dyDescent="0.15">
      <c r="A47" s="18"/>
      <c r="B47" s="38"/>
      <c r="C47" s="38"/>
      <c r="D47" s="38"/>
      <c r="E47" s="38"/>
      <c r="F47" s="18"/>
      <c r="G47" s="18"/>
      <c r="H47" s="18"/>
      <c r="I47" s="86"/>
      <c r="J47" s="86"/>
      <c r="K47" s="18"/>
      <c r="L47" s="1241"/>
      <c r="M47" s="1241"/>
      <c r="N47" s="1241"/>
      <c r="O47" s="1246" t="s">
        <v>103</v>
      </c>
      <c r="P47" s="1247"/>
      <c r="Q47" s="1247"/>
      <c r="R47" s="1247"/>
      <c r="S47" s="1247"/>
      <c r="T47" s="1247"/>
      <c r="U47" s="1247"/>
      <c r="V47" s="1247"/>
      <c r="W47" s="1247"/>
      <c r="X47" s="1247"/>
      <c r="Y47" s="1247"/>
      <c r="Z47" s="1247"/>
      <c r="AA47" s="1247"/>
      <c r="AB47" s="1248"/>
      <c r="AC47" s="93" t="s">
        <v>98</v>
      </c>
      <c r="AD47" s="94" t="s">
        <v>61</v>
      </c>
      <c r="AE47" s="95"/>
      <c r="AF47" s="96"/>
      <c r="AG47" s="95"/>
      <c r="AH47" s="97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</row>
    <row r="48" spans="1:134" ht="18" customHeight="1" x14ac:dyDescent="0.15">
      <c r="A48" s="38"/>
      <c r="B48" s="38"/>
      <c r="C48" s="38"/>
      <c r="D48" s="38"/>
      <c r="E48" s="38"/>
      <c r="F48" s="18"/>
      <c r="G48" s="18"/>
      <c r="H48" s="18"/>
      <c r="I48" s="86"/>
      <c r="J48" s="86"/>
      <c r="K48" s="18"/>
      <c r="L48" s="1241"/>
      <c r="M48" s="1241"/>
      <c r="N48" s="1241"/>
      <c r="O48" s="1246" t="s">
        <v>104</v>
      </c>
      <c r="P48" s="1247"/>
      <c r="Q48" s="1247"/>
      <c r="R48" s="1247"/>
      <c r="S48" s="1247"/>
      <c r="T48" s="1247"/>
      <c r="U48" s="1247"/>
      <c r="V48" s="1247"/>
      <c r="W48" s="1247"/>
      <c r="X48" s="1247"/>
      <c r="Y48" s="1247"/>
      <c r="Z48" s="1247"/>
      <c r="AA48" s="1247"/>
      <c r="AB48" s="1248"/>
      <c r="AC48" s="93" t="s">
        <v>98</v>
      </c>
      <c r="AD48" s="94" t="s">
        <v>63</v>
      </c>
      <c r="AE48" s="100"/>
      <c r="AF48" s="101"/>
      <c r="AG48" s="100"/>
      <c r="AH48" s="102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</row>
    <row r="49" spans="1:134" ht="17.100000000000001" customHeight="1" x14ac:dyDescent="0.15">
      <c r="A49" s="38"/>
      <c r="B49" s="38"/>
      <c r="C49" s="38"/>
      <c r="D49" s="38"/>
      <c r="E49" s="38"/>
      <c r="F49" s="18"/>
      <c r="G49" s="18"/>
      <c r="H49" s="18"/>
      <c r="I49" s="84"/>
      <c r="J49" s="84"/>
      <c r="K49" s="18"/>
      <c r="L49" s="1245"/>
      <c r="M49" s="1245"/>
      <c r="N49" s="1245"/>
      <c r="O49" s="1246" t="s">
        <v>105</v>
      </c>
      <c r="P49" s="1247"/>
      <c r="Q49" s="1247"/>
      <c r="R49" s="1247"/>
      <c r="S49" s="1247"/>
      <c r="T49" s="1247"/>
      <c r="U49" s="1247"/>
      <c r="V49" s="1247"/>
      <c r="W49" s="1247"/>
      <c r="X49" s="1247"/>
      <c r="Y49" s="1247"/>
      <c r="Z49" s="1247"/>
      <c r="AA49" s="1247"/>
      <c r="AB49" s="1248"/>
      <c r="AC49" s="93" t="s">
        <v>98</v>
      </c>
      <c r="AD49" s="94" t="s">
        <v>106</v>
      </c>
      <c r="AE49" s="100"/>
      <c r="AF49" s="101"/>
      <c r="AG49" s="100"/>
      <c r="AH49" s="102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</row>
    <row r="50" spans="1:134" ht="17.100000000000001" customHeight="1" thickBot="1" x14ac:dyDescent="0.2">
      <c r="A50" s="38"/>
      <c r="B50" s="38"/>
      <c r="C50" s="38"/>
      <c r="D50" s="38"/>
      <c r="E50" s="38"/>
      <c r="F50" s="18"/>
      <c r="G50" s="18"/>
      <c r="H50" s="18"/>
      <c r="I50" s="84"/>
      <c r="J50" s="84"/>
      <c r="K50" s="18"/>
      <c r="L50" s="1243" t="s">
        <v>107</v>
      </c>
      <c r="M50" s="1243"/>
      <c r="N50" s="1243"/>
      <c r="O50" s="1243"/>
      <c r="P50" s="1243"/>
      <c r="Q50" s="1243"/>
      <c r="R50" s="1243"/>
      <c r="S50" s="1243"/>
      <c r="T50" s="1243"/>
      <c r="U50" s="1243"/>
      <c r="V50" s="1243"/>
      <c r="W50" s="1243"/>
      <c r="X50" s="1243"/>
      <c r="Y50" s="1243"/>
      <c r="Z50" s="1243"/>
      <c r="AA50" s="1243"/>
      <c r="AB50" s="1244"/>
      <c r="AC50" s="103">
        <v>3</v>
      </c>
      <c r="AD50" s="104">
        <v>8</v>
      </c>
      <c r="AE50" s="114">
        <f>SUM(AE13:AE49)</f>
        <v>2</v>
      </c>
      <c r="AF50" s="115">
        <f t="shared" ref="AF50:AH50" si="0">SUM(AF13:AF49)</f>
        <v>4</v>
      </c>
      <c r="AG50" s="114">
        <f t="shared" si="0"/>
        <v>0</v>
      </c>
      <c r="AH50" s="116">
        <f t="shared" si="0"/>
        <v>0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</row>
    <row r="51" spans="1:134" ht="17.100000000000001" customHeight="1" x14ac:dyDescent="0.15">
      <c r="A51" s="38"/>
      <c r="B51" s="38"/>
      <c r="C51" s="38"/>
      <c r="D51" s="38"/>
      <c r="E51" s="38"/>
      <c r="F51" s="18"/>
      <c r="G51" s="18"/>
      <c r="H51" s="18"/>
      <c r="I51" s="18"/>
      <c r="J51" s="18"/>
      <c r="K51" s="18"/>
      <c r="L51" s="18"/>
      <c r="M51" s="53"/>
      <c r="N51" s="53"/>
      <c r="O51" s="60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17"/>
      <c r="AD51" s="117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</row>
    <row r="52" spans="1:134" ht="17.100000000000001" hidden="1" customHeight="1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</row>
    <row r="53" spans="1:134" ht="17.100000000000001" hidden="1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</row>
    <row r="54" spans="1:134" ht="17.100000000000001" hidden="1" customHeight="1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</row>
    <row r="55" spans="1:134" ht="17.100000000000001" hidden="1" customHeigh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</row>
    <row r="56" spans="1:134" ht="17.100000000000001" hidden="1" customHeight="1" x14ac:dyDescent="0.1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</row>
    <row r="57" spans="1:134" ht="17.100000000000001" hidden="1" customHeight="1" x14ac:dyDescent="0.1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</row>
    <row r="58" spans="1:134" ht="17.100000000000001" hidden="1" customHeight="1" x14ac:dyDescent="0.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</row>
    <row r="59" spans="1:134" ht="17.100000000000001" hidden="1" customHeight="1" x14ac:dyDescent="0.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</row>
    <row r="60" spans="1:134" ht="17.100000000000001" hidden="1" customHeight="1" x14ac:dyDescent="0.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</row>
    <row r="61" spans="1:134" ht="17.100000000000001" hidden="1" customHeight="1" x14ac:dyDescent="0.15"/>
    <row r="62" spans="1:134" ht="17.100000000000001" hidden="1" customHeight="1" x14ac:dyDescent="0.15"/>
    <row r="63" spans="1:134" ht="17.100000000000001" hidden="1" customHeight="1" x14ac:dyDescent="0.15"/>
    <row r="64" spans="1:134" ht="17.100000000000001" hidden="1" customHeight="1" x14ac:dyDescent="0.15"/>
    <row r="65" ht="17.100000000000001" hidden="1" customHeight="1" x14ac:dyDescent="0.15"/>
    <row r="66" ht="17.100000000000001" hidden="1" customHeight="1" x14ac:dyDescent="0.15"/>
    <row r="67" ht="17.100000000000001" hidden="1" customHeight="1" x14ac:dyDescent="0.15"/>
    <row r="68" ht="17.100000000000001" hidden="1" customHeight="1" x14ac:dyDescent="0.15"/>
    <row r="69" ht="17.100000000000001" hidden="1" customHeight="1" x14ac:dyDescent="0.15"/>
    <row r="70" ht="17.100000000000001" hidden="1" customHeight="1" x14ac:dyDescent="0.15"/>
    <row r="71" ht="17.100000000000001" hidden="1" customHeight="1" x14ac:dyDescent="0.15"/>
    <row r="72" ht="17.100000000000001" hidden="1" customHeight="1" x14ac:dyDescent="0.15"/>
    <row r="73" ht="17.100000000000001" hidden="1" customHeight="1" x14ac:dyDescent="0.15"/>
    <row r="74" ht="17.100000000000001" hidden="1" customHeight="1" x14ac:dyDescent="0.15"/>
    <row r="75" ht="17.100000000000001" hidden="1" customHeight="1" x14ac:dyDescent="0.15"/>
    <row r="76" ht="17.100000000000001" hidden="1" customHeight="1" x14ac:dyDescent="0.15"/>
    <row r="77" ht="17.100000000000001" hidden="1" customHeight="1" x14ac:dyDescent="0.15"/>
    <row r="78" ht="17.100000000000001" hidden="1" customHeight="1" x14ac:dyDescent="0.15"/>
    <row r="79" ht="17.100000000000001" hidden="1" customHeight="1" x14ac:dyDescent="0.15"/>
    <row r="80" ht="17.100000000000001" hidden="1" customHeight="1" x14ac:dyDescent="0.15"/>
    <row r="81" ht="17.100000000000001" hidden="1" customHeight="1" x14ac:dyDescent="0.15"/>
    <row r="82" ht="17.100000000000001" hidden="1" customHeight="1" x14ac:dyDescent="0.15"/>
    <row r="83" ht="17.100000000000001" hidden="1" customHeight="1" x14ac:dyDescent="0.15"/>
    <row r="84" ht="17.100000000000001" hidden="1" customHeight="1" x14ac:dyDescent="0.15"/>
    <row r="85" ht="17.100000000000001" hidden="1" customHeight="1" x14ac:dyDescent="0.15"/>
    <row r="86" ht="17.100000000000001" hidden="1" customHeight="1" x14ac:dyDescent="0.15"/>
    <row r="87" ht="17.100000000000001" hidden="1" customHeight="1" x14ac:dyDescent="0.15"/>
    <row r="88" ht="17.100000000000001" hidden="1" customHeight="1" x14ac:dyDescent="0.15"/>
    <row r="89" ht="17.100000000000001" hidden="1" customHeight="1" x14ac:dyDescent="0.15"/>
    <row r="90" ht="17.100000000000001" hidden="1" customHeight="1" x14ac:dyDescent="0.15"/>
    <row r="91" ht="17.100000000000001" hidden="1" customHeight="1" x14ac:dyDescent="0.15"/>
    <row r="92" ht="17.100000000000001" hidden="1" customHeight="1" x14ac:dyDescent="0.15"/>
    <row r="93" ht="17.100000000000001" hidden="1" customHeight="1" x14ac:dyDescent="0.15"/>
    <row r="94" ht="0" hidden="1" customHeight="1" x14ac:dyDescent="0.15"/>
    <row r="95" ht="0" hidden="1" customHeight="1" x14ac:dyDescent="0.15"/>
  </sheetData>
  <sheetProtection sheet="1" objects="1" scenarios="1"/>
  <dataConsolidate/>
  <mergeCells count="54">
    <mergeCell ref="L50:AB50"/>
    <mergeCell ref="L42:AB42"/>
    <mergeCell ref="L43:N49"/>
    <mergeCell ref="O43:AB43"/>
    <mergeCell ref="O44:AB44"/>
    <mergeCell ref="O45:AB45"/>
    <mergeCell ref="O46:AB46"/>
    <mergeCell ref="O47:AB47"/>
    <mergeCell ref="O48:AB48"/>
    <mergeCell ref="O49:AB49"/>
    <mergeCell ref="L41:AB41"/>
    <mergeCell ref="L31:N33"/>
    <mergeCell ref="O31:AB31"/>
    <mergeCell ref="O32:AB32"/>
    <mergeCell ref="O33:AB33"/>
    <mergeCell ref="L34:N36"/>
    <mergeCell ref="O34:AB34"/>
    <mergeCell ref="O35:AB35"/>
    <mergeCell ref="O36:AB36"/>
    <mergeCell ref="L37:N40"/>
    <mergeCell ref="O37:AB37"/>
    <mergeCell ref="O38:AB38"/>
    <mergeCell ref="O39:AB39"/>
    <mergeCell ref="O40:AB40"/>
    <mergeCell ref="L27:N29"/>
    <mergeCell ref="O27:AB27"/>
    <mergeCell ref="O28:AB28"/>
    <mergeCell ref="O29:AB29"/>
    <mergeCell ref="L30:N30"/>
    <mergeCell ref="O30:AB30"/>
    <mergeCell ref="L20:N21"/>
    <mergeCell ref="O20:AB20"/>
    <mergeCell ref="O21:AB21"/>
    <mergeCell ref="L22:N26"/>
    <mergeCell ref="O22:AB22"/>
    <mergeCell ref="O23:AB23"/>
    <mergeCell ref="O24:AB24"/>
    <mergeCell ref="O25:AB25"/>
    <mergeCell ref="O26:AB26"/>
    <mergeCell ref="L13:N13"/>
    <mergeCell ref="O13:AB13"/>
    <mergeCell ref="L14:N19"/>
    <mergeCell ref="O14:AB14"/>
    <mergeCell ref="O15:AB15"/>
    <mergeCell ref="O16:AB16"/>
    <mergeCell ref="O17:AB17"/>
    <mergeCell ref="O18:AB18"/>
    <mergeCell ref="O19:AB19"/>
    <mergeCell ref="CT3:CZ3"/>
    <mergeCell ref="L11:AB12"/>
    <mergeCell ref="AC11:AD12"/>
    <mergeCell ref="AE11:AE12"/>
    <mergeCell ref="AF11:AF12"/>
    <mergeCell ref="AG11:AH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E13:AH44 AE46:AH49" xr:uid="{51C93DDD-35FD-4E90-AB89-9DE2DBA404CF}">
      <formula1>-9999999999</formula1>
      <formula2>99999999999</formula2>
    </dataValidation>
  </dataValidations>
  <pageMargins left="0.59055118110236227" right="0" top="0" bottom="0" header="0" footer="0"/>
  <pageSetup paperSize="9" scale="7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A7AF-5D9A-4373-A8FE-04964040DA47}">
  <sheetPr codeName="Sheet3">
    <pageSetUpPr autoPageBreaks="0" fitToPage="1"/>
  </sheetPr>
  <dimension ref="A1:WWS55"/>
  <sheetViews>
    <sheetView showGridLines="0" zoomScale="90" zoomScaleNormal="90" zoomScaleSheetLayoutView="100" workbookViewId="0">
      <pane xSplit="13" ySplit="13" topLeftCell="N14" activePane="bottomRight" state="frozen"/>
      <selection pane="topRight" activeCell="N1" sqref="N1"/>
      <selection pane="bottomLeft" activeCell="A14" sqref="A14"/>
      <selection pane="bottomRight" activeCell="N14" sqref="N14"/>
    </sheetView>
  </sheetViews>
  <sheetFormatPr defaultColWidth="0" defaultRowHeight="14.25" customHeight="1" zeroHeight="1" x14ac:dyDescent="0.15"/>
  <cols>
    <col min="1" max="8" width="1.625" style="150" customWidth="1"/>
    <col min="9" max="9" width="1.875" style="150" customWidth="1"/>
    <col min="10" max="11" width="1.625" style="150" customWidth="1"/>
    <col min="12" max="13" width="2.625" style="150" customWidth="1"/>
    <col min="14" max="14" width="15.625" style="150" customWidth="1"/>
    <col min="15" max="15" width="15.375" style="150" customWidth="1"/>
    <col min="16" max="16" width="15.25" style="150" customWidth="1"/>
    <col min="17" max="18" width="15.125" style="150" customWidth="1"/>
    <col min="19" max="19" width="15.375" style="150" customWidth="1"/>
    <col min="20" max="20" width="15.25" style="150" customWidth="1"/>
    <col min="21" max="21" width="15.125" style="150" customWidth="1"/>
    <col min="22" max="22" width="15.25" style="150" customWidth="1"/>
    <col min="23" max="23" width="15.375" style="150" customWidth="1"/>
    <col min="24" max="24" width="1.625" style="150" customWidth="1"/>
    <col min="25" max="156" width="1.625" style="150" hidden="1" customWidth="1"/>
    <col min="157" max="256" width="0" style="150" hidden="1"/>
    <col min="257" max="264" width="1.625" style="150" hidden="1" customWidth="1"/>
    <col min="265" max="265" width="1.875" style="150" hidden="1" customWidth="1"/>
    <col min="266" max="267" width="1.625" style="150" hidden="1" customWidth="1"/>
    <col min="268" max="269" width="2.625" style="150" hidden="1" customWidth="1"/>
    <col min="270" max="270" width="15.625" style="150" hidden="1" customWidth="1"/>
    <col min="271" max="271" width="15.375" style="150" hidden="1" customWidth="1"/>
    <col min="272" max="272" width="15.25" style="150" hidden="1" customWidth="1"/>
    <col min="273" max="274" width="15.125" style="150" hidden="1" customWidth="1"/>
    <col min="275" max="275" width="15.375" style="150" hidden="1" customWidth="1"/>
    <col min="276" max="276" width="15.25" style="150" hidden="1" customWidth="1"/>
    <col min="277" max="277" width="15.125" style="150" hidden="1" customWidth="1"/>
    <col min="278" max="278" width="15.25" style="150" hidden="1" customWidth="1"/>
    <col min="279" max="279" width="15.375" style="150" hidden="1" customWidth="1"/>
    <col min="280" max="281" width="1.625" style="150" hidden="1" customWidth="1"/>
    <col min="282" max="291" width="0" style="150" hidden="1" customWidth="1"/>
    <col min="292" max="293" width="1.625" style="150" hidden="1" customWidth="1"/>
    <col min="294" max="412" width="0" style="150" hidden="1" customWidth="1"/>
    <col min="413" max="512" width="0" style="150" hidden="1"/>
    <col min="513" max="520" width="1.625" style="150" hidden="1" customWidth="1"/>
    <col min="521" max="521" width="1.875" style="150" hidden="1" customWidth="1"/>
    <col min="522" max="523" width="1.625" style="150" hidden="1" customWidth="1"/>
    <col min="524" max="525" width="2.625" style="150" hidden="1" customWidth="1"/>
    <col min="526" max="526" width="15.625" style="150" hidden="1" customWidth="1"/>
    <col min="527" max="527" width="15.375" style="150" hidden="1" customWidth="1"/>
    <col min="528" max="528" width="15.25" style="150" hidden="1" customWidth="1"/>
    <col min="529" max="530" width="15.125" style="150" hidden="1" customWidth="1"/>
    <col min="531" max="531" width="15.375" style="150" hidden="1" customWidth="1"/>
    <col min="532" max="532" width="15.25" style="150" hidden="1" customWidth="1"/>
    <col min="533" max="533" width="15.125" style="150" hidden="1" customWidth="1"/>
    <col min="534" max="534" width="15.25" style="150" hidden="1" customWidth="1"/>
    <col min="535" max="535" width="15.375" style="150" hidden="1" customWidth="1"/>
    <col min="536" max="537" width="1.625" style="150" hidden="1" customWidth="1"/>
    <col min="538" max="547" width="0" style="150" hidden="1" customWidth="1"/>
    <col min="548" max="549" width="1.625" style="150" hidden="1" customWidth="1"/>
    <col min="550" max="668" width="0" style="150" hidden="1" customWidth="1"/>
    <col min="669" max="768" width="0" style="150" hidden="1"/>
    <col min="769" max="776" width="1.625" style="150" hidden="1" customWidth="1"/>
    <col min="777" max="777" width="1.875" style="150" hidden="1" customWidth="1"/>
    <col min="778" max="779" width="1.625" style="150" hidden="1" customWidth="1"/>
    <col min="780" max="781" width="2.625" style="150" hidden="1" customWidth="1"/>
    <col min="782" max="782" width="15.625" style="150" hidden="1" customWidth="1"/>
    <col min="783" max="783" width="15.375" style="150" hidden="1" customWidth="1"/>
    <col min="784" max="784" width="15.25" style="150" hidden="1" customWidth="1"/>
    <col min="785" max="786" width="15.125" style="150" hidden="1" customWidth="1"/>
    <col min="787" max="787" width="15.375" style="150" hidden="1" customWidth="1"/>
    <col min="788" max="788" width="15.25" style="150" hidden="1" customWidth="1"/>
    <col min="789" max="789" width="15.125" style="150" hidden="1" customWidth="1"/>
    <col min="790" max="790" width="15.25" style="150" hidden="1" customWidth="1"/>
    <col min="791" max="791" width="15.375" style="150" hidden="1" customWidth="1"/>
    <col min="792" max="793" width="1.625" style="150" hidden="1" customWidth="1"/>
    <col min="794" max="803" width="0" style="150" hidden="1" customWidth="1"/>
    <col min="804" max="805" width="1.625" style="150" hidden="1" customWidth="1"/>
    <col min="806" max="924" width="0" style="150" hidden="1" customWidth="1"/>
    <col min="925" max="1024" width="0" style="150" hidden="1"/>
    <col min="1025" max="1032" width="1.625" style="150" hidden="1" customWidth="1"/>
    <col min="1033" max="1033" width="1.875" style="150" hidden="1" customWidth="1"/>
    <col min="1034" max="1035" width="1.625" style="150" hidden="1" customWidth="1"/>
    <col min="1036" max="1037" width="2.625" style="150" hidden="1" customWidth="1"/>
    <col min="1038" max="1038" width="15.625" style="150" hidden="1" customWidth="1"/>
    <col min="1039" max="1039" width="15.375" style="150" hidden="1" customWidth="1"/>
    <col min="1040" max="1040" width="15.25" style="150" hidden="1" customWidth="1"/>
    <col min="1041" max="1042" width="15.125" style="150" hidden="1" customWidth="1"/>
    <col min="1043" max="1043" width="15.375" style="150" hidden="1" customWidth="1"/>
    <col min="1044" max="1044" width="15.25" style="150" hidden="1" customWidth="1"/>
    <col min="1045" max="1045" width="15.125" style="150" hidden="1" customWidth="1"/>
    <col min="1046" max="1046" width="15.25" style="150" hidden="1" customWidth="1"/>
    <col min="1047" max="1047" width="15.375" style="150" hidden="1" customWidth="1"/>
    <col min="1048" max="1049" width="1.625" style="150" hidden="1" customWidth="1"/>
    <col min="1050" max="1059" width="0" style="150" hidden="1" customWidth="1"/>
    <col min="1060" max="1061" width="1.625" style="150" hidden="1" customWidth="1"/>
    <col min="1062" max="1180" width="0" style="150" hidden="1" customWidth="1"/>
    <col min="1181" max="1280" width="0" style="150" hidden="1"/>
    <col min="1281" max="1288" width="1.625" style="150" hidden="1" customWidth="1"/>
    <col min="1289" max="1289" width="1.875" style="150" hidden="1" customWidth="1"/>
    <col min="1290" max="1291" width="1.625" style="150" hidden="1" customWidth="1"/>
    <col min="1292" max="1293" width="2.625" style="150" hidden="1" customWidth="1"/>
    <col min="1294" max="1294" width="15.625" style="150" hidden="1" customWidth="1"/>
    <col min="1295" max="1295" width="15.375" style="150" hidden="1" customWidth="1"/>
    <col min="1296" max="1296" width="15.25" style="150" hidden="1" customWidth="1"/>
    <col min="1297" max="1298" width="15.125" style="150" hidden="1" customWidth="1"/>
    <col min="1299" max="1299" width="15.375" style="150" hidden="1" customWidth="1"/>
    <col min="1300" max="1300" width="15.25" style="150" hidden="1" customWidth="1"/>
    <col min="1301" max="1301" width="15.125" style="150" hidden="1" customWidth="1"/>
    <col min="1302" max="1302" width="15.25" style="150" hidden="1" customWidth="1"/>
    <col min="1303" max="1303" width="15.375" style="150" hidden="1" customWidth="1"/>
    <col min="1304" max="1305" width="1.625" style="150" hidden="1" customWidth="1"/>
    <col min="1306" max="1315" width="0" style="150" hidden="1" customWidth="1"/>
    <col min="1316" max="1317" width="1.625" style="150" hidden="1" customWidth="1"/>
    <col min="1318" max="1436" width="0" style="150" hidden="1" customWidth="1"/>
    <col min="1437" max="1536" width="0" style="150" hidden="1"/>
    <col min="1537" max="1544" width="1.625" style="150" hidden="1" customWidth="1"/>
    <col min="1545" max="1545" width="1.875" style="150" hidden="1" customWidth="1"/>
    <col min="1546" max="1547" width="1.625" style="150" hidden="1" customWidth="1"/>
    <col min="1548" max="1549" width="2.625" style="150" hidden="1" customWidth="1"/>
    <col min="1550" max="1550" width="15.625" style="150" hidden="1" customWidth="1"/>
    <col min="1551" max="1551" width="15.375" style="150" hidden="1" customWidth="1"/>
    <col min="1552" max="1552" width="15.25" style="150" hidden="1" customWidth="1"/>
    <col min="1553" max="1554" width="15.125" style="150" hidden="1" customWidth="1"/>
    <col min="1555" max="1555" width="15.375" style="150" hidden="1" customWidth="1"/>
    <col min="1556" max="1556" width="15.25" style="150" hidden="1" customWidth="1"/>
    <col min="1557" max="1557" width="15.125" style="150" hidden="1" customWidth="1"/>
    <col min="1558" max="1558" width="15.25" style="150" hidden="1" customWidth="1"/>
    <col min="1559" max="1559" width="15.375" style="150" hidden="1" customWidth="1"/>
    <col min="1560" max="1561" width="1.625" style="150" hidden="1" customWidth="1"/>
    <col min="1562" max="1571" width="0" style="150" hidden="1" customWidth="1"/>
    <col min="1572" max="1573" width="1.625" style="150" hidden="1" customWidth="1"/>
    <col min="1574" max="1692" width="0" style="150" hidden="1" customWidth="1"/>
    <col min="1693" max="1792" width="0" style="150" hidden="1"/>
    <col min="1793" max="1800" width="1.625" style="150" hidden="1" customWidth="1"/>
    <col min="1801" max="1801" width="1.875" style="150" hidden="1" customWidth="1"/>
    <col min="1802" max="1803" width="1.625" style="150" hidden="1" customWidth="1"/>
    <col min="1804" max="1805" width="2.625" style="150" hidden="1" customWidth="1"/>
    <col min="1806" max="1806" width="15.625" style="150" hidden="1" customWidth="1"/>
    <col min="1807" max="1807" width="15.375" style="150" hidden="1" customWidth="1"/>
    <col min="1808" max="1808" width="15.25" style="150" hidden="1" customWidth="1"/>
    <col min="1809" max="1810" width="15.125" style="150" hidden="1" customWidth="1"/>
    <col min="1811" max="1811" width="15.375" style="150" hidden="1" customWidth="1"/>
    <col min="1812" max="1812" width="15.25" style="150" hidden="1" customWidth="1"/>
    <col min="1813" max="1813" width="15.125" style="150" hidden="1" customWidth="1"/>
    <col min="1814" max="1814" width="15.25" style="150" hidden="1" customWidth="1"/>
    <col min="1815" max="1815" width="15.375" style="150" hidden="1" customWidth="1"/>
    <col min="1816" max="1817" width="1.625" style="150" hidden="1" customWidth="1"/>
    <col min="1818" max="1827" width="0" style="150" hidden="1" customWidth="1"/>
    <col min="1828" max="1829" width="1.625" style="150" hidden="1" customWidth="1"/>
    <col min="1830" max="1948" width="0" style="150" hidden="1" customWidth="1"/>
    <col min="1949" max="2048" width="0" style="150" hidden="1"/>
    <col min="2049" max="2056" width="1.625" style="150" hidden="1" customWidth="1"/>
    <col min="2057" max="2057" width="1.875" style="150" hidden="1" customWidth="1"/>
    <col min="2058" max="2059" width="1.625" style="150" hidden="1" customWidth="1"/>
    <col min="2060" max="2061" width="2.625" style="150" hidden="1" customWidth="1"/>
    <col min="2062" max="2062" width="15.625" style="150" hidden="1" customWidth="1"/>
    <col min="2063" max="2063" width="15.375" style="150" hidden="1" customWidth="1"/>
    <col min="2064" max="2064" width="15.25" style="150" hidden="1" customWidth="1"/>
    <col min="2065" max="2066" width="15.125" style="150" hidden="1" customWidth="1"/>
    <col min="2067" max="2067" width="15.375" style="150" hidden="1" customWidth="1"/>
    <col min="2068" max="2068" width="15.25" style="150" hidden="1" customWidth="1"/>
    <col min="2069" max="2069" width="15.125" style="150" hidden="1" customWidth="1"/>
    <col min="2070" max="2070" width="15.25" style="150" hidden="1" customWidth="1"/>
    <col min="2071" max="2071" width="15.375" style="150" hidden="1" customWidth="1"/>
    <col min="2072" max="2073" width="1.625" style="150" hidden="1" customWidth="1"/>
    <col min="2074" max="2083" width="0" style="150" hidden="1" customWidth="1"/>
    <col min="2084" max="2085" width="1.625" style="150" hidden="1" customWidth="1"/>
    <col min="2086" max="2204" width="0" style="150" hidden="1" customWidth="1"/>
    <col min="2205" max="2304" width="0" style="150" hidden="1"/>
    <col min="2305" max="2312" width="1.625" style="150" hidden="1" customWidth="1"/>
    <col min="2313" max="2313" width="1.875" style="150" hidden="1" customWidth="1"/>
    <col min="2314" max="2315" width="1.625" style="150" hidden="1" customWidth="1"/>
    <col min="2316" max="2317" width="2.625" style="150" hidden="1" customWidth="1"/>
    <col min="2318" max="2318" width="15.625" style="150" hidden="1" customWidth="1"/>
    <col min="2319" max="2319" width="15.375" style="150" hidden="1" customWidth="1"/>
    <col min="2320" max="2320" width="15.25" style="150" hidden="1" customWidth="1"/>
    <col min="2321" max="2322" width="15.125" style="150" hidden="1" customWidth="1"/>
    <col min="2323" max="2323" width="15.375" style="150" hidden="1" customWidth="1"/>
    <col min="2324" max="2324" width="15.25" style="150" hidden="1" customWidth="1"/>
    <col min="2325" max="2325" width="15.125" style="150" hidden="1" customWidth="1"/>
    <col min="2326" max="2326" width="15.25" style="150" hidden="1" customWidth="1"/>
    <col min="2327" max="2327" width="15.375" style="150" hidden="1" customWidth="1"/>
    <col min="2328" max="2329" width="1.625" style="150" hidden="1" customWidth="1"/>
    <col min="2330" max="2339" width="0" style="150" hidden="1" customWidth="1"/>
    <col min="2340" max="2341" width="1.625" style="150" hidden="1" customWidth="1"/>
    <col min="2342" max="2460" width="0" style="150" hidden="1" customWidth="1"/>
    <col min="2461" max="2560" width="0" style="150" hidden="1"/>
    <col min="2561" max="2568" width="1.625" style="150" hidden="1" customWidth="1"/>
    <col min="2569" max="2569" width="1.875" style="150" hidden="1" customWidth="1"/>
    <col min="2570" max="2571" width="1.625" style="150" hidden="1" customWidth="1"/>
    <col min="2572" max="2573" width="2.625" style="150" hidden="1" customWidth="1"/>
    <col min="2574" max="2574" width="15.625" style="150" hidden="1" customWidth="1"/>
    <col min="2575" max="2575" width="15.375" style="150" hidden="1" customWidth="1"/>
    <col min="2576" max="2576" width="15.25" style="150" hidden="1" customWidth="1"/>
    <col min="2577" max="2578" width="15.125" style="150" hidden="1" customWidth="1"/>
    <col min="2579" max="2579" width="15.375" style="150" hidden="1" customWidth="1"/>
    <col min="2580" max="2580" width="15.25" style="150" hidden="1" customWidth="1"/>
    <col min="2581" max="2581" width="15.125" style="150" hidden="1" customWidth="1"/>
    <col min="2582" max="2582" width="15.25" style="150" hidden="1" customWidth="1"/>
    <col min="2583" max="2583" width="15.375" style="150" hidden="1" customWidth="1"/>
    <col min="2584" max="2585" width="1.625" style="150" hidden="1" customWidth="1"/>
    <col min="2586" max="2595" width="0" style="150" hidden="1" customWidth="1"/>
    <col min="2596" max="2597" width="1.625" style="150" hidden="1" customWidth="1"/>
    <col min="2598" max="2716" width="0" style="150" hidden="1" customWidth="1"/>
    <col min="2717" max="2816" width="0" style="150" hidden="1"/>
    <col min="2817" max="2824" width="1.625" style="150" hidden="1" customWidth="1"/>
    <col min="2825" max="2825" width="1.875" style="150" hidden="1" customWidth="1"/>
    <col min="2826" max="2827" width="1.625" style="150" hidden="1" customWidth="1"/>
    <col min="2828" max="2829" width="2.625" style="150" hidden="1" customWidth="1"/>
    <col min="2830" max="2830" width="15.625" style="150" hidden="1" customWidth="1"/>
    <col min="2831" max="2831" width="15.375" style="150" hidden="1" customWidth="1"/>
    <col min="2832" max="2832" width="15.25" style="150" hidden="1" customWidth="1"/>
    <col min="2833" max="2834" width="15.125" style="150" hidden="1" customWidth="1"/>
    <col min="2835" max="2835" width="15.375" style="150" hidden="1" customWidth="1"/>
    <col min="2836" max="2836" width="15.25" style="150" hidden="1" customWidth="1"/>
    <col min="2837" max="2837" width="15.125" style="150" hidden="1" customWidth="1"/>
    <col min="2838" max="2838" width="15.25" style="150" hidden="1" customWidth="1"/>
    <col min="2839" max="2839" width="15.375" style="150" hidden="1" customWidth="1"/>
    <col min="2840" max="2841" width="1.625" style="150" hidden="1" customWidth="1"/>
    <col min="2842" max="2851" width="0" style="150" hidden="1" customWidth="1"/>
    <col min="2852" max="2853" width="1.625" style="150" hidden="1" customWidth="1"/>
    <col min="2854" max="2972" width="0" style="150" hidden="1" customWidth="1"/>
    <col min="2973" max="3072" width="0" style="150" hidden="1"/>
    <col min="3073" max="3080" width="1.625" style="150" hidden="1" customWidth="1"/>
    <col min="3081" max="3081" width="1.875" style="150" hidden="1" customWidth="1"/>
    <col min="3082" max="3083" width="1.625" style="150" hidden="1" customWidth="1"/>
    <col min="3084" max="3085" width="2.625" style="150" hidden="1" customWidth="1"/>
    <col min="3086" max="3086" width="15.625" style="150" hidden="1" customWidth="1"/>
    <col min="3087" max="3087" width="15.375" style="150" hidden="1" customWidth="1"/>
    <col min="3088" max="3088" width="15.25" style="150" hidden="1" customWidth="1"/>
    <col min="3089" max="3090" width="15.125" style="150" hidden="1" customWidth="1"/>
    <col min="3091" max="3091" width="15.375" style="150" hidden="1" customWidth="1"/>
    <col min="3092" max="3092" width="15.25" style="150" hidden="1" customWidth="1"/>
    <col min="3093" max="3093" width="15.125" style="150" hidden="1" customWidth="1"/>
    <col min="3094" max="3094" width="15.25" style="150" hidden="1" customWidth="1"/>
    <col min="3095" max="3095" width="15.375" style="150" hidden="1" customWidth="1"/>
    <col min="3096" max="3097" width="1.625" style="150" hidden="1" customWidth="1"/>
    <col min="3098" max="3107" width="0" style="150" hidden="1" customWidth="1"/>
    <col min="3108" max="3109" width="1.625" style="150" hidden="1" customWidth="1"/>
    <col min="3110" max="3228" width="0" style="150" hidden="1" customWidth="1"/>
    <col min="3229" max="3328" width="0" style="150" hidden="1"/>
    <col min="3329" max="3336" width="1.625" style="150" hidden="1" customWidth="1"/>
    <col min="3337" max="3337" width="1.875" style="150" hidden="1" customWidth="1"/>
    <col min="3338" max="3339" width="1.625" style="150" hidden="1" customWidth="1"/>
    <col min="3340" max="3341" width="2.625" style="150" hidden="1" customWidth="1"/>
    <col min="3342" max="3342" width="15.625" style="150" hidden="1" customWidth="1"/>
    <col min="3343" max="3343" width="15.375" style="150" hidden="1" customWidth="1"/>
    <col min="3344" max="3344" width="15.25" style="150" hidden="1" customWidth="1"/>
    <col min="3345" max="3346" width="15.125" style="150" hidden="1" customWidth="1"/>
    <col min="3347" max="3347" width="15.375" style="150" hidden="1" customWidth="1"/>
    <col min="3348" max="3348" width="15.25" style="150" hidden="1" customWidth="1"/>
    <col min="3349" max="3349" width="15.125" style="150" hidden="1" customWidth="1"/>
    <col min="3350" max="3350" width="15.25" style="150" hidden="1" customWidth="1"/>
    <col min="3351" max="3351" width="15.375" style="150" hidden="1" customWidth="1"/>
    <col min="3352" max="3353" width="1.625" style="150" hidden="1" customWidth="1"/>
    <col min="3354" max="3363" width="0" style="150" hidden="1" customWidth="1"/>
    <col min="3364" max="3365" width="1.625" style="150" hidden="1" customWidth="1"/>
    <col min="3366" max="3484" width="0" style="150" hidden="1" customWidth="1"/>
    <col min="3485" max="3584" width="0" style="150" hidden="1"/>
    <col min="3585" max="3592" width="1.625" style="150" hidden="1" customWidth="1"/>
    <col min="3593" max="3593" width="1.875" style="150" hidden="1" customWidth="1"/>
    <col min="3594" max="3595" width="1.625" style="150" hidden="1" customWidth="1"/>
    <col min="3596" max="3597" width="2.625" style="150" hidden="1" customWidth="1"/>
    <col min="3598" max="3598" width="15.625" style="150" hidden="1" customWidth="1"/>
    <col min="3599" max="3599" width="15.375" style="150" hidden="1" customWidth="1"/>
    <col min="3600" max="3600" width="15.25" style="150" hidden="1" customWidth="1"/>
    <col min="3601" max="3602" width="15.125" style="150" hidden="1" customWidth="1"/>
    <col min="3603" max="3603" width="15.375" style="150" hidden="1" customWidth="1"/>
    <col min="3604" max="3604" width="15.25" style="150" hidden="1" customWidth="1"/>
    <col min="3605" max="3605" width="15.125" style="150" hidden="1" customWidth="1"/>
    <col min="3606" max="3606" width="15.25" style="150" hidden="1" customWidth="1"/>
    <col min="3607" max="3607" width="15.375" style="150" hidden="1" customWidth="1"/>
    <col min="3608" max="3609" width="1.625" style="150" hidden="1" customWidth="1"/>
    <col min="3610" max="3619" width="0" style="150" hidden="1" customWidth="1"/>
    <col min="3620" max="3621" width="1.625" style="150" hidden="1" customWidth="1"/>
    <col min="3622" max="3740" width="0" style="150" hidden="1" customWidth="1"/>
    <col min="3741" max="3840" width="0" style="150" hidden="1"/>
    <col min="3841" max="3848" width="1.625" style="150" hidden="1" customWidth="1"/>
    <col min="3849" max="3849" width="1.875" style="150" hidden="1" customWidth="1"/>
    <col min="3850" max="3851" width="1.625" style="150" hidden="1" customWidth="1"/>
    <col min="3852" max="3853" width="2.625" style="150" hidden="1" customWidth="1"/>
    <col min="3854" max="3854" width="15.625" style="150" hidden="1" customWidth="1"/>
    <col min="3855" max="3855" width="15.375" style="150" hidden="1" customWidth="1"/>
    <col min="3856" max="3856" width="15.25" style="150" hidden="1" customWidth="1"/>
    <col min="3857" max="3858" width="15.125" style="150" hidden="1" customWidth="1"/>
    <col min="3859" max="3859" width="15.375" style="150" hidden="1" customWidth="1"/>
    <col min="3860" max="3860" width="15.25" style="150" hidden="1" customWidth="1"/>
    <col min="3861" max="3861" width="15.125" style="150" hidden="1" customWidth="1"/>
    <col min="3862" max="3862" width="15.25" style="150" hidden="1" customWidth="1"/>
    <col min="3863" max="3863" width="15.375" style="150" hidden="1" customWidth="1"/>
    <col min="3864" max="3865" width="1.625" style="150" hidden="1" customWidth="1"/>
    <col min="3866" max="3875" width="0" style="150" hidden="1" customWidth="1"/>
    <col min="3876" max="3877" width="1.625" style="150" hidden="1" customWidth="1"/>
    <col min="3878" max="3996" width="0" style="150" hidden="1" customWidth="1"/>
    <col min="3997" max="4096" width="0" style="150" hidden="1"/>
    <col min="4097" max="4104" width="1.625" style="150" hidden="1" customWidth="1"/>
    <col min="4105" max="4105" width="1.875" style="150" hidden="1" customWidth="1"/>
    <col min="4106" max="4107" width="1.625" style="150" hidden="1" customWidth="1"/>
    <col min="4108" max="4109" width="2.625" style="150" hidden="1" customWidth="1"/>
    <col min="4110" max="4110" width="15.625" style="150" hidden="1" customWidth="1"/>
    <col min="4111" max="4111" width="15.375" style="150" hidden="1" customWidth="1"/>
    <col min="4112" max="4112" width="15.25" style="150" hidden="1" customWidth="1"/>
    <col min="4113" max="4114" width="15.125" style="150" hidden="1" customWidth="1"/>
    <col min="4115" max="4115" width="15.375" style="150" hidden="1" customWidth="1"/>
    <col min="4116" max="4116" width="15.25" style="150" hidden="1" customWidth="1"/>
    <col min="4117" max="4117" width="15.125" style="150" hidden="1" customWidth="1"/>
    <col min="4118" max="4118" width="15.25" style="150" hidden="1" customWidth="1"/>
    <col min="4119" max="4119" width="15.375" style="150" hidden="1" customWidth="1"/>
    <col min="4120" max="4121" width="1.625" style="150" hidden="1" customWidth="1"/>
    <col min="4122" max="4131" width="0" style="150" hidden="1" customWidth="1"/>
    <col min="4132" max="4133" width="1.625" style="150" hidden="1" customWidth="1"/>
    <col min="4134" max="4252" width="0" style="150" hidden="1" customWidth="1"/>
    <col min="4253" max="4352" width="0" style="150" hidden="1"/>
    <col min="4353" max="4360" width="1.625" style="150" hidden="1" customWidth="1"/>
    <col min="4361" max="4361" width="1.875" style="150" hidden="1" customWidth="1"/>
    <col min="4362" max="4363" width="1.625" style="150" hidden="1" customWidth="1"/>
    <col min="4364" max="4365" width="2.625" style="150" hidden="1" customWidth="1"/>
    <col min="4366" max="4366" width="15.625" style="150" hidden="1" customWidth="1"/>
    <col min="4367" max="4367" width="15.375" style="150" hidden="1" customWidth="1"/>
    <col min="4368" max="4368" width="15.25" style="150" hidden="1" customWidth="1"/>
    <col min="4369" max="4370" width="15.125" style="150" hidden="1" customWidth="1"/>
    <col min="4371" max="4371" width="15.375" style="150" hidden="1" customWidth="1"/>
    <col min="4372" max="4372" width="15.25" style="150" hidden="1" customWidth="1"/>
    <col min="4373" max="4373" width="15.125" style="150" hidden="1" customWidth="1"/>
    <col min="4374" max="4374" width="15.25" style="150" hidden="1" customWidth="1"/>
    <col min="4375" max="4375" width="15.375" style="150" hidden="1" customWidth="1"/>
    <col min="4376" max="4377" width="1.625" style="150" hidden="1" customWidth="1"/>
    <col min="4378" max="4387" width="0" style="150" hidden="1" customWidth="1"/>
    <col min="4388" max="4389" width="1.625" style="150" hidden="1" customWidth="1"/>
    <col min="4390" max="4508" width="0" style="150" hidden="1" customWidth="1"/>
    <col min="4509" max="4608" width="0" style="150" hidden="1"/>
    <col min="4609" max="4616" width="1.625" style="150" hidden="1" customWidth="1"/>
    <col min="4617" max="4617" width="1.875" style="150" hidden="1" customWidth="1"/>
    <col min="4618" max="4619" width="1.625" style="150" hidden="1" customWidth="1"/>
    <col min="4620" max="4621" width="2.625" style="150" hidden="1" customWidth="1"/>
    <col min="4622" max="4622" width="15.625" style="150" hidden="1" customWidth="1"/>
    <col min="4623" max="4623" width="15.375" style="150" hidden="1" customWidth="1"/>
    <col min="4624" max="4624" width="15.25" style="150" hidden="1" customWidth="1"/>
    <col min="4625" max="4626" width="15.125" style="150" hidden="1" customWidth="1"/>
    <col min="4627" max="4627" width="15.375" style="150" hidden="1" customWidth="1"/>
    <col min="4628" max="4628" width="15.25" style="150" hidden="1" customWidth="1"/>
    <col min="4629" max="4629" width="15.125" style="150" hidden="1" customWidth="1"/>
    <col min="4630" max="4630" width="15.25" style="150" hidden="1" customWidth="1"/>
    <col min="4631" max="4631" width="15.375" style="150" hidden="1" customWidth="1"/>
    <col min="4632" max="4633" width="1.625" style="150" hidden="1" customWidth="1"/>
    <col min="4634" max="4643" width="0" style="150" hidden="1" customWidth="1"/>
    <col min="4644" max="4645" width="1.625" style="150" hidden="1" customWidth="1"/>
    <col min="4646" max="4764" width="0" style="150" hidden="1" customWidth="1"/>
    <col min="4765" max="4864" width="0" style="150" hidden="1"/>
    <col min="4865" max="4872" width="1.625" style="150" hidden="1" customWidth="1"/>
    <col min="4873" max="4873" width="1.875" style="150" hidden="1" customWidth="1"/>
    <col min="4874" max="4875" width="1.625" style="150" hidden="1" customWidth="1"/>
    <col min="4876" max="4877" width="2.625" style="150" hidden="1" customWidth="1"/>
    <col min="4878" max="4878" width="15.625" style="150" hidden="1" customWidth="1"/>
    <col min="4879" max="4879" width="15.375" style="150" hidden="1" customWidth="1"/>
    <col min="4880" max="4880" width="15.25" style="150" hidden="1" customWidth="1"/>
    <col min="4881" max="4882" width="15.125" style="150" hidden="1" customWidth="1"/>
    <col min="4883" max="4883" width="15.375" style="150" hidden="1" customWidth="1"/>
    <col min="4884" max="4884" width="15.25" style="150" hidden="1" customWidth="1"/>
    <col min="4885" max="4885" width="15.125" style="150" hidden="1" customWidth="1"/>
    <col min="4886" max="4886" width="15.25" style="150" hidden="1" customWidth="1"/>
    <col min="4887" max="4887" width="15.375" style="150" hidden="1" customWidth="1"/>
    <col min="4888" max="4889" width="1.625" style="150" hidden="1" customWidth="1"/>
    <col min="4890" max="4899" width="0" style="150" hidden="1" customWidth="1"/>
    <col min="4900" max="4901" width="1.625" style="150" hidden="1" customWidth="1"/>
    <col min="4902" max="5020" width="0" style="150" hidden="1" customWidth="1"/>
    <col min="5021" max="5120" width="0" style="150" hidden="1"/>
    <col min="5121" max="5128" width="1.625" style="150" hidden="1" customWidth="1"/>
    <col min="5129" max="5129" width="1.875" style="150" hidden="1" customWidth="1"/>
    <col min="5130" max="5131" width="1.625" style="150" hidden="1" customWidth="1"/>
    <col min="5132" max="5133" width="2.625" style="150" hidden="1" customWidth="1"/>
    <col min="5134" max="5134" width="15.625" style="150" hidden="1" customWidth="1"/>
    <col min="5135" max="5135" width="15.375" style="150" hidden="1" customWidth="1"/>
    <col min="5136" max="5136" width="15.25" style="150" hidden="1" customWidth="1"/>
    <col min="5137" max="5138" width="15.125" style="150" hidden="1" customWidth="1"/>
    <col min="5139" max="5139" width="15.375" style="150" hidden="1" customWidth="1"/>
    <col min="5140" max="5140" width="15.25" style="150" hidden="1" customWidth="1"/>
    <col min="5141" max="5141" width="15.125" style="150" hidden="1" customWidth="1"/>
    <col min="5142" max="5142" width="15.25" style="150" hidden="1" customWidth="1"/>
    <col min="5143" max="5143" width="15.375" style="150" hidden="1" customWidth="1"/>
    <col min="5144" max="5145" width="1.625" style="150" hidden="1" customWidth="1"/>
    <col min="5146" max="5155" width="0" style="150" hidden="1" customWidth="1"/>
    <col min="5156" max="5157" width="1.625" style="150" hidden="1" customWidth="1"/>
    <col min="5158" max="5276" width="0" style="150" hidden="1" customWidth="1"/>
    <col min="5277" max="5376" width="0" style="150" hidden="1"/>
    <col min="5377" max="5384" width="1.625" style="150" hidden="1" customWidth="1"/>
    <col min="5385" max="5385" width="1.875" style="150" hidden="1" customWidth="1"/>
    <col min="5386" max="5387" width="1.625" style="150" hidden="1" customWidth="1"/>
    <col min="5388" max="5389" width="2.625" style="150" hidden="1" customWidth="1"/>
    <col min="5390" max="5390" width="15.625" style="150" hidden="1" customWidth="1"/>
    <col min="5391" max="5391" width="15.375" style="150" hidden="1" customWidth="1"/>
    <col min="5392" max="5392" width="15.25" style="150" hidden="1" customWidth="1"/>
    <col min="5393" max="5394" width="15.125" style="150" hidden="1" customWidth="1"/>
    <col min="5395" max="5395" width="15.375" style="150" hidden="1" customWidth="1"/>
    <col min="5396" max="5396" width="15.25" style="150" hidden="1" customWidth="1"/>
    <col min="5397" max="5397" width="15.125" style="150" hidden="1" customWidth="1"/>
    <col min="5398" max="5398" width="15.25" style="150" hidden="1" customWidth="1"/>
    <col min="5399" max="5399" width="15.375" style="150" hidden="1" customWidth="1"/>
    <col min="5400" max="5401" width="1.625" style="150" hidden="1" customWidth="1"/>
    <col min="5402" max="5411" width="0" style="150" hidden="1" customWidth="1"/>
    <col min="5412" max="5413" width="1.625" style="150" hidden="1" customWidth="1"/>
    <col min="5414" max="5532" width="0" style="150" hidden="1" customWidth="1"/>
    <col min="5533" max="5632" width="0" style="150" hidden="1"/>
    <col min="5633" max="5640" width="1.625" style="150" hidden="1" customWidth="1"/>
    <col min="5641" max="5641" width="1.875" style="150" hidden="1" customWidth="1"/>
    <col min="5642" max="5643" width="1.625" style="150" hidden="1" customWidth="1"/>
    <col min="5644" max="5645" width="2.625" style="150" hidden="1" customWidth="1"/>
    <col min="5646" max="5646" width="15.625" style="150" hidden="1" customWidth="1"/>
    <col min="5647" max="5647" width="15.375" style="150" hidden="1" customWidth="1"/>
    <col min="5648" max="5648" width="15.25" style="150" hidden="1" customWidth="1"/>
    <col min="5649" max="5650" width="15.125" style="150" hidden="1" customWidth="1"/>
    <col min="5651" max="5651" width="15.375" style="150" hidden="1" customWidth="1"/>
    <col min="5652" max="5652" width="15.25" style="150" hidden="1" customWidth="1"/>
    <col min="5653" max="5653" width="15.125" style="150" hidden="1" customWidth="1"/>
    <col min="5654" max="5654" width="15.25" style="150" hidden="1" customWidth="1"/>
    <col min="5655" max="5655" width="15.375" style="150" hidden="1" customWidth="1"/>
    <col min="5656" max="5657" width="1.625" style="150" hidden="1" customWidth="1"/>
    <col min="5658" max="5667" width="0" style="150" hidden="1" customWidth="1"/>
    <col min="5668" max="5669" width="1.625" style="150" hidden="1" customWidth="1"/>
    <col min="5670" max="5788" width="0" style="150" hidden="1" customWidth="1"/>
    <col min="5789" max="5888" width="0" style="150" hidden="1"/>
    <col min="5889" max="5896" width="1.625" style="150" hidden="1" customWidth="1"/>
    <col min="5897" max="5897" width="1.875" style="150" hidden="1" customWidth="1"/>
    <col min="5898" max="5899" width="1.625" style="150" hidden="1" customWidth="1"/>
    <col min="5900" max="5901" width="2.625" style="150" hidden="1" customWidth="1"/>
    <col min="5902" max="5902" width="15.625" style="150" hidden="1" customWidth="1"/>
    <col min="5903" max="5903" width="15.375" style="150" hidden="1" customWidth="1"/>
    <col min="5904" max="5904" width="15.25" style="150" hidden="1" customWidth="1"/>
    <col min="5905" max="5906" width="15.125" style="150" hidden="1" customWidth="1"/>
    <col min="5907" max="5907" width="15.375" style="150" hidden="1" customWidth="1"/>
    <col min="5908" max="5908" width="15.25" style="150" hidden="1" customWidth="1"/>
    <col min="5909" max="5909" width="15.125" style="150" hidden="1" customWidth="1"/>
    <col min="5910" max="5910" width="15.25" style="150" hidden="1" customWidth="1"/>
    <col min="5911" max="5911" width="15.375" style="150" hidden="1" customWidth="1"/>
    <col min="5912" max="5913" width="1.625" style="150" hidden="1" customWidth="1"/>
    <col min="5914" max="5923" width="0" style="150" hidden="1" customWidth="1"/>
    <col min="5924" max="5925" width="1.625" style="150" hidden="1" customWidth="1"/>
    <col min="5926" max="6044" width="0" style="150" hidden="1" customWidth="1"/>
    <col min="6045" max="6144" width="0" style="150" hidden="1"/>
    <col min="6145" max="6152" width="1.625" style="150" hidden="1" customWidth="1"/>
    <col min="6153" max="6153" width="1.875" style="150" hidden="1" customWidth="1"/>
    <col min="6154" max="6155" width="1.625" style="150" hidden="1" customWidth="1"/>
    <col min="6156" max="6157" width="2.625" style="150" hidden="1" customWidth="1"/>
    <col min="6158" max="6158" width="15.625" style="150" hidden="1" customWidth="1"/>
    <col min="6159" max="6159" width="15.375" style="150" hidden="1" customWidth="1"/>
    <col min="6160" max="6160" width="15.25" style="150" hidden="1" customWidth="1"/>
    <col min="6161" max="6162" width="15.125" style="150" hidden="1" customWidth="1"/>
    <col min="6163" max="6163" width="15.375" style="150" hidden="1" customWidth="1"/>
    <col min="6164" max="6164" width="15.25" style="150" hidden="1" customWidth="1"/>
    <col min="6165" max="6165" width="15.125" style="150" hidden="1" customWidth="1"/>
    <col min="6166" max="6166" width="15.25" style="150" hidden="1" customWidth="1"/>
    <col min="6167" max="6167" width="15.375" style="150" hidden="1" customWidth="1"/>
    <col min="6168" max="6169" width="1.625" style="150" hidden="1" customWidth="1"/>
    <col min="6170" max="6179" width="0" style="150" hidden="1" customWidth="1"/>
    <col min="6180" max="6181" width="1.625" style="150" hidden="1" customWidth="1"/>
    <col min="6182" max="6300" width="0" style="150" hidden="1" customWidth="1"/>
    <col min="6301" max="6400" width="0" style="150" hidden="1"/>
    <col min="6401" max="6408" width="1.625" style="150" hidden="1" customWidth="1"/>
    <col min="6409" max="6409" width="1.875" style="150" hidden="1" customWidth="1"/>
    <col min="6410" max="6411" width="1.625" style="150" hidden="1" customWidth="1"/>
    <col min="6412" max="6413" width="2.625" style="150" hidden="1" customWidth="1"/>
    <col min="6414" max="6414" width="15.625" style="150" hidden="1" customWidth="1"/>
    <col min="6415" max="6415" width="15.375" style="150" hidden="1" customWidth="1"/>
    <col min="6416" max="6416" width="15.25" style="150" hidden="1" customWidth="1"/>
    <col min="6417" max="6418" width="15.125" style="150" hidden="1" customWidth="1"/>
    <col min="6419" max="6419" width="15.375" style="150" hidden="1" customWidth="1"/>
    <col min="6420" max="6420" width="15.25" style="150" hidden="1" customWidth="1"/>
    <col min="6421" max="6421" width="15.125" style="150" hidden="1" customWidth="1"/>
    <col min="6422" max="6422" width="15.25" style="150" hidden="1" customWidth="1"/>
    <col min="6423" max="6423" width="15.375" style="150" hidden="1" customWidth="1"/>
    <col min="6424" max="6425" width="1.625" style="150" hidden="1" customWidth="1"/>
    <col min="6426" max="6435" width="0" style="150" hidden="1" customWidth="1"/>
    <col min="6436" max="6437" width="1.625" style="150" hidden="1" customWidth="1"/>
    <col min="6438" max="6556" width="0" style="150" hidden="1" customWidth="1"/>
    <col min="6557" max="6656" width="0" style="150" hidden="1"/>
    <col min="6657" max="6664" width="1.625" style="150" hidden="1" customWidth="1"/>
    <col min="6665" max="6665" width="1.875" style="150" hidden="1" customWidth="1"/>
    <col min="6666" max="6667" width="1.625" style="150" hidden="1" customWidth="1"/>
    <col min="6668" max="6669" width="2.625" style="150" hidden="1" customWidth="1"/>
    <col min="6670" max="6670" width="15.625" style="150" hidden="1" customWidth="1"/>
    <col min="6671" max="6671" width="15.375" style="150" hidden="1" customWidth="1"/>
    <col min="6672" max="6672" width="15.25" style="150" hidden="1" customWidth="1"/>
    <col min="6673" max="6674" width="15.125" style="150" hidden="1" customWidth="1"/>
    <col min="6675" max="6675" width="15.375" style="150" hidden="1" customWidth="1"/>
    <col min="6676" max="6676" width="15.25" style="150" hidden="1" customWidth="1"/>
    <col min="6677" max="6677" width="15.125" style="150" hidden="1" customWidth="1"/>
    <col min="6678" max="6678" width="15.25" style="150" hidden="1" customWidth="1"/>
    <col min="6679" max="6679" width="15.375" style="150" hidden="1" customWidth="1"/>
    <col min="6680" max="6681" width="1.625" style="150" hidden="1" customWidth="1"/>
    <col min="6682" max="6691" width="0" style="150" hidden="1" customWidth="1"/>
    <col min="6692" max="6693" width="1.625" style="150" hidden="1" customWidth="1"/>
    <col min="6694" max="6812" width="0" style="150" hidden="1" customWidth="1"/>
    <col min="6813" max="6912" width="0" style="150" hidden="1"/>
    <col min="6913" max="6920" width="1.625" style="150" hidden="1" customWidth="1"/>
    <col min="6921" max="6921" width="1.875" style="150" hidden="1" customWidth="1"/>
    <col min="6922" max="6923" width="1.625" style="150" hidden="1" customWidth="1"/>
    <col min="6924" max="6925" width="2.625" style="150" hidden="1" customWidth="1"/>
    <col min="6926" max="6926" width="15.625" style="150" hidden="1" customWidth="1"/>
    <col min="6927" max="6927" width="15.375" style="150" hidden="1" customWidth="1"/>
    <col min="6928" max="6928" width="15.25" style="150" hidden="1" customWidth="1"/>
    <col min="6929" max="6930" width="15.125" style="150" hidden="1" customWidth="1"/>
    <col min="6931" max="6931" width="15.375" style="150" hidden="1" customWidth="1"/>
    <col min="6932" max="6932" width="15.25" style="150" hidden="1" customWidth="1"/>
    <col min="6933" max="6933" width="15.125" style="150" hidden="1" customWidth="1"/>
    <col min="6934" max="6934" width="15.25" style="150" hidden="1" customWidth="1"/>
    <col min="6935" max="6935" width="15.375" style="150" hidden="1" customWidth="1"/>
    <col min="6936" max="6937" width="1.625" style="150" hidden="1" customWidth="1"/>
    <col min="6938" max="6947" width="0" style="150" hidden="1" customWidth="1"/>
    <col min="6948" max="6949" width="1.625" style="150" hidden="1" customWidth="1"/>
    <col min="6950" max="7068" width="0" style="150" hidden="1" customWidth="1"/>
    <col min="7069" max="7168" width="0" style="150" hidden="1"/>
    <col min="7169" max="7176" width="1.625" style="150" hidden="1" customWidth="1"/>
    <col min="7177" max="7177" width="1.875" style="150" hidden="1" customWidth="1"/>
    <col min="7178" max="7179" width="1.625" style="150" hidden="1" customWidth="1"/>
    <col min="7180" max="7181" width="2.625" style="150" hidden="1" customWidth="1"/>
    <col min="7182" max="7182" width="15.625" style="150" hidden="1" customWidth="1"/>
    <col min="7183" max="7183" width="15.375" style="150" hidden="1" customWidth="1"/>
    <col min="7184" max="7184" width="15.25" style="150" hidden="1" customWidth="1"/>
    <col min="7185" max="7186" width="15.125" style="150" hidden="1" customWidth="1"/>
    <col min="7187" max="7187" width="15.375" style="150" hidden="1" customWidth="1"/>
    <col min="7188" max="7188" width="15.25" style="150" hidden="1" customWidth="1"/>
    <col min="7189" max="7189" width="15.125" style="150" hidden="1" customWidth="1"/>
    <col min="7190" max="7190" width="15.25" style="150" hidden="1" customWidth="1"/>
    <col min="7191" max="7191" width="15.375" style="150" hidden="1" customWidth="1"/>
    <col min="7192" max="7193" width="1.625" style="150" hidden="1" customWidth="1"/>
    <col min="7194" max="7203" width="0" style="150" hidden="1" customWidth="1"/>
    <col min="7204" max="7205" width="1.625" style="150" hidden="1" customWidth="1"/>
    <col min="7206" max="7324" width="0" style="150" hidden="1" customWidth="1"/>
    <col min="7325" max="7424" width="0" style="150" hidden="1"/>
    <col min="7425" max="7432" width="1.625" style="150" hidden="1" customWidth="1"/>
    <col min="7433" max="7433" width="1.875" style="150" hidden="1" customWidth="1"/>
    <col min="7434" max="7435" width="1.625" style="150" hidden="1" customWidth="1"/>
    <col min="7436" max="7437" width="2.625" style="150" hidden="1" customWidth="1"/>
    <col min="7438" max="7438" width="15.625" style="150" hidden="1" customWidth="1"/>
    <col min="7439" max="7439" width="15.375" style="150" hidden="1" customWidth="1"/>
    <col min="7440" max="7440" width="15.25" style="150" hidden="1" customWidth="1"/>
    <col min="7441" max="7442" width="15.125" style="150" hidden="1" customWidth="1"/>
    <col min="7443" max="7443" width="15.375" style="150" hidden="1" customWidth="1"/>
    <col min="7444" max="7444" width="15.25" style="150" hidden="1" customWidth="1"/>
    <col min="7445" max="7445" width="15.125" style="150" hidden="1" customWidth="1"/>
    <col min="7446" max="7446" width="15.25" style="150" hidden="1" customWidth="1"/>
    <col min="7447" max="7447" width="15.375" style="150" hidden="1" customWidth="1"/>
    <col min="7448" max="7449" width="1.625" style="150" hidden="1" customWidth="1"/>
    <col min="7450" max="7459" width="0" style="150" hidden="1" customWidth="1"/>
    <col min="7460" max="7461" width="1.625" style="150" hidden="1" customWidth="1"/>
    <col min="7462" max="7580" width="0" style="150" hidden="1" customWidth="1"/>
    <col min="7581" max="7680" width="0" style="150" hidden="1"/>
    <col min="7681" max="7688" width="1.625" style="150" hidden="1" customWidth="1"/>
    <col min="7689" max="7689" width="1.875" style="150" hidden="1" customWidth="1"/>
    <col min="7690" max="7691" width="1.625" style="150" hidden="1" customWidth="1"/>
    <col min="7692" max="7693" width="2.625" style="150" hidden="1" customWidth="1"/>
    <col min="7694" max="7694" width="15.625" style="150" hidden="1" customWidth="1"/>
    <col min="7695" max="7695" width="15.375" style="150" hidden="1" customWidth="1"/>
    <col min="7696" max="7696" width="15.25" style="150" hidden="1" customWidth="1"/>
    <col min="7697" max="7698" width="15.125" style="150" hidden="1" customWidth="1"/>
    <col min="7699" max="7699" width="15.375" style="150" hidden="1" customWidth="1"/>
    <col min="7700" max="7700" width="15.25" style="150" hidden="1" customWidth="1"/>
    <col min="7701" max="7701" width="15.125" style="150" hidden="1" customWidth="1"/>
    <col min="7702" max="7702" width="15.25" style="150" hidden="1" customWidth="1"/>
    <col min="7703" max="7703" width="15.375" style="150" hidden="1" customWidth="1"/>
    <col min="7704" max="7705" width="1.625" style="150" hidden="1" customWidth="1"/>
    <col min="7706" max="7715" width="0" style="150" hidden="1" customWidth="1"/>
    <col min="7716" max="7717" width="1.625" style="150" hidden="1" customWidth="1"/>
    <col min="7718" max="7836" width="0" style="150" hidden="1" customWidth="1"/>
    <col min="7837" max="7936" width="0" style="150" hidden="1"/>
    <col min="7937" max="7944" width="1.625" style="150" hidden="1" customWidth="1"/>
    <col min="7945" max="7945" width="1.875" style="150" hidden="1" customWidth="1"/>
    <col min="7946" max="7947" width="1.625" style="150" hidden="1" customWidth="1"/>
    <col min="7948" max="7949" width="2.625" style="150" hidden="1" customWidth="1"/>
    <col min="7950" max="7950" width="15.625" style="150" hidden="1" customWidth="1"/>
    <col min="7951" max="7951" width="15.375" style="150" hidden="1" customWidth="1"/>
    <col min="7952" max="7952" width="15.25" style="150" hidden="1" customWidth="1"/>
    <col min="7953" max="7954" width="15.125" style="150" hidden="1" customWidth="1"/>
    <col min="7955" max="7955" width="15.375" style="150" hidden="1" customWidth="1"/>
    <col min="7956" max="7956" width="15.25" style="150" hidden="1" customWidth="1"/>
    <col min="7957" max="7957" width="15.125" style="150" hidden="1" customWidth="1"/>
    <col min="7958" max="7958" width="15.25" style="150" hidden="1" customWidth="1"/>
    <col min="7959" max="7959" width="15.375" style="150" hidden="1" customWidth="1"/>
    <col min="7960" max="7961" width="1.625" style="150" hidden="1" customWidth="1"/>
    <col min="7962" max="7971" width="0" style="150" hidden="1" customWidth="1"/>
    <col min="7972" max="7973" width="1.625" style="150" hidden="1" customWidth="1"/>
    <col min="7974" max="8092" width="0" style="150" hidden="1" customWidth="1"/>
    <col min="8093" max="8192" width="0" style="150" hidden="1"/>
    <col min="8193" max="8200" width="1.625" style="150" hidden="1" customWidth="1"/>
    <col min="8201" max="8201" width="1.875" style="150" hidden="1" customWidth="1"/>
    <col min="8202" max="8203" width="1.625" style="150" hidden="1" customWidth="1"/>
    <col min="8204" max="8205" width="2.625" style="150" hidden="1" customWidth="1"/>
    <col min="8206" max="8206" width="15.625" style="150" hidden="1" customWidth="1"/>
    <col min="8207" max="8207" width="15.375" style="150" hidden="1" customWidth="1"/>
    <col min="8208" max="8208" width="15.25" style="150" hidden="1" customWidth="1"/>
    <col min="8209" max="8210" width="15.125" style="150" hidden="1" customWidth="1"/>
    <col min="8211" max="8211" width="15.375" style="150" hidden="1" customWidth="1"/>
    <col min="8212" max="8212" width="15.25" style="150" hidden="1" customWidth="1"/>
    <col min="8213" max="8213" width="15.125" style="150" hidden="1" customWidth="1"/>
    <col min="8214" max="8214" width="15.25" style="150" hidden="1" customWidth="1"/>
    <col min="8215" max="8215" width="15.375" style="150" hidden="1" customWidth="1"/>
    <col min="8216" max="8217" width="1.625" style="150" hidden="1" customWidth="1"/>
    <col min="8218" max="8227" width="0" style="150" hidden="1" customWidth="1"/>
    <col min="8228" max="8229" width="1.625" style="150" hidden="1" customWidth="1"/>
    <col min="8230" max="8348" width="0" style="150" hidden="1" customWidth="1"/>
    <col min="8349" max="8448" width="0" style="150" hidden="1"/>
    <col min="8449" max="8456" width="1.625" style="150" hidden="1" customWidth="1"/>
    <col min="8457" max="8457" width="1.875" style="150" hidden="1" customWidth="1"/>
    <col min="8458" max="8459" width="1.625" style="150" hidden="1" customWidth="1"/>
    <col min="8460" max="8461" width="2.625" style="150" hidden="1" customWidth="1"/>
    <col min="8462" max="8462" width="15.625" style="150" hidden="1" customWidth="1"/>
    <col min="8463" max="8463" width="15.375" style="150" hidden="1" customWidth="1"/>
    <col min="8464" max="8464" width="15.25" style="150" hidden="1" customWidth="1"/>
    <col min="8465" max="8466" width="15.125" style="150" hidden="1" customWidth="1"/>
    <col min="8467" max="8467" width="15.375" style="150" hidden="1" customWidth="1"/>
    <col min="8468" max="8468" width="15.25" style="150" hidden="1" customWidth="1"/>
    <col min="8469" max="8469" width="15.125" style="150" hidden="1" customWidth="1"/>
    <col min="8470" max="8470" width="15.25" style="150" hidden="1" customWidth="1"/>
    <col min="8471" max="8471" width="15.375" style="150" hidden="1" customWidth="1"/>
    <col min="8472" max="8473" width="1.625" style="150" hidden="1" customWidth="1"/>
    <col min="8474" max="8483" width="0" style="150" hidden="1" customWidth="1"/>
    <col min="8484" max="8485" width="1.625" style="150" hidden="1" customWidth="1"/>
    <col min="8486" max="8604" width="0" style="150" hidden="1" customWidth="1"/>
    <col min="8605" max="8704" width="0" style="150" hidden="1"/>
    <col min="8705" max="8712" width="1.625" style="150" hidden="1" customWidth="1"/>
    <col min="8713" max="8713" width="1.875" style="150" hidden="1" customWidth="1"/>
    <col min="8714" max="8715" width="1.625" style="150" hidden="1" customWidth="1"/>
    <col min="8716" max="8717" width="2.625" style="150" hidden="1" customWidth="1"/>
    <col min="8718" max="8718" width="15.625" style="150" hidden="1" customWidth="1"/>
    <col min="8719" max="8719" width="15.375" style="150" hidden="1" customWidth="1"/>
    <col min="8720" max="8720" width="15.25" style="150" hidden="1" customWidth="1"/>
    <col min="8721" max="8722" width="15.125" style="150" hidden="1" customWidth="1"/>
    <col min="8723" max="8723" width="15.375" style="150" hidden="1" customWidth="1"/>
    <col min="8724" max="8724" width="15.25" style="150" hidden="1" customWidth="1"/>
    <col min="8725" max="8725" width="15.125" style="150" hidden="1" customWidth="1"/>
    <col min="8726" max="8726" width="15.25" style="150" hidden="1" customWidth="1"/>
    <col min="8727" max="8727" width="15.375" style="150" hidden="1" customWidth="1"/>
    <col min="8728" max="8729" width="1.625" style="150" hidden="1" customWidth="1"/>
    <col min="8730" max="8739" width="0" style="150" hidden="1" customWidth="1"/>
    <col min="8740" max="8741" width="1.625" style="150" hidden="1" customWidth="1"/>
    <col min="8742" max="8860" width="0" style="150" hidden="1" customWidth="1"/>
    <col min="8861" max="8960" width="0" style="150" hidden="1"/>
    <col min="8961" max="8968" width="1.625" style="150" hidden="1" customWidth="1"/>
    <col min="8969" max="8969" width="1.875" style="150" hidden="1" customWidth="1"/>
    <col min="8970" max="8971" width="1.625" style="150" hidden="1" customWidth="1"/>
    <col min="8972" max="8973" width="2.625" style="150" hidden="1" customWidth="1"/>
    <col min="8974" max="8974" width="15.625" style="150" hidden="1" customWidth="1"/>
    <col min="8975" max="8975" width="15.375" style="150" hidden="1" customWidth="1"/>
    <col min="8976" max="8976" width="15.25" style="150" hidden="1" customWidth="1"/>
    <col min="8977" max="8978" width="15.125" style="150" hidden="1" customWidth="1"/>
    <col min="8979" max="8979" width="15.375" style="150" hidden="1" customWidth="1"/>
    <col min="8980" max="8980" width="15.25" style="150" hidden="1" customWidth="1"/>
    <col min="8981" max="8981" width="15.125" style="150" hidden="1" customWidth="1"/>
    <col min="8982" max="8982" width="15.25" style="150" hidden="1" customWidth="1"/>
    <col min="8983" max="8983" width="15.375" style="150" hidden="1" customWidth="1"/>
    <col min="8984" max="8985" width="1.625" style="150" hidden="1" customWidth="1"/>
    <col min="8986" max="8995" width="0" style="150" hidden="1" customWidth="1"/>
    <col min="8996" max="8997" width="1.625" style="150" hidden="1" customWidth="1"/>
    <col min="8998" max="9116" width="0" style="150" hidden="1" customWidth="1"/>
    <col min="9117" max="9216" width="0" style="150" hidden="1"/>
    <col min="9217" max="9224" width="1.625" style="150" hidden="1" customWidth="1"/>
    <col min="9225" max="9225" width="1.875" style="150" hidden="1" customWidth="1"/>
    <col min="9226" max="9227" width="1.625" style="150" hidden="1" customWidth="1"/>
    <col min="9228" max="9229" width="2.625" style="150" hidden="1" customWidth="1"/>
    <col min="9230" max="9230" width="15.625" style="150" hidden="1" customWidth="1"/>
    <col min="9231" max="9231" width="15.375" style="150" hidden="1" customWidth="1"/>
    <col min="9232" max="9232" width="15.25" style="150" hidden="1" customWidth="1"/>
    <col min="9233" max="9234" width="15.125" style="150" hidden="1" customWidth="1"/>
    <col min="9235" max="9235" width="15.375" style="150" hidden="1" customWidth="1"/>
    <col min="9236" max="9236" width="15.25" style="150" hidden="1" customWidth="1"/>
    <col min="9237" max="9237" width="15.125" style="150" hidden="1" customWidth="1"/>
    <col min="9238" max="9238" width="15.25" style="150" hidden="1" customWidth="1"/>
    <col min="9239" max="9239" width="15.375" style="150" hidden="1" customWidth="1"/>
    <col min="9240" max="9241" width="1.625" style="150" hidden="1" customWidth="1"/>
    <col min="9242" max="9251" width="0" style="150" hidden="1" customWidth="1"/>
    <col min="9252" max="9253" width="1.625" style="150" hidden="1" customWidth="1"/>
    <col min="9254" max="9372" width="0" style="150" hidden="1" customWidth="1"/>
    <col min="9373" max="9472" width="0" style="150" hidden="1"/>
    <col min="9473" max="9480" width="1.625" style="150" hidden="1" customWidth="1"/>
    <col min="9481" max="9481" width="1.875" style="150" hidden="1" customWidth="1"/>
    <col min="9482" max="9483" width="1.625" style="150" hidden="1" customWidth="1"/>
    <col min="9484" max="9485" width="2.625" style="150" hidden="1" customWidth="1"/>
    <col min="9486" max="9486" width="15.625" style="150" hidden="1" customWidth="1"/>
    <col min="9487" max="9487" width="15.375" style="150" hidden="1" customWidth="1"/>
    <col min="9488" max="9488" width="15.25" style="150" hidden="1" customWidth="1"/>
    <col min="9489" max="9490" width="15.125" style="150" hidden="1" customWidth="1"/>
    <col min="9491" max="9491" width="15.375" style="150" hidden="1" customWidth="1"/>
    <col min="9492" max="9492" width="15.25" style="150" hidden="1" customWidth="1"/>
    <col min="9493" max="9493" width="15.125" style="150" hidden="1" customWidth="1"/>
    <col min="9494" max="9494" width="15.25" style="150" hidden="1" customWidth="1"/>
    <col min="9495" max="9495" width="15.375" style="150" hidden="1" customWidth="1"/>
    <col min="9496" max="9497" width="1.625" style="150" hidden="1" customWidth="1"/>
    <col min="9498" max="9507" width="0" style="150" hidden="1" customWidth="1"/>
    <col min="9508" max="9509" width="1.625" style="150" hidden="1" customWidth="1"/>
    <col min="9510" max="9628" width="0" style="150" hidden="1" customWidth="1"/>
    <col min="9629" max="9728" width="0" style="150" hidden="1"/>
    <col min="9729" max="9736" width="1.625" style="150" hidden="1" customWidth="1"/>
    <col min="9737" max="9737" width="1.875" style="150" hidden="1" customWidth="1"/>
    <col min="9738" max="9739" width="1.625" style="150" hidden="1" customWidth="1"/>
    <col min="9740" max="9741" width="2.625" style="150" hidden="1" customWidth="1"/>
    <col min="9742" max="9742" width="15.625" style="150" hidden="1" customWidth="1"/>
    <col min="9743" max="9743" width="15.375" style="150" hidden="1" customWidth="1"/>
    <col min="9744" max="9744" width="15.25" style="150" hidden="1" customWidth="1"/>
    <col min="9745" max="9746" width="15.125" style="150" hidden="1" customWidth="1"/>
    <col min="9747" max="9747" width="15.375" style="150" hidden="1" customWidth="1"/>
    <col min="9748" max="9748" width="15.25" style="150" hidden="1" customWidth="1"/>
    <col min="9749" max="9749" width="15.125" style="150" hidden="1" customWidth="1"/>
    <col min="9750" max="9750" width="15.25" style="150" hidden="1" customWidth="1"/>
    <col min="9751" max="9751" width="15.375" style="150" hidden="1" customWidth="1"/>
    <col min="9752" max="9753" width="1.625" style="150" hidden="1" customWidth="1"/>
    <col min="9754" max="9763" width="0" style="150" hidden="1" customWidth="1"/>
    <col min="9764" max="9765" width="1.625" style="150" hidden="1" customWidth="1"/>
    <col min="9766" max="9884" width="0" style="150" hidden="1" customWidth="1"/>
    <col min="9885" max="9984" width="0" style="150" hidden="1"/>
    <col min="9985" max="9992" width="1.625" style="150" hidden="1" customWidth="1"/>
    <col min="9993" max="9993" width="1.875" style="150" hidden="1" customWidth="1"/>
    <col min="9994" max="9995" width="1.625" style="150" hidden="1" customWidth="1"/>
    <col min="9996" max="9997" width="2.625" style="150" hidden="1" customWidth="1"/>
    <col min="9998" max="9998" width="15.625" style="150" hidden="1" customWidth="1"/>
    <col min="9999" max="9999" width="15.375" style="150" hidden="1" customWidth="1"/>
    <col min="10000" max="10000" width="15.25" style="150" hidden="1" customWidth="1"/>
    <col min="10001" max="10002" width="15.125" style="150" hidden="1" customWidth="1"/>
    <col min="10003" max="10003" width="15.375" style="150" hidden="1" customWidth="1"/>
    <col min="10004" max="10004" width="15.25" style="150" hidden="1" customWidth="1"/>
    <col min="10005" max="10005" width="15.125" style="150" hidden="1" customWidth="1"/>
    <col min="10006" max="10006" width="15.25" style="150" hidden="1" customWidth="1"/>
    <col min="10007" max="10007" width="15.375" style="150" hidden="1" customWidth="1"/>
    <col min="10008" max="10009" width="1.625" style="150" hidden="1" customWidth="1"/>
    <col min="10010" max="10019" width="0" style="150" hidden="1" customWidth="1"/>
    <col min="10020" max="10021" width="1.625" style="150" hidden="1" customWidth="1"/>
    <col min="10022" max="10140" width="0" style="150" hidden="1" customWidth="1"/>
    <col min="10141" max="10240" width="0" style="150" hidden="1"/>
    <col min="10241" max="10248" width="1.625" style="150" hidden="1" customWidth="1"/>
    <col min="10249" max="10249" width="1.875" style="150" hidden="1" customWidth="1"/>
    <col min="10250" max="10251" width="1.625" style="150" hidden="1" customWidth="1"/>
    <col min="10252" max="10253" width="2.625" style="150" hidden="1" customWidth="1"/>
    <col min="10254" max="10254" width="15.625" style="150" hidden="1" customWidth="1"/>
    <col min="10255" max="10255" width="15.375" style="150" hidden="1" customWidth="1"/>
    <col min="10256" max="10256" width="15.25" style="150" hidden="1" customWidth="1"/>
    <col min="10257" max="10258" width="15.125" style="150" hidden="1" customWidth="1"/>
    <col min="10259" max="10259" width="15.375" style="150" hidden="1" customWidth="1"/>
    <col min="10260" max="10260" width="15.25" style="150" hidden="1" customWidth="1"/>
    <col min="10261" max="10261" width="15.125" style="150" hidden="1" customWidth="1"/>
    <col min="10262" max="10262" width="15.25" style="150" hidden="1" customWidth="1"/>
    <col min="10263" max="10263" width="15.375" style="150" hidden="1" customWidth="1"/>
    <col min="10264" max="10265" width="1.625" style="150" hidden="1" customWidth="1"/>
    <col min="10266" max="10275" width="0" style="150" hidden="1" customWidth="1"/>
    <col min="10276" max="10277" width="1.625" style="150" hidden="1" customWidth="1"/>
    <col min="10278" max="10396" width="0" style="150" hidden="1" customWidth="1"/>
    <col min="10397" max="10496" width="0" style="150" hidden="1"/>
    <col min="10497" max="10504" width="1.625" style="150" hidden="1" customWidth="1"/>
    <col min="10505" max="10505" width="1.875" style="150" hidden="1" customWidth="1"/>
    <col min="10506" max="10507" width="1.625" style="150" hidden="1" customWidth="1"/>
    <col min="10508" max="10509" width="2.625" style="150" hidden="1" customWidth="1"/>
    <col min="10510" max="10510" width="15.625" style="150" hidden="1" customWidth="1"/>
    <col min="10511" max="10511" width="15.375" style="150" hidden="1" customWidth="1"/>
    <col min="10512" max="10512" width="15.25" style="150" hidden="1" customWidth="1"/>
    <col min="10513" max="10514" width="15.125" style="150" hidden="1" customWidth="1"/>
    <col min="10515" max="10515" width="15.375" style="150" hidden="1" customWidth="1"/>
    <col min="10516" max="10516" width="15.25" style="150" hidden="1" customWidth="1"/>
    <col min="10517" max="10517" width="15.125" style="150" hidden="1" customWidth="1"/>
    <col min="10518" max="10518" width="15.25" style="150" hidden="1" customWidth="1"/>
    <col min="10519" max="10519" width="15.375" style="150" hidden="1" customWidth="1"/>
    <col min="10520" max="10521" width="1.625" style="150" hidden="1" customWidth="1"/>
    <col min="10522" max="10531" width="0" style="150" hidden="1" customWidth="1"/>
    <col min="10532" max="10533" width="1.625" style="150" hidden="1" customWidth="1"/>
    <col min="10534" max="10652" width="0" style="150" hidden="1" customWidth="1"/>
    <col min="10653" max="10752" width="0" style="150" hidden="1"/>
    <col min="10753" max="10760" width="1.625" style="150" hidden="1" customWidth="1"/>
    <col min="10761" max="10761" width="1.875" style="150" hidden="1" customWidth="1"/>
    <col min="10762" max="10763" width="1.625" style="150" hidden="1" customWidth="1"/>
    <col min="10764" max="10765" width="2.625" style="150" hidden="1" customWidth="1"/>
    <col min="10766" max="10766" width="15.625" style="150" hidden="1" customWidth="1"/>
    <col min="10767" max="10767" width="15.375" style="150" hidden="1" customWidth="1"/>
    <col min="10768" max="10768" width="15.25" style="150" hidden="1" customWidth="1"/>
    <col min="10769" max="10770" width="15.125" style="150" hidden="1" customWidth="1"/>
    <col min="10771" max="10771" width="15.375" style="150" hidden="1" customWidth="1"/>
    <col min="10772" max="10772" width="15.25" style="150" hidden="1" customWidth="1"/>
    <col min="10773" max="10773" width="15.125" style="150" hidden="1" customWidth="1"/>
    <col min="10774" max="10774" width="15.25" style="150" hidden="1" customWidth="1"/>
    <col min="10775" max="10775" width="15.375" style="150" hidden="1" customWidth="1"/>
    <col min="10776" max="10777" width="1.625" style="150" hidden="1" customWidth="1"/>
    <col min="10778" max="10787" width="0" style="150" hidden="1" customWidth="1"/>
    <col min="10788" max="10789" width="1.625" style="150" hidden="1" customWidth="1"/>
    <col min="10790" max="10908" width="0" style="150" hidden="1" customWidth="1"/>
    <col min="10909" max="11008" width="0" style="150" hidden="1"/>
    <col min="11009" max="11016" width="1.625" style="150" hidden="1" customWidth="1"/>
    <col min="11017" max="11017" width="1.875" style="150" hidden="1" customWidth="1"/>
    <col min="11018" max="11019" width="1.625" style="150" hidden="1" customWidth="1"/>
    <col min="11020" max="11021" width="2.625" style="150" hidden="1" customWidth="1"/>
    <col min="11022" max="11022" width="15.625" style="150" hidden="1" customWidth="1"/>
    <col min="11023" max="11023" width="15.375" style="150" hidden="1" customWidth="1"/>
    <col min="11024" max="11024" width="15.25" style="150" hidden="1" customWidth="1"/>
    <col min="11025" max="11026" width="15.125" style="150" hidden="1" customWidth="1"/>
    <col min="11027" max="11027" width="15.375" style="150" hidden="1" customWidth="1"/>
    <col min="11028" max="11028" width="15.25" style="150" hidden="1" customWidth="1"/>
    <col min="11029" max="11029" width="15.125" style="150" hidden="1" customWidth="1"/>
    <col min="11030" max="11030" width="15.25" style="150" hidden="1" customWidth="1"/>
    <col min="11031" max="11031" width="15.375" style="150" hidden="1" customWidth="1"/>
    <col min="11032" max="11033" width="1.625" style="150" hidden="1" customWidth="1"/>
    <col min="11034" max="11043" width="0" style="150" hidden="1" customWidth="1"/>
    <col min="11044" max="11045" width="1.625" style="150" hidden="1" customWidth="1"/>
    <col min="11046" max="11164" width="0" style="150" hidden="1" customWidth="1"/>
    <col min="11165" max="11264" width="0" style="150" hidden="1"/>
    <col min="11265" max="11272" width="1.625" style="150" hidden="1" customWidth="1"/>
    <col min="11273" max="11273" width="1.875" style="150" hidden="1" customWidth="1"/>
    <col min="11274" max="11275" width="1.625" style="150" hidden="1" customWidth="1"/>
    <col min="11276" max="11277" width="2.625" style="150" hidden="1" customWidth="1"/>
    <col min="11278" max="11278" width="15.625" style="150" hidden="1" customWidth="1"/>
    <col min="11279" max="11279" width="15.375" style="150" hidden="1" customWidth="1"/>
    <col min="11280" max="11280" width="15.25" style="150" hidden="1" customWidth="1"/>
    <col min="11281" max="11282" width="15.125" style="150" hidden="1" customWidth="1"/>
    <col min="11283" max="11283" width="15.375" style="150" hidden="1" customWidth="1"/>
    <col min="11284" max="11284" width="15.25" style="150" hidden="1" customWidth="1"/>
    <col min="11285" max="11285" width="15.125" style="150" hidden="1" customWidth="1"/>
    <col min="11286" max="11286" width="15.25" style="150" hidden="1" customWidth="1"/>
    <col min="11287" max="11287" width="15.375" style="150" hidden="1" customWidth="1"/>
    <col min="11288" max="11289" width="1.625" style="150" hidden="1" customWidth="1"/>
    <col min="11290" max="11299" width="0" style="150" hidden="1" customWidth="1"/>
    <col min="11300" max="11301" width="1.625" style="150" hidden="1" customWidth="1"/>
    <col min="11302" max="11420" width="0" style="150" hidden="1" customWidth="1"/>
    <col min="11421" max="11520" width="0" style="150" hidden="1"/>
    <col min="11521" max="11528" width="1.625" style="150" hidden="1" customWidth="1"/>
    <col min="11529" max="11529" width="1.875" style="150" hidden="1" customWidth="1"/>
    <col min="11530" max="11531" width="1.625" style="150" hidden="1" customWidth="1"/>
    <col min="11532" max="11533" width="2.625" style="150" hidden="1" customWidth="1"/>
    <col min="11534" max="11534" width="15.625" style="150" hidden="1" customWidth="1"/>
    <col min="11535" max="11535" width="15.375" style="150" hidden="1" customWidth="1"/>
    <col min="11536" max="11536" width="15.25" style="150" hidden="1" customWidth="1"/>
    <col min="11537" max="11538" width="15.125" style="150" hidden="1" customWidth="1"/>
    <col min="11539" max="11539" width="15.375" style="150" hidden="1" customWidth="1"/>
    <col min="11540" max="11540" width="15.25" style="150" hidden="1" customWidth="1"/>
    <col min="11541" max="11541" width="15.125" style="150" hidden="1" customWidth="1"/>
    <col min="11542" max="11542" width="15.25" style="150" hidden="1" customWidth="1"/>
    <col min="11543" max="11543" width="15.375" style="150" hidden="1" customWidth="1"/>
    <col min="11544" max="11545" width="1.625" style="150" hidden="1" customWidth="1"/>
    <col min="11546" max="11555" width="0" style="150" hidden="1" customWidth="1"/>
    <col min="11556" max="11557" width="1.625" style="150" hidden="1" customWidth="1"/>
    <col min="11558" max="11676" width="0" style="150" hidden="1" customWidth="1"/>
    <col min="11677" max="11776" width="0" style="150" hidden="1"/>
    <col min="11777" max="11784" width="1.625" style="150" hidden="1" customWidth="1"/>
    <col min="11785" max="11785" width="1.875" style="150" hidden="1" customWidth="1"/>
    <col min="11786" max="11787" width="1.625" style="150" hidden="1" customWidth="1"/>
    <col min="11788" max="11789" width="2.625" style="150" hidden="1" customWidth="1"/>
    <col min="11790" max="11790" width="15.625" style="150" hidden="1" customWidth="1"/>
    <col min="11791" max="11791" width="15.375" style="150" hidden="1" customWidth="1"/>
    <col min="11792" max="11792" width="15.25" style="150" hidden="1" customWidth="1"/>
    <col min="11793" max="11794" width="15.125" style="150" hidden="1" customWidth="1"/>
    <col min="11795" max="11795" width="15.375" style="150" hidden="1" customWidth="1"/>
    <col min="11796" max="11796" width="15.25" style="150" hidden="1" customWidth="1"/>
    <col min="11797" max="11797" width="15.125" style="150" hidden="1" customWidth="1"/>
    <col min="11798" max="11798" width="15.25" style="150" hidden="1" customWidth="1"/>
    <col min="11799" max="11799" width="15.375" style="150" hidden="1" customWidth="1"/>
    <col min="11800" max="11801" width="1.625" style="150" hidden="1" customWidth="1"/>
    <col min="11802" max="11811" width="0" style="150" hidden="1" customWidth="1"/>
    <col min="11812" max="11813" width="1.625" style="150" hidden="1" customWidth="1"/>
    <col min="11814" max="11932" width="0" style="150" hidden="1" customWidth="1"/>
    <col min="11933" max="12032" width="0" style="150" hidden="1"/>
    <col min="12033" max="12040" width="1.625" style="150" hidden="1" customWidth="1"/>
    <col min="12041" max="12041" width="1.875" style="150" hidden="1" customWidth="1"/>
    <col min="12042" max="12043" width="1.625" style="150" hidden="1" customWidth="1"/>
    <col min="12044" max="12045" width="2.625" style="150" hidden="1" customWidth="1"/>
    <col min="12046" max="12046" width="15.625" style="150" hidden="1" customWidth="1"/>
    <col min="12047" max="12047" width="15.375" style="150" hidden="1" customWidth="1"/>
    <col min="12048" max="12048" width="15.25" style="150" hidden="1" customWidth="1"/>
    <col min="12049" max="12050" width="15.125" style="150" hidden="1" customWidth="1"/>
    <col min="12051" max="12051" width="15.375" style="150" hidden="1" customWidth="1"/>
    <col min="12052" max="12052" width="15.25" style="150" hidden="1" customWidth="1"/>
    <col min="12053" max="12053" width="15.125" style="150" hidden="1" customWidth="1"/>
    <col min="12054" max="12054" width="15.25" style="150" hidden="1" customWidth="1"/>
    <col min="12055" max="12055" width="15.375" style="150" hidden="1" customWidth="1"/>
    <col min="12056" max="12057" width="1.625" style="150" hidden="1" customWidth="1"/>
    <col min="12058" max="12067" width="0" style="150" hidden="1" customWidth="1"/>
    <col min="12068" max="12069" width="1.625" style="150" hidden="1" customWidth="1"/>
    <col min="12070" max="12188" width="0" style="150" hidden="1" customWidth="1"/>
    <col min="12189" max="12288" width="0" style="150" hidden="1"/>
    <col min="12289" max="12296" width="1.625" style="150" hidden="1" customWidth="1"/>
    <col min="12297" max="12297" width="1.875" style="150" hidden="1" customWidth="1"/>
    <col min="12298" max="12299" width="1.625" style="150" hidden="1" customWidth="1"/>
    <col min="12300" max="12301" width="2.625" style="150" hidden="1" customWidth="1"/>
    <col min="12302" max="12302" width="15.625" style="150" hidden="1" customWidth="1"/>
    <col min="12303" max="12303" width="15.375" style="150" hidden="1" customWidth="1"/>
    <col min="12304" max="12304" width="15.25" style="150" hidden="1" customWidth="1"/>
    <col min="12305" max="12306" width="15.125" style="150" hidden="1" customWidth="1"/>
    <col min="12307" max="12307" width="15.375" style="150" hidden="1" customWidth="1"/>
    <col min="12308" max="12308" width="15.25" style="150" hidden="1" customWidth="1"/>
    <col min="12309" max="12309" width="15.125" style="150" hidden="1" customWidth="1"/>
    <col min="12310" max="12310" width="15.25" style="150" hidden="1" customWidth="1"/>
    <col min="12311" max="12311" width="15.375" style="150" hidden="1" customWidth="1"/>
    <col min="12312" max="12313" width="1.625" style="150" hidden="1" customWidth="1"/>
    <col min="12314" max="12323" width="0" style="150" hidden="1" customWidth="1"/>
    <col min="12324" max="12325" width="1.625" style="150" hidden="1" customWidth="1"/>
    <col min="12326" max="12444" width="0" style="150" hidden="1" customWidth="1"/>
    <col min="12445" max="12544" width="0" style="150" hidden="1"/>
    <col min="12545" max="12552" width="1.625" style="150" hidden="1" customWidth="1"/>
    <col min="12553" max="12553" width="1.875" style="150" hidden="1" customWidth="1"/>
    <col min="12554" max="12555" width="1.625" style="150" hidden="1" customWidth="1"/>
    <col min="12556" max="12557" width="2.625" style="150" hidden="1" customWidth="1"/>
    <col min="12558" max="12558" width="15.625" style="150" hidden="1" customWidth="1"/>
    <col min="12559" max="12559" width="15.375" style="150" hidden="1" customWidth="1"/>
    <col min="12560" max="12560" width="15.25" style="150" hidden="1" customWidth="1"/>
    <col min="12561" max="12562" width="15.125" style="150" hidden="1" customWidth="1"/>
    <col min="12563" max="12563" width="15.375" style="150" hidden="1" customWidth="1"/>
    <col min="12564" max="12564" width="15.25" style="150" hidden="1" customWidth="1"/>
    <col min="12565" max="12565" width="15.125" style="150" hidden="1" customWidth="1"/>
    <col min="12566" max="12566" width="15.25" style="150" hidden="1" customWidth="1"/>
    <col min="12567" max="12567" width="15.375" style="150" hidden="1" customWidth="1"/>
    <col min="12568" max="12569" width="1.625" style="150" hidden="1" customWidth="1"/>
    <col min="12570" max="12579" width="0" style="150" hidden="1" customWidth="1"/>
    <col min="12580" max="12581" width="1.625" style="150" hidden="1" customWidth="1"/>
    <col min="12582" max="12700" width="0" style="150" hidden="1" customWidth="1"/>
    <col min="12701" max="12800" width="0" style="150" hidden="1"/>
    <col min="12801" max="12808" width="1.625" style="150" hidden="1" customWidth="1"/>
    <col min="12809" max="12809" width="1.875" style="150" hidden="1" customWidth="1"/>
    <col min="12810" max="12811" width="1.625" style="150" hidden="1" customWidth="1"/>
    <col min="12812" max="12813" width="2.625" style="150" hidden="1" customWidth="1"/>
    <col min="12814" max="12814" width="15.625" style="150" hidden="1" customWidth="1"/>
    <col min="12815" max="12815" width="15.375" style="150" hidden="1" customWidth="1"/>
    <col min="12816" max="12816" width="15.25" style="150" hidden="1" customWidth="1"/>
    <col min="12817" max="12818" width="15.125" style="150" hidden="1" customWidth="1"/>
    <col min="12819" max="12819" width="15.375" style="150" hidden="1" customWidth="1"/>
    <col min="12820" max="12820" width="15.25" style="150" hidden="1" customWidth="1"/>
    <col min="12821" max="12821" width="15.125" style="150" hidden="1" customWidth="1"/>
    <col min="12822" max="12822" width="15.25" style="150" hidden="1" customWidth="1"/>
    <col min="12823" max="12823" width="15.375" style="150" hidden="1" customWidth="1"/>
    <col min="12824" max="12825" width="1.625" style="150" hidden="1" customWidth="1"/>
    <col min="12826" max="12835" width="0" style="150" hidden="1" customWidth="1"/>
    <col min="12836" max="12837" width="1.625" style="150" hidden="1" customWidth="1"/>
    <col min="12838" max="12956" width="0" style="150" hidden="1" customWidth="1"/>
    <col min="12957" max="13056" width="0" style="150" hidden="1"/>
    <col min="13057" max="13064" width="1.625" style="150" hidden="1" customWidth="1"/>
    <col min="13065" max="13065" width="1.875" style="150" hidden="1" customWidth="1"/>
    <col min="13066" max="13067" width="1.625" style="150" hidden="1" customWidth="1"/>
    <col min="13068" max="13069" width="2.625" style="150" hidden="1" customWidth="1"/>
    <col min="13070" max="13070" width="15.625" style="150" hidden="1" customWidth="1"/>
    <col min="13071" max="13071" width="15.375" style="150" hidden="1" customWidth="1"/>
    <col min="13072" max="13072" width="15.25" style="150" hidden="1" customWidth="1"/>
    <col min="13073" max="13074" width="15.125" style="150" hidden="1" customWidth="1"/>
    <col min="13075" max="13075" width="15.375" style="150" hidden="1" customWidth="1"/>
    <col min="13076" max="13076" width="15.25" style="150" hidden="1" customWidth="1"/>
    <col min="13077" max="13077" width="15.125" style="150" hidden="1" customWidth="1"/>
    <col min="13078" max="13078" width="15.25" style="150" hidden="1" customWidth="1"/>
    <col min="13079" max="13079" width="15.375" style="150" hidden="1" customWidth="1"/>
    <col min="13080" max="13081" width="1.625" style="150" hidden="1" customWidth="1"/>
    <col min="13082" max="13091" width="0" style="150" hidden="1" customWidth="1"/>
    <col min="13092" max="13093" width="1.625" style="150" hidden="1" customWidth="1"/>
    <col min="13094" max="13212" width="0" style="150" hidden="1" customWidth="1"/>
    <col min="13213" max="13312" width="0" style="150" hidden="1"/>
    <col min="13313" max="13320" width="1.625" style="150" hidden="1" customWidth="1"/>
    <col min="13321" max="13321" width="1.875" style="150" hidden="1" customWidth="1"/>
    <col min="13322" max="13323" width="1.625" style="150" hidden="1" customWidth="1"/>
    <col min="13324" max="13325" width="2.625" style="150" hidden="1" customWidth="1"/>
    <col min="13326" max="13326" width="15.625" style="150" hidden="1" customWidth="1"/>
    <col min="13327" max="13327" width="15.375" style="150" hidden="1" customWidth="1"/>
    <col min="13328" max="13328" width="15.25" style="150" hidden="1" customWidth="1"/>
    <col min="13329" max="13330" width="15.125" style="150" hidden="1" customWidth="1"/>
    <col min="13331" max="13331" width="15.375" style="150" hidden="1" customWidth="1"/>
    <col min="13332" max="13332" width="15.25" style="150" hidden="1" customWidth="1"/>
    <col min="13333" max="13333" width="15.125" style="150" hidden="1" customWidth="1"/>
    <col min="13334" max="13334" width="15.25" style="150" hidden="1" customWidth="1"/>
    <col min="13335" max="13335" width="15.375" style="150" hidden="1" customWidth="1"/>
    <col min="13336" max="13337" width="1.625" style="150" hidden="1" customWidth="1"/>
    <col min="13338" max="13347" width="0" style="150" hidden="1" customWidth="1"/>
    <col min="13348" max="13349" width="1.625" style="150" hidden="1" customWidth="1"/>
    <col min="13350" max="13468" width="0" style="150" hidden="1" customWidth="1"/>
    <col min="13469" max="13568" width="0" style="150" hidden="1"/>
    <col min="13569" max="13576" width="1.625" style="150" hidden="1" customWidth="1"/>
    <col min="13577" max="13577" width="1.875" style="150" hidden="1" customWidth="1"/>
    <col min="13578" max="13579" width="1.625" style="150" hidden="1" customWidth="1"/>
    <col min="13580" max="13581" width="2.625" style="150" hidden="1" customWidth="1"/>
    <col min="13582" max="13582" width="15.625" style="150" hidden="1" customWidth="1"/>
    <col min="13583" max="13583" width="15.375" style="150" hidden="1" customWidth="1"/>
    <col min="13584" max="13584" width="15.25" style="150" hidden="1" customWidth="1"/>
    <col min="13585" max="13586" width="15.125" style="150" hidden="1" customWidth="1"/>
    <col min="13587" max="13587" width="15.375" style="150" hidden="1" customWidth="1"/>
    <col min="13588" max="13588" width="15.25" style="150" hidden="1" customWidth="1"/>
    <col min="13589" max="13589" width="15.125" style="150" hidden="1" customWidth="1"/>
    <col min="13590" max="13590" width="15.25" style="150" hidden="1" customWidth="1"/>
    <col min="13591" max="13591" width="15.375" style="150" hidden="1" customWidth="1"/>
    <col min="13592" max="13593" width="1.625" style="150" hidden="1" customWidth="1"/>
    <col min="13594" max="13603" width="0" style="150" hidden="1" customWidth="1"/>
    <col min="13604" max="13605" width="1.625" style="150" hidden="1" customWidth="1"/>
    <col min="13606" max="13724" width="0" style="150" hidden="1" customWidth="1"/>
    <col min="13725" max="13824" width="0" style="150" hidden="1"/>
    <col min="13825" max="13832" width="1.625" style="150" hidden="1" customWidth="1"/>
    <col min="13833" max="13833" width="1.875" style="150" hidden="1" customWidth="1"/>
    <col min="13834" max="13835" width="1.625" style="150" hidden="1" customWidth="1"/>
    <col min="13836" max="13837" width="2.625" style="150" hidden="1" customWidth="1"/>
    <col min="13838" max="13838" width="15.625" style="150" hidden="1" customWidth="1"/>
    <col min="13839" max="13839" width="15.375" style="150" hidden="1" customWidth="1"/>
    <col min="13840" max="13840" width="15.25" style="150" hidden="1" customWidth="1"/>
    <col min="13841" max="13842" width="15.125" style="150" hidden="1" customWidth="1"/>
    <col min="13843" max="13843" width="15.375" style="150" hidden="1" customWidth="1"/>
    <col min="13844" max="13844" width="15.25" style="150" hidden="1" customWidth="1"/>
    <col min="13845" max="13845" width="15.125" style="150" hidden="1" customWidth="1"/>
    <col min="13846" max="13846" width="15.25" style="150" hidden="1" customWidth="1"/>
    <col min="13847" max="13847" width="15.375" style="150" hidden="1" customWidth="1"/>
    <col min="13848" max="13849" width="1.625" style="150" hidden="1" customWidth="1"/>
    <col min="13850" max="13859" width="0" style="150" hidden="1" customWidth="1"/>
    <col min="13860" max="13861" width="1.625" style="150" hidden="1" customWidth="1"/>
    <col min="13862" max="13980" width="0" style="150" hidden="1" customWidth="1"/>
    <col min="13981" max="14080" width="0" style="150" hidden="1"/>
    <col min="14081" max="14088" width="1.625" style="150" hidden="1" customWidth="1"/>
    <col min="14089" max="14089" width="1.875" style="150" hidden="1" customWidth="1"/>
    <col min="14090" max="14091" width="1.625" style="150" hidden="1" customWidth="1"/>
    <col min="14092" max="14093" width="2.625" style="150" hidden="1" customWidth="1"/>
    <col min="14094" max="14094" width="15.625" style="150" hidden="1" customWidth="1"/>
    <col min="14095" max="14095" width="15.375" style="150" hidden="1" customWidth="1"/>
    <col min="14096" max="14096" width="15.25" style="150" hidden="1" customWidth="1"/>
    <col min="14097" max="14098" width="15.125" style="150" hidden="1" customWidth="1"/>
    <col min="14099" max="14099" width="15.375" style="150" hidden="1" customWidth="1"/>
    <col min="14100" max="14100" width="15.25" style="150" hidden="1" customWidth="1"/>
    <col min="14101" max="14101" width="15.125" style="150" hidden="1" customWidth="1"/>
    <col min="14102" max="14102" width="15.25" style="150" hidden="1" customWidth="1"/>
    <col min="14103" max="14103" width="15.375" style="150" hidden="1" customWidth="1"/>
    <col min="14104" max="14105" width="1.625" style="150" hidden="1" customWidth="1"/>
    <col min="14106" max="14115" width="0" style="150" hidden="1" customWidth="1"/>
    <col min="14116" max="14117" width="1.625" style="150" hidden="1" customWidth="1"/>
    <col min="14118" max="14236" width="0" style="150" hidden="1" customWidth="1"/>
    <col min="14237" max="14336" width="0" style="150" hidden="1"/>
    <col min="14337" max="14344" width="1.625" style="150" hidden="1" customWidth="1"/>
    <col min="14345" max="14345" width="1.875" style="150" hidden="1" customWidth="1"/>
    <col min="14346" max="14347" width="1.625" style="150" hidden="1" customWidth="1"/>
    <col min="14348" max="14349" width="2.625" style="150" hidden="1" customWidth="1"/>
    <col min="14350" max="14350" width="15.625" style="150" hidden="1" customWidth="1"/>
    <col min="14351" max="14351" width="15.375" style="150" hidden="1" customWidth="1"/>
    <col min="14352" max="14352" width="15.25" style="150" hidden="1" customWidth="1"/>
    <col min="14353" max="14354" width="15.125" style="150" hidden="1" customWidth="1"/>
    <col min="14355" max="14355" width="15.375" style="150" hidden="1" customWidth="1"/>
    <col min="14356" max="14356" width="15.25" style="150" hidden="1" customWidth="1"/>
    <col min="14357" max="14357" width="15.125" style="150" hidden="1" customWidth="1"/>
    <col min="14358" max="14358" width="15.25" style="150" hidden="1" customWidth="1"/>
    <col min="14359" max="14359" width="15.375" style="150" hidden="1" customWidth="1"/>
    <col min="14360" max="14361" width="1.625" style="150" hidden="1" customWidth="1"/>
    <col min="14362" max="14371" width="0" style="150" hidden="1" customWidth="1"/>
    <col min="14372" max="14373" width="1.625" style="150" hidden="1" customWidth="1"/>
    <col min="14374" max="14492" width="0" style="150" hidden="1" customWidth="1"/>
    <col min="14493" max="14592" width="0" style="150" hidden="1"/>
    <col min="14593" max="14600" width="1.625" style="150" hidden="1" customWidth="1"/>
    <col min="14601" max="14601" width="1.875" style="150" hidden="1" customWidth="1"/>
    <col min="14602" max="14603" width="1.625" style="150" hidden="1" customWidth="1"/>
    <col min="14604" max="14605" width="2.625" style="150" hidden="1" customWidth="1"/>
    <col min="14606" max="14606" width="15.625" style="150" hidden="1" customWidth="1"/>
    <col min="14607" max="14607" width="15.375" style="150" hidden="1" customWidth="1"/>
    <col min="14608" max="14608" width="15.25" style="150" hidden="1" customWidth="1"/>
    <col min="14609" max="14610" width="15.125" style="150" hidden="1" customWidth="1"/>
    <col min="14611" max="14611" width="15.375" style="150" hidden="1" customWidth="1"/>
    <col min="14612" max="14612" width="15.25" style="150" hidden="1" customWidth="1"/>
    <col min="14613" max="14613" width="15.125" style="150" hidden="1" customWidth="1"/>
    <col min="14614" max="14614" width="15.25" style="150" hidden="1" customWidth="1"/>
    <col min="14615" max="14615" width="15.375" style="150" hidden="1" customWidth="1"/>
    <col min="14616" max="14617" width="1.625" style="150" hidden="1" customWidth="1"/>
    <col min="14618" max="14627" width="0" style="150" hidden="1" customWidth="1"/>
    <col min="14628" max="14629" width="1.625" style="150" hidden="1" customWidth="1"/>
    <col min="14630" max="14748" width="0" style="150" hidden="1" customWidth="1"/>
    <col min="14749" max="14848" width="0" style="150" hidden="1"/>
    <col min="14849" max="14856" width="1.625" style="150" hidden="1" customWidth="1"/>
    <col min="14857" max="14857" width="1.875" style="150" hidden="1" customWidth="1"/>
    <col min="14858" max="14859" width="1.625" style="150" hidden="1" customWidth="1"/>
    <col min="14860" max="14861" width="2.625" style="150" hidden="1" customWidth="1"/>
    <col min="14862" max="14862" width="15.625" style="150" hidden="1" customWidth="1"/>
    <col min="14863" max="14863" width="15.375" style="150" hidden="1" customWidth="1"/>
    <col min="14864" max="14864" width="15.25" style="150" hidden="1" customWidth="1"/>
    <col min="14865" max="14866" width="15.125" style="150" hidden="1" customWidth="1"/>
    <col min="14867" max="14867" width="15.375" style="150" hidden="1" customWidth="1"/>
    <col min="14868" max="14868" width="15.25" style="150" hidden="1" customWidth="1"/>
    <col min="14869" max="14869" width="15.125" style="150" hidden="1" customWidth="1"/>
    <col min="14870" max="14870" width="15.25" style="150" hidden="1" customWidth="1"/>
    <col min="14871" max="14871" width="15.375" style="150" hidden="1" customWidth="1"/>
    <col min="14872" max="14873" width="1.625" style="150" hidden="1" customWidth="1"/>
    <col min="14874" max="14883" width="0" style="150" hidden="1" customWidth="1"/>
    <col min="14884" max="14885" width="1.625" style="150" hidden="1" customWidth="1"/>
    <col min="14886" max="15004" width="0" style="150" hidden="1" customWidth="1"/>
    <col min="15005" max="15104" width="0" style="150" hidden="1"/>
    <col min="15105" max="15112" width="1.625" style="150" hidden="1" customWidth="1"/>
    <col min="15113" max="15113" width="1.875" style="150" hidden="1" customWidth="1"/>
    <col min="15114" max="15115" width="1.625" style="150" hidden="1" customWidth="1"/>
    <col min="15116" max="15117" width="2.625" style="150" hidden="1" customWidth="1"/>
    <col min="15118" max="15118" width="15.625" style="150" hidden="1" customWidth="1"/>
    <col min="15119" max="15119" width="15.375" style="150" hidden="1" customWidth="1"/>
    <col min="15120" max="15120" width="15.25" style="150" hidden="1" customWidth="1"/>
    <col min="15121" max="15122" width="15.125" style="150" hidden="1" customWidth="1"/>
    <col min="15123" max="15123" width="15.375" style="150" hidden="1" customWidth="1"/>
    <col min="15124" max="15124" width="15.25" style="150" hidden="1" customWidth="1"/>
    <col min="15125" max="15125" width="15.125" style="150" hidden="1" customWidth="1"/>
    <col min="15126" max="15126" width="15.25" style="150" hidden="1" customWidth="1"/>
    <col min="15127" max="15127" width="15.375" style="150" hidden="1" customWidth="1"/>
    <col min="15128" max="15129" width="1.625" style="150" hidden="1" customWidth="1"/>
    <col min="15130" max="15139" width="0" style="150" hidden="1" customWidth="1"/>
    <col min="15140" max="15141" width="1.625" style="150" hidden="1" customWidth="1"/>
    <col min="15142" max="15260" width="0" style="150" hidden="1" customWidth="1"/>
    <col min="15261" max="15360" width="0" style="150" hidden="1"/>
    <col min="15361" max="15368" width="1.625" style="150" hidden="1" customWidth="1"/>
    <col min="15369" max="15369" width="1.875" style="150" hidden="1" customWidth="1"/>
    <col min="15370" max="15371" width="1.625" style="150" hidden="1" customWidth="1"/>
    <col min="15372" max="15373" width="2.625" style="150" hidden="1" customWidth="1"/>
    <col min="15374" max="15374" width="15.625" style="150" hidden="1" customWidth="1"/>
    <col min="15375" max="15375" width="15.375" style="150" hidden="1" customWidth="1"/>
    <col min="15376" max="15376" width="15.25" style="150" hidden="1" customWidth="1"/>
    <col min="15377" max="15378" width="15.125" style="150" hidden="1" customWidth="1"/>
    <col min="15379" max="15379" width="15.375" style="150" hidden="1" customWidth="1"/>
    <col min="15380" max="15380" width="15.25" style="150" hidden="1" customWidth="1"/>
    <col min="15381" max="15381" width="15.125" style="150" hidden="1" customWidth="1"/>
    <col min="15382" max="15382" width="15.25" style="150" hidden="1" customWidth="1"/>
    <col min="15383" max="15383" width="15.375" style="150" hidden="1" customWidth="1"/>
    <col min="15384" max="15385" width="1.625" style="150" hidden="1" customWidth="1"/>
    <col min="15386" max="15395" width="0" style="150" hidden="1" customWidth="1"/>
    <col min="15396" max="15397" width="1.625" style="150" hidden="1" customWidth="1"/>
    <col min="15398" max="15516" width="0" style="150" hidden="1" customWidth="1"/>
    <col min="15517" max="15616" width="0" style="150" hidden="1"/>
    <col min="15617" max="15624" width="1.625" style="150" hidden="1" customWidth="1"/>
    <col min="15625" max="15625" width="1.875" style="150" hidden="1" customWidth="1"/>
    <col min="15626" max="15627" width="1.625" style="150" hidden="1" customWidth="1"/>
    <col min="15628" max="15629" width="2.625" style="150" hidden="1" customWidth="1"/>
    <col min="15630" max="15630" width="15.625" style="150" hidden="1" customWidth="1"/>
    <col min="15631" max="15631" width="15.375" style="150" hidden="1" customWidth="1"/>
    <col min="15632" max="15632" width="15.25" style="150" hidden="1" customWidth="1"/>
    <col min="15633" max="15634" width="15.125" style="150" hidden="1" customWidth="1"/>
    <col min="15635" max="15635" width="15.375" style="150" hidden="1" customWidth="1"/>
    <col min="15636" max="15636" width="15.25" style="150" hidden="1" customWidth="1"/>
    <col min="15637" max="15637" width="15.125" style="150" hidden="1" customWidth="1"/>
    <col min="15638" max="15638" width="15.25" style="150" hidden="1" customWidth="1"/>
    <col min="15639" max="15639" width="15.375" style="150" hidden="1" customWidth="1"/>
    <col min="15640" max="15641" width="1.625" style="150" hidden="1" customWidth="1"/>
    <col min="15642" max="15651" width="0" style="150" hidden="1" customWidth="1"/>
    <col min="15652" max="15653" width="1.625" style="150" hidden="1" customWidth="1"/>
    <col min="15654" max="15772" width="0" style="150" hidden="1" customWidth="1"/>
    <col min="15773" max="15872" width="0" style="150" hidden="1"/>
    <col min="15873" max="15880" width="1.625" style="150" hidden="1" customWidth="1"/>
    <col min="15881" max="15881" width="1.875" style="150" hidden="1" customWidth="1"/>
    <col min="15882" max="15883" width="1.625" style="150" hidden="1" customWidth="1"/>
    <col min="15884" max="15885" width="2.625" style="150" hidden="1" customWidth="1"/>
    <col min="15886" max="15886" width="15.625" style="150" hidden="1" customWidth="1"/>
    <col min="15887" max="15887" width="15.375" style="150" hidden="1" customWidth="1"/>
    <col min="15888" max="15888" width="15.25" style="150" hidden="1" customWidth="1"/>
    <col min="15889" max="15890" width="15.125" style="150" hidden="1" customWidth="1"/>
    <col min="15891" max="15891" width="15.375" style="150" hidden="1" customWidth="1"/>
    <col min="15892" max="15892" width="15.25" style="150" hidden="1" customWidth="1"/>
    <col min="15893" max="15893" width="15.125" style="150" hidden="1" customWidth="1"/>
    <col min="15894" max="15894" width="15.25" style="150" hidden="1" customWidth="1"/>
    <col min="15895" max="15895" width="15.375" style="150" hidden="1" customWidth="1"/>
    <col min="15896" max="15897" width="1.625" style="150" hidden="1" customWidth="1"/>
    <col min="15898" max="15907" width="0" style="150" hidden="1" customWidth="1"/>
    <col min="15908" max="15909" width="1.625" style="150" hidden="1" customWidth="1"/>
    <col min="15910" max="16028" width="0" style="150" hidden="1" customWidth="1"/>
    <col min="16029" max="16128" width="0" style="150" hidden="1"/>
    <col min="16129" max="16136" width="1.625" style="150" hidden="1" customWidth="1"/>
    <col min="16137" max="16137" width="1.875" style="150" hidden="1" customWidth="1"/>
    <col min="16138" max="16139" width="1.625" style="150" hidden="1" customWidth="1"/>
    <col min="16140" max="16141" width="2.625" style="150" hidden="1" customWidth="1"/>
    <col min="16142" max="16142" width="15.625" style="150" hidden="1" customWidth="1"/>
    <col min="16143" max="16143" width="15.375" style="150" hidden="1" customWidth="1"/>
    <col min="16144" max="16144" width="15.25" style="150" hidden="1" customWidth="1"/>
    <col min="16145" max="16146" width="15.125" style="150" hidden="1" customWidth="1"/>
    <col min="16147" max="16147" width="15.375" style="150" hidden="1" customWidth="1"/>
    <col min="16148" max="16148" width="15.25" style="150" hidden="1" customWidth="1"/>
    <col min="16149" max="16149" width="15.125" style="150" hidden="1" customWidth="1"/>
    <col min="16150" max="16150" width="15.25" style="150" hidden="1" customWidth="1"/>
    <col min="16151" max="16151" width="15.375" style="150" hidden="1" customWidth="1"/>
    <col min="16152" max="16153" width="1.625" style="150" hidden="1" customWidth="1"/>
    <col min="16154" max="16163" width="0" style="150" hidden="1" customWidth="1"/>
    <col min="16164" max="16165" width="1.625" style="150" hidden="1" customWidth="1"/>
    <col min="16166" max="16284" width="0" style="150" hidden="1" customWidth="1"/>
    <col min="16285" max="16384" width="0" style="150" hidden="1"/>
  </cols>
  <sheetData>
    <row r="1" spans="1:123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1:123" s="119" customFormat="1" ht="16.899999999999999" customHeight="1" x14ac:dyDescent="0.15">
      <c r="A2" s="120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</row>
    <row r="3" spans="1:123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</row>
    <row r="4" spans="1:123" s="119" customFormat="1" ht="11.4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</row>
    <row r="5" spans="1:123" s="119" customFormat="1" ht="13.9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22" t="s">
        <v>109</v>
      </c>
      <c r="W5" s="123" t="s">
        <v>110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</row>
    <row r="6" spans="1:123" s="119" customFormat="1" ht="21" customHeight="1" x14ac:dyDescent="0.25">
      <c r="A6" s="124"/>
      <c r="B6" s="125"/>
      <c r="C6" s="118"/>
      <c r="D6" s="126"/>
      <c r="E6" s="126"/>
      <c r="F6" s="127"/>
      <c r="G6" s="127"/>
      <c r="H6" s="127"/>
      <c r="I6" s="127"/>
      <c r="J6" s="127"/>
      <c r="K6" s="127"/>
      <c r="L6" s="124"/>
      <c r="M6" s="124"/>
      <c r="N6" s="128"/>
      <c r="O6" s="129" t="s">
        <v>111</v>
      </c>
      <c r="P6" s="130"/>
      <c r="Q6" s="130"/>
      <c r="R6" s="131"/>
      <c r="S6" s="131"/>
      <c r="T6" s="132" t="s">
        <v>4</v>
      </c>
      <c r="U6" s="133" t="s">
        <v>5</v>
      </c>
      <c r="V6" s="134"/>
      <c r="W6" s="135"/>
      <c r="X6" s="120"/>
      <c r="Y6" s="136"/>
      <c r="Z6" s="118"/>
      <c r="AA6" s="118"/>
      <c r="AB6" s="118"/>
      <c r="AC6" s="118"/>
      <c r="AD6" s="118"/>
      <c r="AE6" s="137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</row>
    <row r="7" spans="1:123" s="119" customFormat="1" ht="21.6" customHeight="1" x14ac:dyDescent="0.25">
      <c r="A7" s="124"/>
      <c r="B7" s="120" t="s">
        <v>112</v>
      </c>
      <c r="C7" s="118"/>
      <c r="D7" s="126"/>
      <c r="E7" s="126"/>
      <c r="F7" s="127"/>
      <c r="G7" s="127"/>
      <c r="H7" s="127"/>
      <c r="I7" s="127"/>
      <c r="J7" s="16" t="s">
        <v>7</v>
      </c>
      <c r="K7" s="118"/>
      <c r="L7" s="124"/>
      <c r="M7" s="124"/>
      <c r="N7" s="128"/>
      <c r="O7" s="129"/>
      <c r="P7" s="130"/>
      <c r="Q7" s="130"/>
      <c r="R7" s="131"/>
      <c r="S7" s="131"/>
      <c r="T7" s="138" t="s">
        <v>113</v>
      </c>
      <c r="U7" s="139" t="s">
        <v>9</v>
      </c>
      <c r="V7" s="140"/>
      <c r="W7" s="135"/>
      <c r="X7" s="120"/>
      <c r="Y7" s="136"/>
      <c r="Z7" s="118"/>
      <c r="AA7" s="118"/>
      <c r="AB7" s="118"/>
      <c r="AC7" s="118"/>
      <c r="AD7" s="118"/>
      <c r="AE7" s="137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</row>
    <row r="8" spans="1:123" s="119" customFormat="1" ht="22.15" customHeight="1" x14ac:dyDescent="0.15">
      <c r="A8" s="124"/>
      <c r="B8" s="141" t="s">
        <v>114</v>
      </c>
      <c r="C8" s="118"/>
      <c r="D8" s="142"/>
      <c r="E8" s="142"/>
      <c r="F8" s="143"/>
      <c r="G8" s="143"/>
      <c r="H8" s="143"/>
      <c r="I8" s="143"/>
      <c r="J8" s="144" t="s">
        <v>115</v>
      </c>
      <c r="K8" s="118"/>
      <c r="L8" s="124"/>
      <c r="M8" s="124"/>
      <c r="N8" s="124"/>
      <c r="O8" s="124"/>
      <c r="P8" s="124"/>
      <c r="Q8" s="124"/>
      <c r="R8" s="124"/>
      <c r="S8" s="124"/>
      <c r="T8" s="118"/>
      <c r="U8" s="118"/>
      <c r="V8" s="118"/>
      <c r="W8" s="145" t="s">
        <v>116</v>
      </c>
      <c r="X8" s="120"/>
      <c r="Y8" s="124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</row>
    <row r="9" spans="1:123" ht="14.1" customHeight="1" x14ac:dyDescent="0.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 t="s">
        <v>42</v>
      </c>
      <c r="O9" s="147" t="s">
        <v>13</v>
      </c>
      <c r="P9" s="147" t="s">
        <v>15</v>
      </c>
      <c r="Q9" s="147" t="s">
        <v>16</v>
      </c>
      <c r="R9" s="147" t="s">
        <v>117</v>
      </c>
      <c r="S9" s="147" t="s">
        <v>26</v>
      </c>
      <c r="T9" s="147" t="s">
        <v>28</v>
      </c>
      <c r="U9" s="147" t="s">
        <v>30</v>
      </c>
      <c r="V9" s="147" t="s">
        <v>32</v>
      </c>
      <c r="W9" s="147" t="s">
        <v>34</v>
      </c>
      <c r="X9" s="148"/>
      <c r="Y9" s="146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</row>
    <row r="10" spans="1:123" ht="21" customHeight="1" x14ac:dyDescent="0.15">
      <c r="A10" s="146"/>
      <c r="B10" s="151"/>
      <c r="C10" s="152"/>
      <c r="D10" s="152"/>
      <c r="E10" s="152"/>
      <c r="F10" s="152"/>
      <c r="G10" s="152"/>
      <c r="H10" s="152"/>
      <c r="I10" s="152"/>
      <c r="J10" s="152"/>
      <c r="K10" s="153"/>
      <c r="L10" s="151"/>
      <c r="M10" s="153"/>
      <c r="N10" s="154"/>
      <c r="O10" s="155"/>
      <c r="P10" s="155"/>
      <c r="Q10" s="155"/>
      <c r="R10" s="155"/>
      <c r="S10" s="155"/>
      <c r="T10" s="154"/>
      <c r="U10" s="155"/>
      <c r="V10" s="155"/>
      <c r="W10" s="155"/>
      <c r="X10" s="156"/>
      <c r="Y10" s="146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</row>
    <row r="11" spans="1:123" ht="30" customHeight="1" x14ac:dyDescent="0.15">
      <c r="A11" s="146"/>
      <c r="B11" s="1249" t="s">
        <v>118</v>
      </c>
      <c r="C11" s="1250"/>
      <c r="D11" s="1250"/>
      <c r="E11" s="1250"/>
      <c r="F11" s="1250"/>
      <c r="G11" s="1250"/>
      <c r="H11" s="1250"/>
      <c r="I11" s="1250"/>
      <c r="J11" s="1250"/>
      <c r="K11" s="1251"/>
      <c r="L11" s="1252" t="s">
        <v>45</v>
      </c>
      <c r="M11" s="1253"/>
      <c r="N11" s="157" t="s">
        <v>119</v>
      </c>
      <c r="O11" s="157" t="s">
        <v>120</v>
      </c>
      <c r="P11" s="158" t="s">
        <v>121</v>
      </c>
      <c r="Q11" s="158" t="s">
        <v>122</v>
      </c>
      <c r="R11" s="158" t="s">
        <v>123</v>
      </c>
      <c r="S11" s="159" t="s">
        <v>124</v>
      </c>
      <c r="T11" s="159" t="s">
        <v>125</v>
      </c>
      <c r="U11" s="159" t="s">
        <v>126</v>
      </c>
      <c r="V11" s="158" t="s">
        <v>127</v>
      </c>
      <c r="W11" s="160" t="s">
        <v>128</v>
      </c>
      <c r="X11" s="148"/>
      <c r="Y11" s="146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</row>
    <row r="12" spans="1:123" ht="18" customHeight="1" x14ac:dyDescent="0.15">
      <c r="A12" s="146"/>
      <c r="B12" s="161"/>
      <c r="C12" s="162"/>
      <c r="D12" s="162"/>
      <c r="E12" s="162"/>
      <c r="F12" s="162"/>
      <c r="G12" s="162"/>
      <c r="H12" s="162"/>
      <c r="I12" s="162"/>
      <c r="J12" s="162"/>
      <c r="K12" s="163"/>
      <c r="L12" s="164"/>
      <c r="M12" s="165"/>
      <c r="N12" s="166" t="s">
        <v>129</v>
      </c>
      <c r="O12" s="166" t="s">
        <v>130</v>
      </c>
      <c r="P12" s="166" t="s">
        <v>131</v>
      </c>
      <c r="Q12" s="166" t="s">
        <v>132</v>
      </c>
      <c r="R12" s="166" t="s">
        <v>133</v>
      </c>
      <c r="S12" s="167" t="s">
        <v>134</v>
      </c>
      <c r="T12" s="167" t="s">
        <v>135</v>
      </c>
      <c r="U12" s="167" t="s">
        <v>136</v>
      </c>
      <c r="V12" s="166" t="s">
        <v>137</v>
      </c>
      <c r="W12" s="166" t="s">
        <v>138</v>
      </c>
      <c r="X12" s="168"/>
      <c r="Y12" s="146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</row>
    <row r="13" spans="1:123" s="181" customFormat="1" ht="8.1" customHeight="1" thickBot="1" x14ac:dyDescent="0.2">
      <c r="A13" s="169"/>
      <c r="B13" s="170"/>
      <c r="C13" s="171"/>
      <c r="D13" s="171"/>
      <c r="E13" s="171"/>
      <c r="F13" s="171"/>
      <c r="G13" s="171"/>
      <c r="H13" s="171"/>
      <c r="I13" s="171"/>
      <c r="J13" s="171"/>
      <c r="K13" s="172"/>
      <c r="L13" s="173"/>
      <c r="M13" s="174"/>
      <c r="N13" s="175"/>
      <c r="O13" s="176"/>
      <c r="P13" s="177"/>
      <c r="Q13" s="177"/>
      <c r="R13" s="178"/>
      <c r="S13" s="179"/>
      <c r="T13" s="175"/>
      <c r="U13" s="177"/>
      <c r="V13" s="177"/>
      <c r="W13" s="179"/>
      <c r="X13" s="180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</row>
    <row r="14" spans="1:123" ht="33.75" customHeight="1" x14ac:dyDescent="0.15">
      <c r="A14" s="146"/>
      <c r="B14" s="1254" t="s">
        <v>139</v>
      </c>
      <c r="C14" s="1255"/>
      <c r="D14" s="1255"/>
      <c r="E14" s="1255"/>
      <c r="F14" s="1255"/>
      <c r="G14" s="1255"/>
      <c r="H14" s="1255"/>
      <c r="I14" s="1255"/>
      <c r="J14" s="1255"/>
      <c r="K14" s="1256"/>
      <c r="L14" s="182">
        <v>0</v>
      </c>
      <c r="M14" s="183">
        <v>1</v>
      </c>
      <c r="N14" s="184">
        <v>582079580</v>
      </c>
      <c r="O14" s="184">
        <v>575225264</v>
      </c>
      <c r="P14" s="185">
        <f>N14-O14</f>
        <v>6854316</v>
      </c>
      <c r="Q14" s="184">
        <v>1133231</v>
      </c>
      <c r="R14" s="185">
        <f>P14-Q14</f>
        <v>5721085</v>
      </c>
      <c r="S14" s="185">
        <f>R14-R15</f>
        <v>-117791</v>
      </c>
      <c r="T14" s="184">
        <v>3912171</v>
      </c>
      <c r="U14" s="184">
        <v>0</v>
      </c>
      <c r="V14" s="184">
        <v>30099</v>
      </c>
      <c r="W14" s="186">
        <f>S14+T14+U14-V14</f>
        <v>3764281</v>
      </c>
      <c r="X14" s="146"/>
      <c r="Y14" s="146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</row>
    <row r="15" spans="1:123" ht="33.75" customHeight="1" thickBot="1" x14ac:dyDescent="0.2">
      <c r="A15" s="146"/>
      <c r="B15" s="1254" t="s">
        <v>140</v>
      </c>
      <c r="C15" s="1255"/>
      <c r="D15" s="1255"/>
      <c r="E15" s="1255"/>
      <c r="F15" s="1255"/>
      <c r="G15" s="1255"/>
      <c r="H15" s="1255"/>
      <c r="I15" s="1255"/>
      <c r="J15" s="1255"/>
      <c r="K15" s="1256"/>
      <c r="L15" s="187">
        <v>0</v>
      </c>
      <c r="M15" s="188">
        <v>2</v>
      </c>
      <c r="N15" s="189">
        <v>463262977</v>
      </c>
      <c r="O15" s="189">
        <v>456067538</v>
      </c>
      <c r="P15" s="190">
        <f>N15-O15</f>
        <v>7195439</v>
      </c>
      <c r="Q15" s="189">
        <v>1356563</v>
      </c>
      <c r="R15" s="190">
        <f>P15-Q15</f>
        <v>5838876</v>
      </c>
      <c r="S15" s="189">
        <v>3393448</v>
      </c>
      <c r="T15" s="189">
        <v>1334304</v>
      </c>
      <c r="U15" s="189">
        <v>0</v>
      </c>
      <c r="V15" s="189">
        <v>25919</v>
      </c>
      <c r="W15" s="191">
        <f>S15+T15+U15-V15</f>
        <v>4701833</v>
      </c>
      <c r="X15" s="146"/>
      <c r="Y15" s="146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</row>
    <row r="16" spans="1:123" ht="16.5" customHeight="1" x14ac:dyDescent="0.1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</row>
    <row r="17" spans="1:123" hidden="1" x14ac:dyDescent="0.1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</row>
    <row r="18" spans="1:123" hidden="1" x14ac:dyDescent="0.15">
      <c r="A18" s="146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</row>
    <row r="19" spans="1:123" hidden="1" x14ac:dyDescent="0.15">
      <c r="A19" s="146"/>
      <c r="B19" s="149"/>
      <c r="C19" s="149"/>
      <c r="D19" s="149"/>
      <c r="E19" s="149"/>
      <c r="F19" s="146"/>
      <c r="G19" s="146"/>
      <c r="H19" s="146"/>
      <c r="I19" s="146"/>
      <c r="J19" s="146"/>
      <c r="K19" s="146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</row>
    <row r="20" spans="1:123" hidden="1" x14ac:dyDescent="0.15">
      <c r="A20" s="146"/>
      <c r="B20" s="149"/>
      <c r="C20" s="149"/>
      <c r="D20" s="149"/>
      <c r="E20" s="149"/>
      <c r="F20" s="146"/>
      <c r="G20" s="146"/>
      <c r="H20" s="146"/>
      <c r="I20" s="146"/>
      <c r="J20" s="146"/>
      <c r="K20" s="146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</row>
    <row r="21" spans="1:123" ht="14.25" hidden="1" customHeight="1" x14ac:dyDescent="0.1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</row>
    <row r="22" spans="1:123" hidden="1" x14ac:dyDescent="0.1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</row>
    <row r="23" spans="1:123" hidden="1" x14ac:dyDescent="0.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</row>
    <row r="24" spans="1:123" hidden="1" x14ac:dyDescent="0.1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</row>
    <row r="25" spans="1:123" ht="39.75" hidden="1" customHeight="1" x14ac:dyDescent="0.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92"/>
      <c r="P25" s="193"/>
      <c r="Q25" s="194"/>
      <c r="R25" s="195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</row>
    <row r="26" spans="1:123" ht="39.75" hidden="1" customHeight="1" x14ac:dyDescent="0.15"/>
    <row r="27" spans="1:123" ht="13.5" hidden="1" customHeight="1" x14ac:dyDescent="0.15"/>
    <row r="28" spans="1:123" ht="21.95" hidden="1" customHeight="1" x14ac:dyDescent="0.15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8"/>
      <c r="P28" s="198"/>
      <c r="Q28" s="198"/>
      <c r="R28" s="198"/>
      <c r="S28" s="199"/>
      <c r="T28" s="198"/>
      <c r="U28" s="199"/>
      <c r="V28" s="199"/>
      <c r="W28" s="199"/>
    </row>
    <row r="29" spans="1:123" ht="33.75" hidden="1" customHeight="1" x14ac:dyDescent="0.15">
      <c r="A29" s="196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  <c r="M29" s="201"/>
      <c r="N29" s="201"/>
      <c r="O29" s="202"/>
      <c r="P29" s="203"/>
      <c r="Q29" s="199"/>
      <c r="R29" s="199"/>
      <c r="S29" s="199"/>
      <c r="T29" s="199"/>
      <c r="U29" s="204"/>
      <c r="V29" s="205"/>
      <c r="W29" s="205"/>
    </row>
    <row r="30" spans="1:123" ht="12.75" hidden="1" customHeight="1" x14ac:dyDescent="0.15">
      <c r="A30" s="196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97"/>
      <c r="M30" s="197"/>
      <c r="N30" s="197"/>
      <c r="O30" s="206"/>
      <c r="P30" s="207"/>
      <c r="Q30" s="207"/>
      <c r="R30" s="208"/>
      <c r="S30" s="207"/>
      <c r="T30" s="207"/>
      <c r="U30" s="207"/>
      <c r="V30" s="207"/>
      <c r="W30" s="207"/>
    </row>
    <row r="31" spans="1:123" s="181" customFormat="1" ht="8.1" hidden="1" customHeight="1" x14ac:dyDescent="0.15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1"/>
      <c r="N31" s="211"/>
      <c r="O31" s="212"/>
      <c r="P31" s="213"/>
      <c r="Q31" s="213"/>
      <c r="R31" s="214"/>
      <c r="S31" s="213"/>
      <c r="T31" s="213"/>
      <c r="U31" s="213"/>
      <c r="V31" s="213"/>
      <c r="W31" s="213"/>
    </row>
    <row r="32" spans="1:123" ht="22.5" hidden="1" customHeight="1" x14ac:dyDescent="0.15">
      <c r="A32" s="196"/>
      <c r="B32" s="199"/>
      <c r="C32" s="199"/>
      <c r="D32" s="215"/>
      <c r="E32" s="216"/>
      <c r="F32" s="216"/>
      <c r="G32" s="216"/>
      <c r="H32" s="216"/>
      <c r="I32" s="216"/>
      <c r="J32" s="216"/>
      <c r="K32" s="217"/>
      <c r="L32" s="218"/>
      <c r="M32" s="218"/>
      <c r="N32" s="218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23" ht="20.25" hidden="1" customHeight="1" x14ac:dyDescent="0.15">
      <c r="A33" s="196"/>
      <c r="B33" s="199"/>
      <c r="C33" s="199"/>
      <c r="D33" s="216"/>
      <c r="E33" s="216"/>
      <c r="F33" s="216"/>
      <c r="G33" s="201"/>
      <c r="H33" s="216"/>
      <c r="I33" s="216"/>
      <c r="J33" s="216"/>
      <c r="K33" s="217"/>
      <c r="L33" s="218"/>
      <c r="M33" s="218"/>
      <c r="N33" s="218"/>
      <c r="O33" s="219"/>
      <c r="P33" s="219"/>
      <c r="Q33" s="219"/>
      <c r="R33" s="220"/>
      <c r="S33" s="219"/>
      <c r="T33" s="219"/>
      <c r="U33" s="219"/>
      <c r="V33" s="219"/>
      <c r="W33" s="219"/>
    </row>
    <row r="34" spans="1:23" ht="20.25" hidden="1" customHeight="1" x14ac:dyDescent="0.15">
      <c r="A34" s="196"/>
      <c r="B34" s="199"/>
      <c r="C34" s="221"/>
      <c r="D34" s="215"/>
      <c r="E34" s="216"/>
      <c r="F34" s="216"/>
      <c r="G34" s="201"/>
      <c r="H34" s="216"/>
      <c r="I34" s="216"/>
      <c r="J34" s="216"/>
      <c r="K34" s="217"/>
      <c r="L34" s="218"/>
      <c r="M34" s="218"/>
      <c r="N34" s="218"/>
      <c r="O34" s="219"/>
      <c r="P34" s="219"/>
      <c r="Q34" s="219"/>
      <c r="R34" s="220"/>
      <c r="S34" s="219"/>
      <c r="T34" s="219"/>
      <c r="U34" s="219"/>
      <c r="V34" s="219"/>
      <c r="W34" s="219"/>
    </row>
    <row r="35" spans="1:23" ht="20.25" hidden="1" customHeight="1" x14ac:dyDescent="0.15">
      <c r="A35" s="196"/>
      <c r="B35" s="199"/>
      <c r="C35" s="221"/>
      <c r="D35" s="215"/>
      <c r="E35" s="216"/>
      <c r="F35" s="216"/>
      <c r="G35" s="201"/>
      <c r="H35" s="216"/>
      <c r="I35" s="216"/>
      <c r="J35" s="216"/>
      <c r="K35" s="217"/>
      <c r="L35" s="218"/>
      <c r="M35" s="218"/>
      <c r="N35" s="218"/>
      <c r="O35" s="219"/>
      <c r="P35" s="219"/>
      <c r="Q35" s="219"/>
      <c r="R35" s="220"/>
      <c r="S35" s="219"/>
      <c r="T35" s="219"/>
      <c r="U35" s="219"/>
      <c r="V35" s="219"/>
      <c r="W35" s="219"/>
    </row>
    <row r="36" spans="1:23" ht="20.25" hidden="1" customHeight="1" x14ac:dyDescent="0.15">
      <c r="A36" s="196"/>
      <c r="B36" s="199"/>
      <c r="C36" s="221"/>
      <c r="D36" s="215"/>
      <c r="E36" s="216"/>
      <c r="F36" s="216"/>
      <c r="G36" s="199"/>
      <c r="H36" s="199"/>
      <c r="I36" s="198"/>
      <c r="J36" s="216"/>
      <c r="K36" s="217"/>
      <c r="L36" s="218"/>
      <c r="M36" s="218"/>
      <c r="N36" s="218"/>
      <c r="O36" s="219"/>
      <c r="P36" s="219"/>
      <c r="Q36" s="219"/>
      <c r="R36" s="220"/>
      <c r="S36" s="219"/>
      <c r="T36" s="219"/>
      <c r="U36" s="219"/>
      <c r="V36" s="219"/>
      <c r="W36" s="219"/>
    </row>
    <row r="37" spans="1:23" ht="20.25" hidden="1" customHeight="1" x14ac:dyDescent="0.15">
      <c r="A37" s="196"/>
      <c r="B37" s="199"/>
      <c r="C37" s="199"/>
      <c r="D37" s="216"/>
      <c r="E37" s="216"/>
      <c r="F37" s="216"/>
      <c r="G37" s="201"/>
      <c r="H37" s="215"/>
      <c r="I37" s="216"/>
      <c r="J37" s="216"/>
      <c r="K37" s="217"/>
      <c r="L37" s="218"/>
      <c r="M37" s="218"/>
      <c r="N37" s="218"/>
      <c r="O37" s="219"/>
      <c r="P37" s="219"/>
      <c r="Q37" s="219"/>
      <c r="R37" s="219"/>
      <c r="S37" s="219"/>
      <c r="T37" s="219"/>
      <c r="U37" s="219"/>
      <c r="V37" s="219"/>
      <c r="W37" s="219"/>
    </row>
    <row r="38" spans="1:23" ht="20.25" hidden="1" customHeight="1" x14ac:dyDescent="0.15">
      <c r="A38" s="196"/>
      <c r="B38" s="199"/>
      <c r="C38" s="221"/>
      <c r="D38" s="215"/>
      <c r="E38" s="216"/>
      <c r="F38" s="216"/>
      <c r="G38" s="216"/>
      <c r="H38" s="215"/>
      <c r="I38" s="216"/>
      <c r="J38" s="216"/>
      <c r="K38" s="217"/>
      <c r="L38" s="218"/>
      <c r="M38" s="218"/>
      <c r="N38" s="218"/>
      <c r="O38" s="219"/>
      <c r="P38" s="219"/>
      <c r="Q38" s="219"/>
      <c r="R38" s="219"/>
      <c r="S38" s="219"/>
      <c r="T38" s="219"/>
      <c r="U38" s="219"/>
      <c r="V38" s="219"/>
      <c r="W38" s="219"/>
    </row>
    <row r="39" spans="1:23" ht="20.25" hidden="1" customHeight="1" x14ac:dyDescent="0.15">
      <c r="A39" s="196"/>
      <c r="B39" s="199"/>
      <c r="C39" s="221"/>
      <c r="D39" s="215"/>
      <c r="E39" s="216"/>
      <c r="F39" s="216"/>
      <c r="G39" s="216"/>
      <c r="H39" s="215"/>
      <c r="I39" s="216"/>
      <c r="J39" s="216"/>
      <c r="K39" s="217"/>
      <c r="L39" s="218"/>
      <c r="M39" s="218"/>
      <c r="N39" s="218"/>
      <c r="O39" s="219"/>
      <c r="P39" s="219"/>
      <c r="Q39" s="219"/>
      <c r="R39" s="219"/>
      <c r="S39" s="219"/>
      <c r="T39" s="219"/>
      <c r="U39" s="219"/>
      <c r="V39" s="219"/>
      <c r="W39" s="219"/>
    </row>
    <row r="40" spans="1:23" ht="20.25" hidden="1" customHeight="1" x14ac:dyDescent="0.15">
      <c r="A40" s="196"/>
      <c r="B40" s="199"/>
      <c r="C40" s="199"/>
      <c r="D40" s="216"/>
      <c r="E40" s="216"/>
      <c r="F40" s="216"/>
      <c r="G40" s="216"/>
      <c r="H40" s="216"/>
      <c r="I40" s="216"/>
      <c r="J40" s="216"/>
      <c r="K40" s="217"/>
      <c r="L40" s="218"/>
      <c r="M40" s="218"/>
      <c r="N40" s="218"/>
      <c r="O40" s="219"/>
      <c r="P40" s="219"/>
      <c r="Q40" s="219"/>
      <c r="R40" s="219"/>
      <c r="S40" s="219"/>
      <c r="T40" s="219"/>
      <c r="U40" s="219"/>
      <c r="V40" s="219"/>
      <c r="W40" s="219"/>
    </row>
    <row r="41" spans="1:23" ht="24" hidden="1" customHeight="1" x14ac:dyDescent="0.15">
      <c r="A41" s="196"/>
      <c r="B41" s="199"/>
      <c r="C41" s="199"/>
      <c r="D41" s="215"/>
      <c r="E41" s="216"/>
      <c r="F41" s="216"/>
      <c r="G41" s="216"/>
      <c r="H41" s="216"/>
      <c r="I41" s="216"/>
      <c r="J41" s="216"/>
      <c r="K41" s="217"/>
      <c r="L41" s="218"/>
      <c r="M41" s="218"/>
      <c r="N41" s="218"/>
      <c r="O41" s="219"/>
      <c r="P41" s="219"/>
      <c r="Q41" s="219"/>
      <c r="R41" s="219"/>
      <c r="S41" s="219"/>
      <c r="T41" s="219"/>
      <c r="U41" s="219"/>
      <c r="V41" s="219"/>
      <c r="W41" s="219"/>
    </row>
    <row r="42" spans="1:23" ht="24" hidden="1" customHeight="1" x14ac:dyDescent="0.15">
      <c r="A42" s="196"/>
      <c r="B42" s="199"/>
      <c r="C42" s="199"/>
      <c r="D42" s="215"/>
      <c r="E42" s="201"/>
      <c r="F42" s="216"/>
      <c r="G42" s="199"/>
      <c r="H42" s="199"/>
      <c r="I42" s="216"/>
      <c r="J42" s="216"/>
      <c r="K42" s="217"/>
      <c r="L42" s="218"/>
      <c r="M42" s="218"/>
      <c r="N42" s="218"/>
      <c r="O42" s="219"/>
      <c r="P42" s="219"/>
      <c r="Q42" s="219"/>
      <c r="R42" s="219"/>
      <c r="S42" s="219"/>
      <c r="T42" s="219"/>
      <c r="U42" s="219"/>
      <c r="V42" s="219"/>
      <c r="W42" s="219"/>
    </row>
    <row r="43" spans="1:23" ht="24" hidden="1" customHeight="1" x14ac:dyDescent="0.15">
      <c r="A43" s="196"/>
      <c r="B43" s="222"/>
      <c r="C43" s="222"/>
      <c r="D43" s="223"/>
      <c r="E43" s="222"/>
      <c r="F43" s="222"/>
      <c r="G43" s="223"/>
      <c r="H43" s="222"/>
      <c r="I43" s="224"/>
      <c r="J43" s="224"/>
      <c r="K43" s="225"/>
      <c r="L43" s="218"/>
      <c r="M43" s="218"/>
      <c r="N43" s="218"/>
      <c r="O43" s="219"/>
      <c r="P43" s="219"/>
      <c r="Q43" s="219"/>
      <c r="R43" s="219"/>
      <c r="S43" s="219"/>
      <c r="T43" s="219"/>
      <c r="U43" s="219"/>
      <c r="V43" s="219"/>
      <c r="W43" s="219"/>
    </row>
    <row r="44" spans="1:23" ht="18" hidden="1" customHeight="1" x14ac:dyDescent="0.15"/>
    <row r="45" spans="1:23" hidden="1" x14ac:dyDescent="0.15"/>
    <row r="46" spans="1:23" hidden="1" x14ac:dyDescent="0.15"/>
    <row r="47" spans="1:23" hidden="1" x14ac:dyDescent="0.15"/>
    <row r="48" spans="1:23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</sheetData>
  <sheetProtection sheet="1" objects="1" scenarios="1"/>
  <dataConsolidate/>
  <mergeCells count="4">
    <mergeCell ref="B11:K11"/>
    <mergeCell ref="L11:M11"/>
    <mergeCell ref="B14:K14"/>
    <mergeCell ref="B15:K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T14:V14 N14:O15 Q14:Q15 S15:V15" xr:uid="{54D70632-F12D-4716-AB38-B5542ECE8EC4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9917-AA28-42C7-BF24-5619F64BE7C5}">
  <sheetPr codeName="Sheet4">
    <pageSetUpPr autoPageBreaks="0" fitToPage="1"/>
  </sheetPr>
  <dimension ref="A1:WWS65"/>
  <sheetViews>
    <sheetView showGridLines="0" zoomScale="90" zoomScaleNormal="90" zoomScaleSheetLayoutView="100" workbookViewId="0">
      <pane xSplit="23" ySplit="14" topLeftCell="X15" activePane="bottomRight" state="frozen"/>
      <selection pane="topRight" activeCell="X1" sqref="X1"/>
      <selection pane="bottomLeft" activeCell="A15" sqref="A15"/>
      <selection pane="bottomRight"/>
    </sheetView>
  </sheetViews>
  <sheetFormatPr defaultColWidth="0" defaultRowHeight="14.25" customHeight="1" zeroHeight="1" x14ac:dyDescent="0.15"/>
  <cols>
    <col min="1" max="1" width="1.625" style="150" customWidth="1"/>
    <col min="2" max="3" width="1.375" style="150" customWidth="1"/>
    <col min="4" max="4" width="1.875" style="150" customWidth="1"/>
    <col min="5" max="5" width="1.375" style="150" customWidth="1"/>
    <col min="6" max="6" width="1.5" style="150" customWidth="1"/>
    <col min="7" max="7" width="1.75" style="150" customWidth="1"/>
    <col min="8" max="8" width="1.5" style="150" customWidth="1"/>
    <col min="9" max="12" width="1.375" style="150" customWidth="1"/>
    <col min="13" max="13" width="1.75" style="150" customWidth="1"/>
    <col min="14" max="14" width="1.375" style="150" customWidth="1"/>
    <col min="15" max="15" width="1.625" style="150" customWidth="1"/>
    <col min="16" max="21" width="1.375" style="150" customWidth="1"/>
    <col min="22" max="23" width="2.25" style="150" customWidth="1"/>
    <col min="24" max="25" width="13.25" style="150" customWidth="1"/>
    <col min="26" max="26" width="13.375" style="150" customWidth="1"/>
    <col min="27" max="33" width="13.25" style="150" customWidth="1"/>
    <col min="34" max="34" width="13.375" style="150" customWidth="1"/>
    <col min="35" max="35" width="1.625" style="150" customWidth="1"/>
    <col min="36" max="165" width="1.625" style="150" hidden="1" customWidth="1"/>
    <col min="166" max="256" width="0" style="150" hidden="1"/>
    <col min="257" max="257" width="1.625" style="150" hidden="1" customWidth="1"/>
    <col min="258" max="259" width="1.375" style="150" hidden="1" customWidth="1"/>
    <col min="260" max="260" width="1.875" style="150" hidden="1" customWidth="1"/>
    <col min="261" max="261" width="1.375" style="150" hidden="1" customWidth="1"/>
    <col min="262" max="262" width="1.5" style="150" hidden="1" customWidth="1"/>
    <col min="263" max="263" width="1.75" style="150" hidden="1" customWidth="1"/>
    <col min="264" max="264" width="1.5" style="150" hidden="1" customWidth="1"/>
    <col min="265" max="268" width="1.375" style="150" hidden="1" customWidth="1"/>
    <col min="269" max="269" width="1.75" style="150" hidden="1" customWidth="1"/>
    <col min="270" max="270" width="1.375" style="150" hidden="1" customWidth="1"/>
    <col min="271" max="271" width="1.625" style="150" hidden="1" customWidth="1"/>
    <col min="272" max="277" width="1.375" style="150" hidden="1" customWidth="1"/>
    <col min="278" max="279" width="2.25" style="150" hidden="1" customWidth="1"/>
    <col min="280" max="281" width="13.25" style="150" hidden="1" customWidth="1"/>
    <col min="282" max="282" width="13.375" style="150" hidden="1" customWidth="1"/>
    <col min="283" max="289" width="13.25" style="150" hidden="1" customWidth="1"/>
    <col min="290" max="290" width="13.375" style="150" hidden="1" customWidth="1"/>
    <col min="291" max="293" width="1.625" style="150" hidden="1" customWidth="1"/>
    <col min="294" max="421" width="0" style="150" hidden="1" customWidth="1"/>
    <col min="422" max="512" width="0" style="150" hidden="1"/>
    <col min="513" max="513" width="1.625" style="150" hidden="1" customWidth="1"/>
    <col min="514" max="515" width="1.375" style="150" hidden="1" customWidth="1"/>
    <col min="516" max="516" width="1.875" style="150" hidden="1" customWidth="1"/>
    <col min="517" max="517" width="1.375" style="150" hidden="1" customWidth="1"/>
    <col min="518" max="518" width="1.5" style="150" hidden="1" customWidth="1"/>
    <col min="519" max="519" width="1.75" style="150" hidden="1" customWidth="1"/>
    <col min="520" max="520" width="1.5" style="150" hidden="1" customWidth="1"/>
    <col min="521" max="524" width="1.375" style="150" hidden="1" customWidth="1"/>
    <col min="525" max="525" width="1.75" style="150" hidden="1" customWidth="1"/>
    <col min="526" max="526" width="1.375" style="150" hidden="1" customWidth="1"/>
    <col min="527" max="527" width="1.625" style="150" hidden="1" customWidth="1"/>
    <col min="528" max="533" width="1.375" style="150" hidden="1" customWidth="1"/>
    <col min="534" max="535" width="2.25" style="150" hidden="1" customWidth="1"/>
    <col min="536" max="537" width="13.25" style="150" hidden="1" customWidth="1"/>
    <col min="538" max="538" width="13.375" style="150" hidden="1" customWidth="1"/>
    <col min="539" max="545" width="13.25" style="150" hidden="1" customWidth="1"/>
    <col min="546" max="546" width="13.375" style="150" hidden="1" customWidth="1"/>
    <col min="547" max="549" width="1.625" style="150" hidden="1" customWidth="1"/>
    <col min="550" max="677" width="0" style="150" hidden="1" customWidth="1"/>
    <col min="678" max="768" width="0" style="150" hidden="1"/>
    <col min="769" max="769" width="1.625" style="150" hidden="1" customWidth="1"/>
    <col min="770" max="771" width="1.375" style="150" hidden="1" customWidth="1"/>
    <col min="772" max="772" width="1.875" style="150" hidden="1" customWidth="1"/>
    <col min="773" max="773" width="1.375" style="150" hidden="1" customWidth="1"/>
    <col min="774" max="774" width="1.5" style="150" hidden="1" customWidth="1"/>
    <col min="775" max="775" width="1.75" style="150" hidden="1" customWidth="1"/>
    <col min="776" max="776" width="1.5" style="150" hidden="1" customWidth="1"/>
    <col min="777" max="780" width="1.375" style="150" hidden="1" customWidth="1"/>
    <col min="781" max="781" width="1.75" style="150" hidden="1" customWidth="1"/>
    <col min="782" max="782" width="1.375" style="150" hidden="1" customWidth="1"/>
    <col min="783" max="783" width="1.625" style="150" hidden="1" customWidth="1"/>
    <col min="784" max="789" width="1.375" style="150" hidden="1" customWidth="1"/>
    <col min="790" max="791" width="2.25" style="150" hidden="1" customWidth="1"/>
    <col min="792" max="793" width="13.25" style="150" hidden="1" customWidth="1"/>
    <col min="794" max="794" width="13.375" style="150" hidden="1" customWidth="1"/>
    <col min="795" max="801" width="13.25" style="150" hidden="1" customWidth="1"/>
    <col min="802" max="802" width="13.375" style="150" hidden="1" customWidth="1"/>
    <col min="803" max="805" width="1.625" style="150" hidden="1" customWidth="1"/>
    <col min="806" max="933" width="0" style="150" hidden="1" customWidth="1"/>
    <col min="934" max="1024" width="0" style="150" hidden="1"/>
    <col min="1025" max="1025" width="1.625" style="150" hidden="1" customWidth="1"/>
    <col min="1026" max="1027" width="1.375" style="150" hidden="1" customWidth="1"/>
    <col min="1028" max="1028" width="1.875" style="150" hidden="1" customWidth="1"/>
    <col min="1029" max="1029" width="1.375" style="150" hidden="1" customWidth="1"/>
    <col min="1030" max="1030" width="1.5" style="150" hidden="1" customWidth="1"/>
    <col min="1031" max="1031" width="1.75" style="150" hidden="1" customWidth="1"/>
    <col min="1032" max="1032" width="1.5" style="150" hidden="1" customWidth="1"/>
    <col min="1033" max="1036" width="1.375" style="150" hidden="1" customWidth="1"/>
    <col min="1037" max="1037" width="1.75" style="150" hidden="1" customWidth="1"/>
    <col min="1038" max="1038" width="1.375" style="150" hidden="1" customWidth="1"/>
    <col min="1039" max="1039" width="1.625" style="150" hidden="1" customWidth="1"/>
    <col min="1040" max="1045" width="1.375" style="150" hidden="1" customWidth="1"/>
    <col min="1046" max="1047" width="2.25" style="150" hidden="1" customWidth="1"/>
    <col min="1048" max="1049" width="13.25" style="150" hidden="1" customWidth="1"/>
    <col min="1050" max="1050" width="13.375" style="150" hidden="1" customWidth="1"/>
    <col min="1051" max="1057" width="13.25" style="150" hidden="1" customWidth="1"/>
    <col min="1058" max="1058" width="13.375" style="150" hidden="1" customWidth="1"/>
    <col min="1059" max="1061" width="1.625" style="150" hidden="1" customWidth="1"/>
    <col min="1062" max="1189" width="0" style="150" hidden="1" customWidth="1"/>
    <col min="1190" max="1280" width="0" style="150" hidden="1"/>
    <col min="1281" max="1281" width="1.625" style="150" hidden="1" customWidth="1"/>
    <col min="1282" max="1283" width="1.375" style="150" hidden="1" customWidth="1"/>
    <col min="1284" max="1284" width="1.875" style="150" hidden="1" customWidth="1"/>
    <col min="1285" max="1285" width="1.375" style="150" hidden="1" customWidth="1"/>
    <col min="1286" max="1286" width="1.5" style="150" hidden="1" customWidth="1"/>
    <col min="1287" max="1287" width="1.75" style="150" hidden="1" customWidth="1"/>
    <col min="1288" max="1288" width="1.5" style="150" hidden="1" customWidth="1"/>
    <col min="1289" max="1292" width="1.375" style="150" hidden="1" customWidth="1"/>
    <col min="1293" max="1293" width="1.75" style="150" hidden="1" customWidth="1"/>
    <col min="1294" max="1294" width="1.375" style="150" hidden="1" customWidth="1"/>
    <col min="1295" max="1295" width="1.625" style="150" hidden="1" customWidth="1"/>
    <col min="1296" max="1301" width="1.375" style="150" hidden="1" customWidth="1"/>
    <col min="1302" max="1303" width="2.25" style="150" hidden="1" customWidth="1"/>
    <col min="1304" max="1305" width="13.25" style="150" hidden="1" customWidth="1"/>
    <col min="1306" max="1306" width="13.375" style="150" hidden="1" customWidth="1"/>
    <col min="1307" max="1313" width="13.25" style="150" hidden="1" customWidth="1"/>
    <col min="1314" max="1314" width="13.375" style="150" hidden="1" customWidth="1"/>
    <col min="1315" max="1317" width="1.625" style="150" hidden="1" customWidth="1"/>
    <col min="1318" max="1445" width="0" style="150" hidden="1" customWidth="1"/>
    <col min="1446" max="1536" width="0" style="150" hidden="1"/>
    <col min="1537" max="1537" width="1.625" style="150" hidden="1" customWidth="1"/>
    <col min="1538" max="1539" width="1.375" style="150" hidden="1" customWidth="1"/>
    <col min="1540" max="1540" width="1.875" style="150" hidden="1" customWidth="1"/>
    <col min="1541" max="1541" width="1.375" style="150" hidden="1" customWidth="1"/>
    <col min="1542" max="1542" width="1.5" style="150" hidden="1" customWidth="1"/>
    <col min="1543" max="1543" width="1.75" style="150" hidden="1" customWidth="1"/>
    <col min="1544" max="1544" width="1.5" style="150" hidden="1" customWidth="1"/>
    <col min="1545" max="1548" width="1.375" style="150" hidden="1" customWidth="1"/>
    <col min="1549" max="1549" width="1.75" style="150" hidden="1" customWidth="1"/>
    <col min="1550" max="1550" width="1.375" style="150" hidden="1" customWidth="1"/>
    <col min="1551" max="1551" width="1.625" style="150" hidden="1" customWidth="1"/>
    <col min="1552" max="1557" width="1.375" style="150" hidden="1" customWidth="1"/>
    <col min="1558" max="1559" width="2.25" style="150" hidden="1" customWidth="1"/>
    <col min="1560" max="1561" width="13.25" style="150" hidden="1" customWidth="1"/>
    <col min="1562" max="1562" width="13.375" style="150" hidden="1" customWidth="1"/>
    <col min="1563" max="1569" width="13.25" style="150" hidden="1" customWidth="1"/>
    <col min="1570" max="1570" width="13.375" style="150" hidden="1" customWidth="1"/>
    <col min="1571" max="1573" width="1.625" style="150" hidden="1" customWidth="1"/>
    <col min="1574" max="1701" width="0" style="150" hidden="1" customWidth="1"/>
    <col min="1702" max="1792" width="0" style="150" hidden="1"/>
    <col min="1793" max="1793" width="1.625" style="150" hidden="1" customWidth="1"/>
    <col min="1794" max="1795" width="1.375" style="150" hidden="1" customWidth="1"/>
    <col min="1796" max="1796" width="1.875" style="150" hidden="1" customWidth="1"/>
    <col min="1797" max="1797" width="1.375" style="150" hidden="1" customWidth="1"/>
    <col min="1798" max="1798" width="1.5" style="150" hidden="1" customWidth="1"/>
    <col min="1799" max="1799" width="1.75" style="150" hidden="1" customWidth="1"/>
    <col min="1800" max="1800" width="1.5" style="150" hidden="1" customWidth="1"/>
    <col min="1801" max="1804" width="1.375" style="150" hidden="1" customWidth="1"/>
    <col min="1805" max="1805" width="1.75" style="150" hidden="1" customWidth="1"/>
    <col min="1806" max="1806" width="1.375" style="150" hidden="1" customWidth="1"/>
    <col min="1807" max="1807" width="1.625" style="150" hidden="1" customWidth="1"/>
    <col min="1808" max="1813" width="1.375" style="150" hidden="1" customWidth="1"/>
    <col min="1814" max="1815" width="2.25" style="150" hidden="1" customWidth="1"/>
    <col min="1816" max="1817" width="13.25" style="150" hidden="1" customWidth="1"/>
    <col min="1818" max="1818" width="13.375" style="150" hidden="1" customWidth="1"/>
    <col min="1819" max="1825" width="13.25" style="150" hidden="1" customWidth="1"/>
    <col min="1826" max="1826" width="13.375" style="150" hidden="1" customWidth="1"/>
    <col min="1827" max="1829" width="1.625" style="150" hidden="1" customWidth="1"/>
    <col min="1830" max="1957" width="0" style="150" hidden="1" customWidth="1"/>
    <col min="1958" max="2048" width="0" style="150" hidden="1"/>
    <col min="2049" max="2049" width="1.625" style="150" hidden="1" customWidth="1"/>
    <col min="2050" max="2051" width="1.375" style="150" hidden="1" customWidth="1"/>
    <col min="2052" max="2052" width="1.875" style="150" hidden="1" customWidth="1"/>
    <col min="2053" max="2053" width="1.375" style="150" hidden="1" customWidth="1"/>
    <col min="2054" max="2054" width="1.5" style="150" hidden="1" customWidth="1"/>
    <col min="2055" max="2055" width="1.75" style="150" hidden="1" customWidth="1"/>
    <col min="2056" max="2056" width="1.5" style="150" hidden="1" customWidth="1"/>
    <col min="2057" max="2060" width="1.375" style="150" hidden="1" customWidth="1"/>
    <col min="2061" max="2061" width="1.75" style="150" hidden="1" customWidth="1"/>
    <col min="2062" max="2062" width="1.375" style="150" hidden="1" customWidth="1"/>
    <col min="2063" max="2063" width="1.625" style="150" hidden="1" customWidth="1"/>
    <col min="2064" max="2069" width="1.375" style="150" hidden="1" customWidth="1"/>
    <col min="2070" max="2071" width="2.25" style="150" hidden="1" customWidth="1"/>
    <col min="2072" max="2073" width="13.25" style="150" hidden="1" customWidth="1"/>
    <col min="2074" max="2074" width="13.375" style="150" hidden="1" customWidth="1"/>
    <col min="2075" max="2081" width="13.25" style="150" hidden="1" customWidth="1"/>
    <col min="2082" max="2082" width="13.375" style="150" hidden="1" customWidth="1"/>
    <col min="2083" max="2085" width="1.625" style="150" hidden="1" customWidth="1"/>
    <col min="2086" max="2213" width="0" style="150" hidden="1" customWidth="1"/>
    <col min="2214" max="2304" width="0" style="150" hidden="1"/>
    <col min="2305" max="2305" width="1.625" style="150" hidden="1" customWidth="1"/>
    <col min="2306" max="2307" width="1.375" style="150" hidden="1" customWidth="1"/>
    <col min="2308" max="2308" width="1.875" style="150" hidden="1" customWidth="1"/>
    <col min="2309" max="2309" width="1.375" style="150" hidden="1" customWidth="1"/>
    <col min="2310" max="2310" width="1.5" style="150" hidden="1" customWidth="1"/>
    <col min="2311" max="2311" width="1.75" style="150" hidden="1" customWidth="1"/>
    <col min="2312" max="2312" width="1.5" style="150" hidden="1" customWidth="1"/>
    <col min="2313" max="2316" width="1.375" style="150" hidden="1" customWidth="1"/>
    <col min="2317" max="2317" width="1.75" style="150" hidden="1" customWidth="1"/>
    <col min="2318" max="2318" width="1.375" style="150" hidden="1" customWidth="1"/>
    <col min="2319" max="2319" width="1.625" style="150" hidden="1" customWidth="1"/>
    <col min="2320" max="2325" width="1.375" style="150" hidden="1" customWidth="1"/>
    <col min="2326" max="2327" width="2.25" style="150" hidden="1" customWidth="1"/>
    <col min="2328" max="2329" width="13.25" style="150" hidden="1" customWidth="1"/>
    <col min="2330" max="2330" width="13.375" style="150" hidden="1" customWidth="1"/>
    <col min="2331" max="2337" width="13.25" style="150" hidden="1" customWidth="1"/>
    <col min="2338" max="2338" width="13.375" style="150" hidden="1" customWidth="1"/>
    <col min="2339" max="2341" width="1.625" style="150" hidden="1" customWidth="1"/>
    <col min="2342" max="2469" width="0" style="150" hidden="1" customWidth="1"/>
    <col min="2470" max="2560" width="0" style="150" hidden="1"/>
    <col min="2561" max="2561" width="1.625" style="150" hidden="1" customWidth="1"/>
    <col min="2562" max="2563" width="1.375" style="150" hidden="1" customWidth="1"/>
    <col min="2564" max="2564" width="1.875" style="150" hidden="1" customWidth="1"/>
    <col min="2565" max="2565" width="1.375" style="150" hidden="1" customWidth="1"/>
    <col min="2566" max="2566" width="1.5" style="150" hidden="1" customWidth="1"/>
    <col min="2567" max="2567" width="1.75" style="150" hidden="1" customWidth="1"/>
    <col min="2568" max="2568" width="1.5" style="150" hidden="1" customWidth="1"/>
    <col min="2569" max="2572" width="1.375" style="150" hidden="1" customWidth="1"/>
    <col min="2573" max="2573" width="1.75" style="150" hidden="1" customWidth="1"/>
    <col min="2574" max="2574" width="1.375" style="150" hidden="1" customWidth="1"/>
    <col min="2575" max="2575" width="1.625" style="150" hidden="1" customWidth="1"/>
    <col min="2576" max="2581" width="1.375" style="150" hidden="1" customWidth="1"/>
    <col min="2582" max="2583" width="2.25" style="150" hidden="1" customWidth="1"/>
    <col min="2584" max="2585" width="13.25" style="150" hidden="1" customWidth="1"/>
    <col min="2586" max="2586" width="13.375" style="150" hidden="1" customWidth="1"/>
    <col min="2587" max="2593" width="13.25" style="150" hidden="1" customWidth="1"/>
    <col min="2594" max="2594" width="13.375" style="150" hidden="1" customWidth="1"/>
    <col min="2595" max="2597" width="1.625" style="150" hidden="1" customWidth="1"/>
    <col min="2598" max="2725" width="0" style="150" hidden="1" customWidth="1"/>
    <col min="2726" max="2816" width="0" style="150" hidden="1"/>
    <col min="2817" max="2817" width="1.625" style="150" hidden="1" customWidth="1"/>
    <col min="2818" max="2819" width="1.375" style="150" hidden="1" customWidth="1"/>
    <col min="2820" max="2820" width="1.875" style="150" hidden="1" customWidth="1"/>
    <col min="2821" max="2821" width="1.375" style="150" hidden="1" customWidth="1"/>
    <col min="2822" max="2822" width="1.5" style="150" hidden="1" customWidth="1"/>
    <col min="2823" max="2823" width="1.75" style="150" hidden="1" customWidth="1"/>
    <col min="2824" max="2824" width="1.5" style="150" hidden="1" customWidth="1"/>
    <col min="2825" max="2828" width="1.375" style="150" hidden="1" customWidth="1"/>
    <col min="2829" max="2829" width="1.75" style="150" hidden="1" customWidth="1"/>
    <col min="2830" max="2830" width="1.375" style="150" hidden="1" customWidth="1"/>
    <col min="2831" max="2831" width="1.625" style="150" hidden="1" customWidth="1"/>
    <col min="2832" max="2837" width="1.375" style="150" hidden="1" customWidth="1"/>
    <col min="2838" max="2839" width="2.25" style="150" hidden="1" customWidth="1"/>
    <col min="2840" max="2841" width="13.25" style="150" hidden="1" customWidth="1"/>
    <col min="2842" max="2842" width="13.375" style="150" hidden="1" customWidth="1"/>
    <col min="2843" max="2849" width="13.25" style="150" hidden="1" customWidth="1"/>
    <col min="2850" max="2850" width="13.375" style="150" hidden="1" customWidth="1"/>
    <col min="2851" max="2853" width="1.625" style="150" hidden="1" customWidth="1"/>
    <col min="2854" max="2981" width="0" style="150" hidden="1" customWidth="1"/>
    <col min="2982" max="3072" width="0" style="150" hidden="1"/>
    <col min="3073" max="3073" width="1.625" style="150" hidden="1" customWidth="1"/>
    <col min="3074" max="3075" width="1.375" style="150" hidden="1" customWidth="1"/>
    <col min="3076" max="3076" width="1.875" style="150" hidden="1" customWidth="1"/>
    <col min="3077" max="3077" width="1.375" style="150" hidden="1" customWidth="1"/>
    <col min="3078" max="3078" width="1.5" style="150" hidden="1" customWidth="1"/>
    <col min="3079" max="3079" width="1.75" style="150" hidden="1" customWidth="1"/>
    <col min="3080" max="3080" width="1.5" style="150" hidden="1" customWidth="1"/>
    <col min="3081" max="3084" width="1.375" style="150" hidden="1" customWidth="1"/>
    <col min="3085" max="3085" width="1.75" style="150" hidden="1" customWidth="1"/>
    <col min="3086" max="3086" width="1.375" style="150" hidden="1" customWidth="1"/>
    <col min="3087" max="3087" width="1.625" style="150" hidden="1" customWidth="1"/>
    <col min="3088" max="3093" width="1.375" style="150" hidden="1" customWidth="1"/>
    <col min="3094" max="3095" width="2.25" style="150" hidden="1" customWidth="1"/>
    <col min="3096" max="3097" width="13.25" style="150" hidden="1" customWidth="1"/>
    <col min="3098" max="3098" width="13.375" style="150" hidden="1" customWidth="1"/>
    <col min="3099" max="3105" width="13.25" style="150" hidden="1" customWidth="1"/>
    <col min="3106" max="3106" width="13.375" style="150" hidden="1" customWidth="1"/>
    <col min="3107" max="3109" width="1.625" style="150" hidden="1" customWidth="1"/>
    <col min="3110" max="3237" width="0" style="150" hidden="1" customWidth="1"/>
    <col min="3238" max="3328" width="0" style="150" hidden="1"/>
    <col min="3329" max="3329" width="1.625" style="150" hidden="1" customWidth="1"/>
    <col min="3330" max="3331" width="1.375" style="150" hidden="1" customWidth="1"/>
    <col min="3332" max="3332" width="1.875" style="150" hidden="1" customWidth="1"/>
    <col min="3333" max="3333" width="1.375" style="150" hidden="1" customWidth="1"/>
    <col min="3334" max="3334" width="1.5" style="150" hidden="1" customWidth="1"/>
    <col min="3335" max="3335" width="1.75" style="150" hidden="1" customWidth="1"/>
    <col min="3336" max="3336" width="1.5" style="150" hidden="1" customWidth="1"/>
    <col min="3337" max="3340" width="1.375" style="150" hidden="1" customWidth="1"/>
    <col min="3341" max="3341" width="1.75" style="150" hidden="1" customWidth="1"/>
    <col min="3342" max="3342" width="1.375" style="150" hidden="1" customWidth="1"/>
    <col min="3343" max="3343" width="1.625" style="150" hidden="1" customWidth="1"/>
    <col min="3344" max="3349" width="1.375" style="150" hidden="1" customWidth="1"/>
    <col min="3350" max="3351" width="2.25" style="150" hidden="1" customWidth="1"/>
    <col min="3352" max="3353" width="13.25" style="150" hidden="1" customWidth="1"/>
    <col min="3354" max="3354" width="13.375" style="150" hidden="1" customWidth="1"/>
    <col min="3355" max="3361" width="13.25" style="150" hidden="1" customWidth="1"/>
    <col min="3362" max="3362" width="13.375" style="150" hidden="1" customWidth="1"/>
    <col min="3363" max="3365" width="1.625" style="150" hidden="1" customWidth="1"/>
    <col min="3366" max="3493" width="0" style="150" hidden="1" customWidth="1"/>
    <col min="3494" max="3584" width="0" style="150" hidden="1"/>
    <col min="3585" max="3585" width="1.625" style="150" hidden="1" customWidth="1"/>
    <col min="3586" max="3587" width="1.375" style="150" hidden="1" customWidth="1"/>
    <col min="3588" max="3588" width="1.875" style="150" hidden="1" customWidth="1"/>
    <col min="3589" max="3589" width="1.375" style="150" hidden="1" customWidth="1"/>
    <col min="3590" max="3590" width="1.5" style="150" hidden="1" customWidth="1"/>
    <col min="3591" max="3591" width="1.75" style="150" hidden="1" customWidth="1"/>
    <col min="3592" max="3592" width="1.5" style="150" hidden="1" customWidth="1"/>
    <col min="3593" max="3596" width="1.375" style="150" hidden="1" customWidth="1"/>
    <col min="3597" max="3597" width="1.75" style="150" hidden="1" customWidth="1"/>
    <col min="3598" max="3598" width="1.375" style="150" hidden="1" customWidth="1"/>
    <col min="3599" max="3599" width="1.625" style="150" hidden="1" customWidth="1"/>
    <col min="3600" max="3605" width="1.375" style="150" hidden="1" customWidth="1"/>
    <col min="3606" max="3607" width="2.25" style="150" hidden="1" customWidth="1"/>
    <col min="3608" max="3609" width="13.25" style="150" hidden="1" customWidth="1"/>
    <col min="3610" max="3610" width="13.375" style="150" hidden="1" customWidth="1"/>
    <col min="3611" max="3617" width="13.25" style="150" hidden="1" customWidth="1"/>
    <col min="3618" max="3618" width="13.375" style="150" hidden="1" customWidth="1"/>
    <col min="3619" max="3621" width="1.625" style="150" hidden="1" customWidth="1"/>
    <col min="3622" max="3749" width="0" style="150" hidden="1" customWidth="1"/>
    <col min="3750" max="3840" width="0" style="150" hidden="1"/>
    <col min="3841" max="3841" width="1.625" style="150" hidden="1" customWidth="1"/>
    <col min="3842" max="3843" width="1.375" style="150" hidden="1" customWidth="1"/>
    <col min="3844" max="3844" width="1.875" style="150" hidden="1" customWidth="1"/>
    <col min="3845" max="3845" width="1.375" style="150" hidden="1" customWidth="1"/>
    <col min="3846" max="3846" width="1.5" style="150" hidden="1" customWidth="1"/>
    <col min="3847" max="3847" width="1.75" style="150" hidden="1" customWidth="1"/>
    <col min="3848" max="3848" width="1.5" style="150" hidden="1" customWidth="1"/>
    <col min="3849" max="3852" width="1.375" style="150" hidden="1" customWidth="1"/>
    <col min="3853" max="3853" width="1.75" style="150" hidden="1" customWidth="1"/>
    <col min="3854" max="3854" width="1.375" style="150" hidden="1" customWidth="1"/>
    <col min="3855" max="3855" width="1.625" style="150" hidden="1" customWidth="1"/>
    <col min="3856" max="3861" width="1.375" style="150" hidden="1" customWidth="1"/>
    <col min="3862" max="3863" width="2.25" style="150" hidden="1" customWidth="1"/>
    <col min="3864" max="3865" width="13.25" style="150" hidden="1" customWidth="1"/>
    <col min="3866" max="3866" width="13.375" style="150" hidden="1" customWidth="1"/>
    <col min="3867" max="3873" width="13.25" style="150" hidden="1" customWidth="1"/>
    <col min="3874" max="3874" width="13.375" style="150" hidden="1" customWidth="1"/>
    <col min="3875" max="3877" width="1.625" style="150" hidden="1" customWidth="1"/>
    <col min="3878" max="4005" width="0" style="150" hidden="1" customWidth="1"/>
    <col min="4006" max="4096" width="0" style="150" hidden="1"/>
    <col min="4097" max="4097" width="1.625" style="150" hidden="1" customWidth="1"/>
    <col min="4098" max="4099" width="1.375" style="150" hidden="1" customWidth="1"/>
    <col min="4100" max="4100" width="1.875" style="150" hidden="1" customWidth="1"/>
    <col min="4101" max="4101" width="1.375" style="150" hidden="1" customWidth="1"/>
    <col min="4102" max="4102" width="1.5" style="150" hidden="1" customWidth="1"/>
    <col min="4103" max="4103" width="1.75" style="150" hidden="1" customWidth="1"/>
    <col min="4104" max="4104" width="1.5" style="150" hidden="1" customWidth="1"/>
    <col min="4105" max="4108" width="1.375" style="150" hidden="1" customWidth="1"/>
    <col min="4109" max="4109" width="1.75" style="150" hidden="1" customWidth="1"/>
    <col min="4110" max="4110" width="1.375" style="150" hidden="1" customWidth="1"/>
    <col min="4111" max="4111" width="1.625" style="150" hidden="1" customWidth="1"/>
    <col min="4112" max="4117" width="1.375" style="150" hidden="1" customWidth="1"/>
    <col min="4118" max="4119" width="2.25" style="150" hidden="1" customWidth="1"/>
    <col min="4120" max="4121" width="13.25" style="150" hidden="1" customWidth="1"/>
    <col min="4122" max="4122" width="13.375" style="150" hidden="1" customWidth="1"/>
    <col min="4123" max="4129" width="13.25" style="150" hidden="1" customWidth="1"/>
    <col min="4130" max="4130" width="13.375" style="150" hidden="1" customWidth="1"/>
    <col min="4131" max="4133" width="1.625" style="150" hidden="1" customWidth="1"/>
    <col min="4134" max="4261" width="0" style="150" hidden="1" customWidth="1"/>
    <col min="4262" max="4352" width="0" style="150" hidden="1"/>
    <col min="4353" max="4353" width="1.625" style="150" hidden="1" customWidth="1"/>
    <col min="4354" max="4355" width="1.375" style="150" hidden="1" customWidth="1"/>
    <col min="4356" max="4356" width="1.875" style="150" hidden="1" customWidth="1"/>
    <col min="4357" max="4357" width="1.375" style="150" hidden="1" customWidth="1"/>
    <col min="4358" max="4358" width="1.5" style="150" hidden="1" customWidth="1"/>
    <col min="4359" max="4359" width="1.75" style="150" hidden="1" customWidth="1"/>
    <col min="4360" max="4360" width="1.5" style="150" hidden="1" customWidth="1"/>
    <col min="4361" max="4364" width="1.375" style="150" hidden="1" customWidth="1"/>
    <col min="4365" max="4365" width="1.75" style="150" hidden="1" customWidth="1"/>
    <col min="4366" max="4366" width="1.375" style="150" hidden="1" customWidth="1"/>
    <col min="4367" max="4367" width="1.625" style="150" hidden="1" customWidth="1"/>
    <col min="4368" max="4373" width="1.375" style="150" hidden="1" customWidth="1"/>
    <col min="4374" max="4375" width="2.25" style="150" hidden="1" customWidth="1"/>
    <col min="4376" max="4377" width="13.25" style="150" hidden="1" customWidth="1"/>
    <col min="4378" max="4378" width="13.375" style="150" hidden="1" customWidth="1"/>
    <col min="4379" max="4385" width="13.25" style="150" hidden="1" customWidth="1"/>
    <col min="4386" max="4386" width="13.375" style="150" hidden="1" customWidth="1"/>
    <col min="4387" max="4389" width="1.625" style="150" hidden="1" customWidth="1"/>
    <col min="4390" max="4517" width="0" style="150" hidden="1" customWidth="1"/>
    <col min="4518" max="4608" width="0" style="150" hidden="1"/>
    <col min="4609" max="4609" width="1.625" style="150" hidden="1" customWidth="1"/>
    <col min="4610" max="4611" width="1.375" style="150" hidden="1" customWidth="1"/>
    <col min="4612" max="4612" width="1.875" style="150" hidden="1" customWidth="1"/>
    <col min="4613" max="4613" width="1.375" style="150" hidden="1" customWidth="1"/>
    <col min="4614" max="4614" width="1.5" style="150" hidden="1" customWidth="1"/>
    <col min="4615" max="4615" width="1.75" style="150" hidden="1" customWidth="1"/>
    <col min="4616" max="4616" width="1.5" style="150" hidden="1" customWidth="1"/>
    <col min="4617" max="4620" width="1.375" style="150" hidden="1" customWidth="1"/>
    <col min="4621" max="4621" width="1.75" style="150" hidden="1" customWidth="1"/>
    <col min="4622" max="4622" width="1.375" style="150" hidden="1" customWidth="1"/>
    <col min="4623" max="4623" width="1.625" style="150" hidden="1" customWidth="1"/>
    <col min="4624" max="4629" width="1.375" style="150" hidden="1" customWidth="1"/>
    <col min="4630" max="4631" width="2.25" style="150" hidden="1" customWidth="1"/>
    <col min="4632" max="4633" width="13.25" style="150" hidden="1" customWidth="1"/>
    <col min="4634" max="4634" width="13.375" style="150" hidden="1" customWidth="1"/>
    <col min="4635" max="4641" width="13.25" style="150" hidden="1" customWidth="1"/>
    <col min="4642" max="4642" width="13.375" style="150" hidden="1" customWidth="1"/>
    <col min="4643" max="4645" width="1.625" style="150" hidden="1" customWidth="1"/>
    <col min="4646" max="4773" width="0" style="150" hidden="1" customWidth="1"/>
    <col min="4774" max="4864" width="0" style="150" hidden="1"/>
    <col min="4865" max="4865" width="1.625" style="150" hidden="1" customWidth="1"/>
    <col min="4866" max="4867" width="1.375" style="150" hidden="1" customWidth="1"/>
    <col min="4868" max="4868" width="1.875" style="150" hidden="1" customWidth="1"/>
    <col min="4869" max="4869" width="1.375" style="150" hidden="1" customWidth="1"/>
    <col min="4870" max="4870" width="1.5" style="150" hidden="1" customWidth="1"/>
    <col min="4871" max="4871" width="1.75" style="150" hidden="1" customWidth="1"/>
    <col min="4872" max="4872" width="1.5" style="150" hidden="1" customWidth="1"/>
    <col min="4873" max="4876" width="1.375" style="150" hidden="1" customWidth="1"/>
    <col min="4877" max="4877" width="1.75" style="150" hidden="1" customWidth="1"/>
    <col min="4878" max="4878" width="1.375" style="150" hidden="1" customWidth="1"/>
    <col min="4879" max="4879" width="1.625" style="150" hidden="1" customWidth="1"/>
    <col min="4880" max="4885" width="1.375" style="150" hidden="1" customWidth="1"/>
    <col min="4886" max="4887" width="2.25" style="150" hidden="1" customWidth="1"/>
    <col min="4888" max="4889" width="13.25" style="150" hidden="1" customWidth="1"/>
    <col min="4890" max="4890" width="13.375" style="150" hidden="1" customWidth="1"/>
    <col min="4891" max="4897" width="13.25" style="150" hidden="1" customWidth="1"/>
    <col min="4898" max="4898" width="13.375" style="150" hidden="1" customWidth="1"/>
    <col min="4899" max="4901" width="1.625" style="150" hidden="1" customWidth="1"/>
    <col min="4902" max="5029" width="0" style="150" hidden="1" customWidth="1"/>
    <col min="5030" max="5120" width="0" style="150" hidden="1"/>
    <col min="5121" max="5121" width="1.625" style="150" hidden="1" customWidth="1"/>
    <col min="5122" max="5123" width="1.375" style="150" hidden="1" customWidth="1"/>
    <col min="5124" max="5124" width="1.875" style="150" hidden="1" customWidth="1"/>
    <col min="5125" max="5125" width="1.375" style="150" hidden="1" customWidth="1"/>
    <col min="5126" max="5126" width="1.5" style="150" hidden="1" customWidth="1"/>
    <col min="5127" max="5127" width="1.75" style="150" hidden="1" customWidth="1"/>
    <col min="5128" max="5128" width="1.5" style="150" hidden="1" customWidth="1"/>
    <col min="5129" max="5132" width="1.375" style="150" hidden="1" customWidth="1"/>
    <col min="5133" max="5133" width="1.75" style="150" hidden="1" customWidth="1"/>
    <col min="5134" max="5134" width="1.375" style="150" hidden="1" customWidth="1"/>
    <col min="5135" max="5135" width="1.625" style="150" hidden="1" customWidth="1"/>
    <col min="5136" max="5141" width="1.375" style="150" hidden="1" customWidth="1"/>
    <col min="5142" max="5143" width="2.25" style="150" hidden="1" customWidth="1"/>
    <col min="5144" max="5145" width="13.25" style="150" hidden="1" customWidth="1"/>
    <col min="5146" max="5146" width="13.375" style="150" hidden="1" customWidth="1"/>
    <col min="5147" max="5153" width="13.25" style="150" hidden="1" customWidth="1"/>
    <col min="5154" max="5154" width="13.375" style="150" hidden="1" customWidth="1"/>
    <col min="5155" max="5157" width="1.625" style="150" hidden="1" customWidth="1"/>
    <col min="5158" max="5285" width="0" style="150" hidden="1" customWidth="1"/>
    <col min="5286" max="5376" width="0" style="150" hidden="1"/>
    <col min="5377" max="5377" width="1.625" style="150" hidden="1" customWidth="1"/>
    <col min="5378" max="5379" width="1.375" style="150" hidden="1" customWidth="1"/>
    <col min="5380" max="5380" width="1.875" style="150" hidden="1" customWidth="1"/>
    <col min="5381" max="5381" width="1.375" style="150" hidden="1" customWidth="1"/>
    <col min="5382" max="5382" width="1.5" style="150" hidden="1" customWidth="1"/>
    <col min="5383" max="5383" width="1.75" style="150" hidden="1" customWidth="1"/>
    <col min="5384" max="5384" width="1.5" style="150" hidden="1" customWidth="1"/>
    <col min="5385" max="5388" width="1.375" style="150" hidden="1" customWidth="1"/>
    <col min="5389" max="5389" width="1.75" style="150" hidden="1" customWidth="1"/>
    <col min="5390" max="5390" width="1.375" style="150" hidden="1" customWidth="1"/>
    <col min="5391" max="5391" width="1.625" style="150" hidden="1" customWidth="1"/>
    <col min="5392" max="5397" width="1.375" style="150" hidden="1" customWidth="1"/>
    <col min="5398" max="5399" width="2.25" style="150" hidden="1" customWidth="1"/>
    <col min="5400" max="5401" width="13.25" style="150" hidden="1" customWidth="1"/>
    <col min="5402" max="5402" width="13.375" style="150" hidden="1" customWidth="1"/>
    <col min="5403" max="5409" width="13.25" style="150" hidden="1" customWidth="1"/>
    <col min="5410" max="5410" width="13.375" style="150" hidden="1" customWidth="1"/>
    <col min="5411" max="5413" width="1.625" style="150" hidden="1" customWidth="1"/>
    <col min="5414" max="5541" width="0" style="150" hidden="1" customWidth="1"/>
    <col min="5542" max="5632" width="0" style="150" hidden="1"/>
    <col min="5633" max="5633" width="1.625" style="150" hidden="1" customWidth="1"/>
    <col min="5634" max="5635" width="1.375" style="150" hidden="1" customWidth="1"/>
    <col min="5636" max="5636" width="1.875" style="150" hidden="1" customWidth="1"/>
    <col min="5637" max="5637" width="1.375" style="150" hidden="1" customWidth="1"/>
    <col min="5638" max="5638" width="1.5" style="150" hidden="1" customWidth="1"/>
    <col min="5639" max="5639" width="1.75" style="150" hidden="1" customWidth="1"/>
    <col min="5640" max="5640" width="1.5" style="150" hidden="1" customWidth="1"/>
    <col min="5641" max="5644" width="1.375" style="150" hidden="1" customWidth="1"/>
    <col min="5645" max="5645" width="1.75" style="150" hidden="1" customWidth="1"/>
    <col min="5646" max="5646" width="1.375" style="150" hidden="1" customWidth="1"/>
    <col min="5647" max="5647" width="1.625" style="150" hidden="1" customWidth="1"/>
    <col min="5648" max="5653" width="1.375" style="150" hidden="1" customWidth="1"/>
    <col min="5654" max="5655" width="2.25" style="150" hidden="1" customWidth="1"/>
    <col min="5656" max="5657" width="13.25" style="150" hidden="1" customWidth="1"/>
    <col min="5658" max="5658" width="13.375" style="150" hidden="1" customWidth="1"/>
    <col min="5659" max="5665" width="13.25" style="150" hidden="1" customWidth="1"/>
    <col min="5666" max="5666" width="13.375" style="150" hidden="1" customWidth="1"/>
    <col min="5667" max="5669" width="1.625" style="150" hidden="1" customWidth="1"/>
    <col min="5670" max="5797" width="0" style="150" hidden="1" customWidth="1"/>
    <col min="5798" max="5888" width="0" style="150" hidden="1"/>
    <col min="5889" max="5889" width="1.625" style="150" hidden="1" customWidth="1"/>
    <col min="5890" max="5891" width="1.375" style="150" hidden="1" customWidth="1"/>
    <col min="5892" max="5892" width="1.875" style="150" hidden="1" customWidth="1"/>
    <col min="5893" max="5893" width="1.375" style="150" hidden="1" customWidth="1"/>
    <col min="5894" max="5894" width="1.5" style="150" hidden="1" customWidth="1"/>
    <col min="5895" max="5895" width="1.75" style="150" hidden="1" customWidth="1"/>
    <col min="5896" max="5896" width="1.5" style="150" hidden="1" customWidth="1"/>
    <col min="5897" max="5900" width="1.375" style="150" hidden="1" customWidth="1"/>
    <col min="5901" max="5901" width="1.75" style="150" hidden="1" customWidth="1"/>
    <col min="5902" max="5902" width="1.375" style="150" hidden="1" customWidth="1"/>
    <col min="5903" max="5903" width="1.625" style="150" hidden="1" customWidth="1"/>
    <col min="5904" max="5909" width="1.375" style="150" hidden="1" customWidth="1"/>
    <col min="5910" max="5911" width="2.25" style="150" hidden="1" customWidth="1"/>
    <col min="5912" max="5913" width="13.25" style="150" hidden="1" customWidth="1"/>
    <col min="5914" max="5914" width="13.375" style="150" hidden="1" customWidth="1"/>
    <col min="5915" max="5921" width="13.25" style="150" hidden="1" customWidth="1"/>
    <col min="5922" max="5922" width="13.375" style="150" hidden="1" customWidth="1"/>
    <col min="5923" max="5925" width="1.625" style="150" hidden="1" customWidth="1"/>
    <col min="5926" max="6053" width="0" style="150" hidden="1" customWidth="1"/>
    <col min="6054" max="6144" width="0" style="150" hidden="1"/>
    <col min="6145" max="6145" width="1.625" style="150" hidden="1" customWidth="1"/>
    <col min="6146" max="6147" width="1.375" style="150" hidden="1" customWidth="1"/>
    <col min="6148" max="6148" width="1.875" style="150" hidden="1" customWidth="1"/>
    <col min="6149" max="6149" width="1.375" style="150" hidden="1" customWidth="1"/>
    <col min="6150" max="6150" width="1.5" style="150" hidden="1" customWidth="1"/>
    <col min="6151" max="6151" width="1.75" style="150" hidden="1" customWidth="1"/>
    <col min="6152" max="6152" width="1.5" style="150" hidden="1" customWidth="1"/>
    <col min="6153" max="6156" width="1.375" style="150" hidden="1" customWidth="1"/>
    <col min="6157" max="6157" width="1.75" style="150" hidden="1" customWidth="1"/>
    <col min="6158" max="6158" width="1.375" style="150" hidden="1" customWidth="1"/>
    <col min="6159" max="6159" width="1.625" style="150" hidden="1" customWidth="1"/>
    <col min="6160" max="6165" width="1.375" style="150" hidden="1" customWidth="1"/>
    <col min="6166" max="6167" width="2.25" style="150" hidden="1" customWidth="1"/>
    <col min="6168" max="6169" width="13.25" style="150" hidden="1" customWidth="1"/>
    <col min="6170" max="6170" width="13.375" style="150" hidden="1" customWidth="1"/>
    <col min="6171" max="6177" width="13.25" style="150" hidden="1" customWidth="1"/>
    <col min="6178" max="6178" width="13.375" style="150" hidden="1" customWidth="1"/>
    <col min="6179" max="6181" width="1.625" style="150" hidden="1" customWidth="1"/>
    <col min="6182" max="6309" width="0" style="150" hidden="1" customWidth="1"/>
    <col min="6310" max="6400" width="0" style="150" hidden="1"/>
    <col min="6401" max="6401" width="1.625" style="150" hidden="1" customWidth="1"/>
    <col min="6402" max="6403" width="1.375" style="150" hidden="1" customWidth="1"/>
    <col min="6404" max="6404" width="1.875" style="150" hidden="1" customWidth="1"/>
    <col min="6405" max="6405" width="1.375" style="150" hidden="1" customWidth="1"/>
    <col min="6406" max="6406" width="1.5" style="150" hidden="1" customWidth="1"/>
    <col min="6407" max="6407" width="1.75" style="150" hidden="1" customWidth="1"/>
    <col min="6408" max="6408" width="1.5" style="150" hidden="1" customWidth="1"/>
    <col min="6409" max="6412" width="1.375" style="150" hidden="1" customWidth="1"/>
    <col min="6413" max="6413" width="1.75" style="150" hidden="1" customWidth="1"/>
    <col min="6414" max="6414" width="1.375" style="150" hidden="1" customWidth="1"/>
    <col min="6415" max="6415" width="1.625" style="150" hidden="1" customWidth="1"/>
    <col min="6416" max="6421" width="1.375" style="150" hidden="1" customWidth="1"/>
    <col min="6422" max="6423" width="2.25" style="150" hidden="1" customWidth="1"/>
    <col min="6424" max="6425" width="13.25" style="150" hidden="1" customWidth="1"/>
    <col min="6426" max="6426" width="13.375" style="150" hidden="1" customWidth="1"/>
    <col min="6427" max="6433" width="13.25" style="150" hidden="1" customWidth="1"/>
    <col min="6434" max="6434" width="13.375" style="150" hidden="1" customWidth="1"/>
    <col min="6435" max="6437" width="1.625" style="150" hidden="1" customWidth="1"/>
    <col min="6438" max="6565" width="0" style="150" hidden="1" customWidth="1"/>
    <col min="6566" max="6656" width="0" style="150" hidden="1"/>
    <col min="6657" max="6657" width="1.625" style="150" hidden="1" customWidth="1"/>
    <col min="6658" max="6659" width="1.375" style="150" hidden="1" customWidth="1"/>
    <col min="6660" max="6660" width="1.875" style="150" hidden="1" customWidth="1"/>
    <col min="6661" max="6661" width="1.375" style="150" hidden="1" customWidth="1"/>
    <col min="6662" max="6662" width="1.5" style="150" hidden="1" customWidth="1"/>
    <col min="6663" max="6663" width="1.75" style="150" hidden="1" customWidth="1"/>
    <col min="6664" max="6664" width="1.5" style="150" hidden="1" customWidth="1"/>
    <col min="6665" max="6668" width="1.375" style="150" hidden="1" customWidth="1"/>
    <col min="6669" max="6669" width="1.75" style="150" hidden="1" customWidth="1"/>
    <col min="6670" max="6670" width="1.375" style="150" hidden="1" customWidth="1"/>
    <col min="6671" max="6671" width="1.625" style="150" hidden="1" customWidth="1"/>
    <col min="6672" max="6677" width="1.375" style="150" hidden="1" customWidth="1"/>
    <col min="6678" max="6679" width="2.25" style="150" hidden="1" customWidth="1"/>
    <col min="6680" max="6681" width="13.25" style="150" hidden="1" customWidth="1"/>
    <col min="6682" max="6682" width="13.375" style="150" hidden="1" customWidth="1"/>
    <col min="6683" max="6689" width="13.25" style="150" hidden="1" customWidth="1"/>
    <col min="6690" max="6690" width="13.375" style="150" hidden="1" customWidth="1"/>
    <col min="6691" max="6693" width="1.625" style="150" hidden="1" customWidth="1"/>
    <col min="6694" max="6821" width="0" style="150" hidden="1" customWidth="1"/>
    <col min="6822" max="6912" width="0" style="150" hidden="1"/>
    <col min="6913" max="6913" width="1.625" style="150" hidden="1" customWidth="1"/>
    <col min="6914" max="6915" width="1.375" style="150" hidden="1" customWidth="1"/>
    <col min="6916" max="6916" width="1.875" style="150" hidden="1" customWidth="1"/>
    <col min="6917" max="6917" width="1.375" style="150" hidden="1" customWidth="1"/>
    <col min="6918" max="6918" width="1.5" style="150" hidden="1" customWidth="1"/>
    <col min="6919" max="6919" width="1.75" style="150" hidden="1" customWidth="1"/>
    <col min="6920" max="6920" width="1.5" style="150" hidden="1" customWidth="1"/>
    <col min="6921" max="6924" width="1.375" style="150" hidden="1" customWidth="1"/>
    <col min="6925" max="6925" width="1.75" style="150" hidden="1" customWidth="1"/>
    <col min="6926" max="6926" width="1.375" style="150" hidden="1" customWidth="1"/>
    <col min="6927" max="6927" width="1.625" style="150" hidden="1" customWidth="1"/>
    <col min="6928" max="6933" width="1.375" style="150" hidden="1" customWidth="1"/>
    <col min="6934" max="6935" width="2.25" style="150" hidden="1" customWidth="1"/>
    <col min="6936" max="6937" width="13.25" style="150" hidden="1" customWidth="1"/>
    <col min="6938" max="6938" width="13.375" style="150" hidden="1" customWidth="1"/>
    <col min="6939" max="6945" width="13.25" style="150" hidden="1" customWidth="1"/>
    <col min="6946" max="6946" width="13.375" style="150" hidden="1" customWidth="1"/>
    <col min="6947" max="6949" width="1.625" style="150" hidden="1" customWidth="1"/>
    <col min="6950" max="7077" width="0" style="150" hidden="1" customWidth="1"/>
    <col min="7078" max="7168" width="0" style="150" hidden="1"/>
    <col min="7169" max="7169" width="1.625" style="150" hidden="1" customWidth="1"/>
    <col min="7170" max="7171" width="1.375" style="150" hidden="1" customWidth="1"/>
    <col min="7172" max="7172" width="1.875" style="150" hidden="1" customWidth="1"/>
    <col min="7173" max="7173" width="1.375" style="150" hidden="1" customWidth="1"/>
    <col min="7174" max="7174" width="1.5" style="150" hidden="1" customWidth="1"/>
    <col min="7175" max="7175" width="1.75" style="150" hidden="1" customWidth="1"/>
    <col min="7176" max="7176" width="1.5" style="150" hidden="1" customWidth="1"/>
    <col min="7177" max="7180" width="1.375" style="150" hidden="1" customWidth="1"/>
    <col min="7181" max="7181" width="1.75" style="150" hidden="1" customWidth="1"/>
    <col min="7182" max="7182" width="1.375" style="150" hidden="1" customWidth="1"/>
    <col min="7183" max="7183" width="1.625" style="150" hidden="1" customWidth="1"/>
    <col min="7184" max="7189" width="1.375" style="150" hidden="1" customWidth="1"/>
    <col min="7190" max="7191" width="2.25" style="150" hidden="1" customWidth="1"/>
    <col min="7192" max="7193" width="13.25" style="150" hidden="1" customWidth="1"/>
    <col min="7194" max="7194" width="13.375" style="150" hidden="1" customWidth="1"/>
    <col min="7195" max="7201" width="13.25" style="150" hidden="1" customWidth="1"/>
    <col min="7202" max="7202" width="13.375" style="150" hidden="1" customWidth="1"/>
    <col min="7203" max="7205" width="1.625" style="150" hidden="1" customWidth="1"/>
    <col min="7206" max="7333" width="0" style="150" hidden="1" customWidth="1"/>
    <col min="7334" max="7424" width="0" style="150" hidden="1"/>
    <col min="7425" max="7425" width="1.625" style="150" hidden="1" customWidth="1"/>
    <col min="7426" max="7427" width="1.375" style="150" hidden="1" customWidth="1"/>
    <col min="7428" max="7428" width="1.875" style="150" hidden="1" customWidth="1"/>
    <col min="7429" max="7429" width="1.375" style="150" hidden="1" customWidth="1"/>
    <col min="7430" max="7430" width="1.5" style="150" hidden="1" customWidth="1"/>
    <col min="7431" max="7431" width="1.75" style="150" hidden="1" customWidth="1"/>
    <col min="7432" max="7432" width="1.5" style="150" hidden="1" customWidth="1"/>
    <col min="7433" max="7436" width="1.375" style="150" hidden="1" customWidth="1"/>
    <col min="7437" max="7437" width="1.75" style="150" hidden="1" customWidth="1"/>
    <col min="7438" max="7438" width="1.375" style="150" hidden="1" customWidth="1"/>
    <col min="7439" max="7439" width="1.625" style="150" hidden="1" customWidth="1"/>
    <col min="7440" max="7445" width="1.375" style="150" hidden="1" customWidth="1"/>
    <col min="7446" max="7447" width="2.25" style="150" hidden="1" customWidth="1"/>
    <col min="7448" max="7449" width="13.25" style="150" hidden="1" customWidth="1"/>
    <col min="7450" max="7450" width="13.375" style="150" hidden="1" customWidth="1"/>
    <col min="7451" max="7457" width="13.25" style="150" hidden="1" customWidth="1"/>
    <col min="7458" max="7458" width="13.375" style="150" hidden="1" customWidth="1"/>
    <col min="7459" max="7461" width="1.625" style="150" hidden="1" customWidth="1"/>
    <col min="7462" max="7589" width="0" style="150" hidden="1" customWidth="1"/>
    <col min="7590" max="7680" width="0" style="150" hidden="1"/>
    <col min="7681" max="7681" width="1.625" style="150" hidden="1" customWidth="1"/>
    <col min="7682" max="7683" width="1.375" style="150" hidden="1" customWidth="1"/>
    <col min="7684" max="7684" width="1.875" style="150" hidden="1" customWidth="1"/>
    <col min="7685" max="7685" width="1.375" style="150" hidden="1" customWidth="1"/>
    <col min="7686" max="7686" width="1.5" style="150" hidden="1" customWidth="1"/>
    <col min="7687" max="7687" width="1.75" style="150" hidden="1" customWidth="1"/>
    <col min="7688" max="7688" width="1.5" style="150" hidden="1" customWidth="1"/>
    <col min="7689" max="7692" width="1.375" style="150" hidden="1" customWidth="1"/>
    <col min="7693" max="7693" width="1.75" style="150" hidden="1" customWidth="1"/>
    <col min="7694" max="7694" width="1.375" style="150" hidden="1" customWidth="1"/>
    <col min="7695" max="7695" width="1.625" style="150" hidden="1" customWidth="1"/>
    <col min="7696" max="7701" width="1.375" style="150" hidden="1" customWidth="1"/>
    <col min="7702" max="7703" width="2.25" style="150" hidden="1" customWidth="1"/>
    <col min="7704" max="7705" width="13.25" style="150" hidden="1" customWidth="1"/>
    <col min="7706" max="7706" width="13.375" style="150" hidden="1" customWidth="1"/>
    <col min="7707" max="7713" width="13.25" style="150" hidden="1" customWidth="1"/>
    <col min="7714" max="7714" width="13.375" style="150" hidden="1" customWidth="1"/>
    <col min="7715" max="7717" width="1.625" style="150" hidden="1" customWidth="1"/>
    <col min="7718" max="7845" width="0" style="150" hidden="1" customWidth="1"/>
    <col min="7846" max="7936" width="0" style="150" hidden="1"/>
    <col min="7937" max="7937" width="1.625" style="150" hidden="1" customWidth="1"/>
    <col min="7938" max="7939" width="1.375" style="150" hidden="1" customWidth="1"/>
    <col min="7940" max="7940" width="1.875" style="150" hidden="1" customWidth="1"/>
    <col min="7941" max="7941" width="1.375" style="150" hidden="1" customWidth="1"/>
    <col min="7942" max="7942" width="1.5" style="150" hidden="1" customWidth="1"/>
    <col min="7943" max="7943" width="1.75" style="150" hidden="1" customWidth="1"/>
    <col min="7944" max="7944" width="1.5" style="150" hidden="1" customWidth="1"/>
    <col min="7945" max="7948" width="1.375" style="150" hidden="1" customWidth="1"/>
    <col min="7949" max="7949" width="1.75" style="150" hidden="1" customWidth="1"/>
    <col min="7950" max="7950" width="1.375" style="150" hidden="1" customWidth="1"/>
    <col min="7951" max="7951" width="1.625" style="150" hidden="1" customWidth="1"/>
    <col min="7952" max="7957" width="1.375" style="150" hidden="1" customWidth="1"/>
    <col min="7958" max="7959" width="2.25" style="150" hidden="1" customWidth="1"/>
    <col min="7960" max="7961" width="13.25" style="150" hidden="1" customWidth="1"/>
    <col min="7962" max="7962" width="13.375" style="150" hidden="1" customWidth="1"/>
    <col min="7963" max="7969" width="13.25" style="150" hidden="1" customWidth="1"/>
    <col min="7970" max="7970" width="13.375" style="150" hidden="1" customWidth="1"/>
    <col min="7971" max="7973" width="1.625" style="150" hidden="1" customWidth="1"/>
    <col min="7974" max="8101" width="0" style="150" hidden="1" customWidth="1"/>
    <col min="8102" max="8192" width="0" style="150" hidden="1"/>
    <col min="8193" max="8193" width="1.625" style="150" hidden="1" customWidth="1"/>
    <col min="8194" max="8195" width="1.375" style="150" hidden="1" customWidth="1"/>
    <col min="8196" max="8196" width="1.875" style="150" hidden="1" customWidth="1"/>
    <col min="8197" max="8197" width="1.375" style="150" hidden="1" customWidth="1"/>
    <col min="8198" max="8198" width="1.5" style="150" hidden="1" customWidth="1"/>
    <col min="8199" max="8199" width="1.75" style="150" hidden="1" customWidth="1"/>
    <col min="8200" max="8200" width="1.5" style="150" hidden="1" customWidth="1"/>
    <col min="8201" max="8204" width="1.375" style="150" hidden="1" customWidth="1"/>
    <col min="8205" max="8205" width="1.75" style="150" hidden="1" customWidth="1"/>
    <col min="8206" max="8206" width="1.375" style="150" hidden="1" customWidth="1"/>
    <col min="8207" max="8207" width="1.625" style="150" hidden="1" customWidth="1"/>
    <col min="8208" max="8213" width="1.375" style="150" hidden="1" customWidth="1"/>
    <col min="8214" max="8215" width="2.25" style="150" hidden="1" customWidth="1"/>
    <col min="8216" max="8217" width="13.25" style="150" hidden="1" customWidth="1"/>
    <col min="8218" max="8218" width="13.375" style="150" hidden="1" customWidth="1"/>
    <col min="8219" max="8225" width="13.25" style="150" hidden="1" customWidth="1"/>
    <col min="8226" max="8226" width="13.375" style="150" hidden="1" customWidth="1"/>
    <col min="8227" max="8229" width="1.625" style="150" hidden="1" customWidth="1"/>
    <col min="8230" max="8357" width="0" style="150" hidden="1" customWidth="1"/>
    <col min="8358" max="8448" width="0" style="150" hidden="1"/>
    <col min="8449" max="8449" width="1.625" style="150" hidden="1" customWidth="1"/>
    <col min="8450" max="8451" width="1.375" style="150" hidden="1" customWidth="1"/>
    <col min="8452" max="8452" width="1.875" style="150" hidden="1" customWidth="1"/>
    <col min="8453" max="8453" width="1.375" style="150" hidden="1" customWidth="1"/>
    <col min="8454" max="8454" width="1.5" style="150" hidden="1" customWidth="1"/>
    <col min="8455" max="8455" width="1.75" style="150" hidden="1" customWidth="1"/>
    <col min="8456" max="8456" width="1.5" style="150" hidden="1" customWidth="1"/>
    <col min="8457" max="8460" width="1.375" style="150" hidden="1" customWidth="1"/>
    <col min="8461" max="8461" width="1.75" style="150" hidden="1" customWidth="1"/>
    <col min="8462" max="8462" width="1.375" style="150" hidden="1" customWidth="1"/>
    <col min="8463" max="8463" width="1.625" style="150" hidden="1" customWidth="1"/>
    <col min="8464" max="8469" width="1.375" style="150" hidden="1" customWidth="1"/>
    <col min="8470" max="8471" width="2.25" style="150" hidden="1" customWidth="1"/>
    <col min="8472" max="8473" width="13.25" style="150" hidden="1" customWidth="1"/>
    <col min="8474" max="8474" width="13.375" style="150" hidden="1" customWidth="1"/>
    <col min="8475" max="8481" width="13.25" style="150" hidden="1" customWidth="1"/>
    <col min="8482" max="8482" width="13.375" style="150" hidden="1" customWidth="1"/>
    <col min="8483" max="8485" width="1.625" style="150" hidden="1" customWidth="1"/>
    <col min="8486" max="8613" width="0" style="150" hidden="1" customWidth="1"/>
    <col min="8614" max="8704" width="0" style="150" hidden="1"/>
    <col min="8705" max="8705" width="1.625" style="150" hidden="1" customWidth="1"/>
    <col min="8706" max="8707" width="1.375" style="150" hidden="1" customWidth="1"/>
    <col min="8708" max="8708" width="1.875" style="150" hidden="1" customWidth="1"/>
    <col min="8709" max="8709" width="1.375" style="150" hidden="1" customWidth="1"/>
    <col min="8710" max="8710" width="1.5" style="150" hidden="1" customWidth="1"/>
    <col min="8711" max="8711" width="1.75" style="150" hidden="1" customWidth="1"/>
    <col min="8712" max="8712" width="1.5" style="150" hidden="1" customWidth="1"/>
    <col min="8713" max="8716" width="1.375" style="150" hidden="1" customWidth="1"/>
    <col min="8717" max="8717" width="1.75" style="150" hidden="1" customWidth="1"/>
    <col min="8718" max="8718" width="1.375" style="150" hidden="1" customWidth="1"/>
    <col min="8719" max="8719" width="1.625" style="150" hidden="1" customWidth="1"/>
    <col min="8720" max="8725" width="1.375" style="150" hidden="1" customWidth="1"/>
    <col min="8726" max="8727" width="2.25" style="150" hidden="1" customWidth="1"/>
    <col min="8728" max="8729" width="13.25" style="150" hidden="1" customWidth="1"/>
    <col min="8730" max="8730" width="13.375" style="150" hidden="1" customWidth="1"/>
    <col min="8731" max="8737" width="13.25" style="150" hidden="1" customWidth="1"/>
    <col min="8738" max="8738" width="13.375" style="150" hidden="1" customWidth="1"/>
    <col min="8739" max="8741" width="1.625" style="150" hidden="1" customWidth="1"/>
    <col min="8742" max="8869" width="0" style="150" hidden="1" customWidth="1"/>
    <col min="8870" max="8960" width="0" style="150" hidden="1"/>
    <col min="8961" max="8961" width="1.625" style="150" hidden="1" customWidth="1"/>
    <col min="8962" max="8963" width="1.375" style="150" hidden="1" customWidth="1"/>
    <col min="8964" max="8964" width="1.875" style="150" hidden="1" customWidth="1"/>
    <col min="8965" max="8965" width="1.375" style="150" hidden="1" customWidth="1"/>
    <col min="8966" max="8966" width="1.5" style="150" hidden="1" customWidth="1"/>
    <col min="8967" max="8967" width="1.75" style="150" hidden="1" customWidth="1"/>
    <col min="8968" max="8968" width="1.5" style="150" hidden="1" customWidth="1"/>
    <col min="8969" max="8972" width="1.375" style="150" hidden="1" customWidth="1"/>
    <col min="8973" max="8973" width="1.75" style="150" hidden="1" customWidth="1"/>
    <col min="8974" max="8974" width="1.375" style="150" hidden="1" customWidth="1"/>
    <col min="8975" max="8975" width="1.625" style="150" hidden="1" customWidth="1"/>
    <col min="8976" max="8981" width="1.375" style="150" hidden="1" customWidth="1"/>
    <col min="8982" max="8983" width="2.25" style="150" hidden="1" customWidth="1"/>
    <col min="8984" max="8985" width="13.25" style="150" hidden="1" customWidth="1"/>
    <col min="8986" max="8986" width="13.375" style="150" hidden="1" customWidth="1"/>
    <col min="8987" max="8993" width="13.25" style="150" hidden="1" customWidth="1"/>
    <col min="8994" max="8994" width="13.375" style="150" hidden="1" customWidth="1"/>
    <col min="8995" max="8997" width="1.625" style="150" hidden="1" customWidth="1"/>
    <col min="8998" max="9125" width="0" style="150" hidden="1" customWidth="1"/>
    <col min="9126" max="9216" width="0" style="150" hidden="1"/>
    <col min="9217" max="9217" width="1.625" style="150" hidden="1" customWidth="1"/>
    <col min="9218" max="9219" width="1.375" style="150" hidden="1" customWidth="1"/>
    <col min="9220" max="9220" width="1.875" style="150" hidden="1" customWidth="1"/>
    <col min="9221" max="9221" width="1.375" style="150" hidden="1" customWidth="1"/>
    <col min="9222" max="9222" width="1.5" style="150" hidden="1" customWidth="1"/>
    <col min="9223" max="9223" width="1.75" style="150" hidden="1" customWidth="1"/>
    <col min="9224" max="9224" width="1.5" style="150" hidden="1" customWidth="1"/>
    <col min="9225" max="9228" width="1.375" style="150" hidden="1" customWidth="1"/>
    <col min="9229" max="9229" width="1.75" style="150" hidden="1" customWidth="1"/>
    <col min="9230" max="9230" width="1.375" style="150" hidden="1" customWidth="1"/>
    <col min="9231" max="9231" width="1.625" style="150" hidden="1" customWidth="1"/>
    <col min="9232" max="9237" width="1.375" style="150" hidden="1" customWidth="1"/>
    <col min="9238" max="9239" width="2.25" style="150" hidden="1" customWidth="1"/>
    <col min="9240" max="9241" width="13.25" style="150" hidden="1" customWidth="1"/>
    <col min="9242" max="9242" width="13.375" style="150" hidden="1" customWidth="1"/>
    <col min="9243" max="9249" width="13.25" style="150" hidden="1" customWidth="1"/>
    <col min="9250" max="9250" width="13.375" style="150" hidden="1" customWidth="1"/>
    <col min="9251" max="9253" width="1.625" style="150" hidden="1" customWidth="1"/>
    <col min="9254" max="9381" width="0" style="150" hidden="1" customWidth="1"/>
    <col min="9382" max="9472" width="0" style="150" hidden="1"/>
    <col min="9473" max="9473" width="1.625" style="150" hidden="1" customWidth="1"/>
    <col min="9474" max="9475" width="1.375" style="150" hidden="1" customWidth="1"/>
    <col min="9476" max="9476" width="1.875" style="150" hidden="1" customWidth="1"/>
    <col min="9477" max="9477" width="1.375" style="150" hidden="1" customWidth="1"/>
    <col min="9478" max="9478" width="1.5" style="150" hidden="1" customWidth="1"/>
    <col min="9479" max="9479" width="1.75" style="150" hidden="1" customWidth="1"/>
    <col min="9480" max="9480" width="1.5" style="150" hidden="1" customWidth="1"/>
    <col min="9481" max="9484" width="1.375" style="150" hidden="1" customWidth="1"/>
    <col min="9485" max="9485" width="1.75" style="150" hidden="1" customWidth="1"/>
    <col min="9486" max="9486" width="1.375" style="150" hidden="1" customWidth="1"/>
    <col min="9487" max="9487" width="1.625" style="150" hidden="1" customWidth="1"/>
    <col min="9488" max="9493" width="1.375" style="150" hidden="1" customWidth="1"/>
    <col min="9494" max="9495" width="2.25" style="150" hidden="1" customWidth="1"/>
    <col min="9496" max="9497" width="13.25" style="150" hidden="1" customWidth="1"/>
    <col min="9498" max="9498" width="13.375" style="150" hidden="1" customWidth="1"/>
    <col min="9499" max="9505" width="13.25" style="150" hidden="1" customWidth="1"/>
    <col min="9506" max="9506" width="13.375" style="150" hidden="1" customWidth="1"/>
    <col min="9507" max="9509" width="1.625" style="150" hidden="1" customWidth="1"/>
    <col min="9510" max="9637" width="0" style="150" hidden="1" customWidth="1"/>
    <col min="9638" max="9728" width="0" style="150" hidden="1"/>
    <col min="9729" max="9729" width="1.625" style="150" hidden="1" customWidth="1"/>
    <col min="9730" max="9731" width="1.375" style="150" hidden="1" customWidth="1"/>
    <col min="9732" max="9732" width="1.875" style="150" hidden="1" customWidth="1"/>
    <col min="9733" max="9733" width="1.375" style="150" hidden="1" customWidth="1"/>
    <col min="9734" max="9734" width="1.5" style="150" hidden="1" customWidth="1"/>
    <col min="9735" max="9735" width="1.75" style="150" hidden="1" customWidth="1"/>
    <col min="9736" max="9736" width="1.5" style="150" hidden="1" customWidth="1"/>
    <col min="9737" max="9740" width="1.375" style="150" hidden="1" customWidth="1"/>
    <col min="9741" max="9741" width="1.75" style="150" hidden="1" customWidth="1"/>
    <col min="9742" max="9742" width="1.375" style="150" hidden="1" customWidth="1"/>
    <col min="9743" max="9743" width="1.625" style="150" hidden="1" customWidth="1"/>
    <col min="9744" max="9749" width="1.375" style="150" hidden="1" customWidth="1"/>
    <col min="9750" max="9751" width="2.25" style="150" hidden="1" customWidth="1"/>
    <col min="9752" max="9753" width="13.25" style="150" hidden="1" customWidth="1"/>
    <col min="9754" max="9754" width="13.375" style="150" hidden="1" customWidth="1"/>
    <col min="9755" max="9761" width="13.25" style="150" hidden="1" customWidth="1"/>
    <col min="9762" max="9762" width="13.375" style="150" hidden="1" customWidth="1"/>
    <col min="9763" max="9765" width="1.625" style="150" hidden="1" customWidth="1"/>
    <col min="9766" max="9893" width="0" style="150" hidden="1" customWidth="1"/>
    <col min="9894" max="9984" width="0" style="150" hidden="1"/>
    <col min="9985" max="9985" width="1.625" style="150" hidden="1" customWidth="1"/>
    <col min="9986" max="9987" width="1.375" style="150" hidden="1" customWidth="1"/>
    <col min="9988" max="9988" width="1.875" style="150" hidden="1" customWidth="1"/>
    <col min="9989" max="9989" width="1.375" style="150" hidden="1" customWidth="1"/>
    <col min="9990" max="9990" width="1.5" style="150" hidden="1" customWidth="1"/>
    <col min="9991" max="9991" width="1.75" style="150" hidden="1" customWidth="1"/>
    <col min="9992" max="9992" width="1.5" style="150" hidden="1" customWidth="1"/>
    <col min="9993" max="9996" width="1.375" style="150" hidden="1" customWidth="1"/>
    <col min="9997" max="9997" width="1.75" style="150" hidden="1" customWidth="1"/>
    <col min="9998" max="9998" width="1.375" style="150" hidden="1" customWidth="1"/>
    <col min="9999" max="9999" width="1.625" style="150" hidden="1" customWidth="1"/>
    <col min="10000" max="10005" width="1.375" style="150" hidden="1" customWidth="1"/>
    <col min="10006" max="10007" width="2.25" style="150" hidden="1" customWidth="1"/>
    <col min="10008" max="10009" width="13.25" style="150" hidden="1" customWidth="1"/>
    <col min="10010" max="10010" width="13.375" style="150" hidden="1" customWidth="1"/>
    <col min="10011" max="10017" width="13.25" style="150" hidden="1" customWidth="1"/>
    <col min="10018" max="10018" width="13.375" style="150" hidden="1" customWidth="1"/>
    <col min="10019" max="10021" width="1.625" style="150" hidden="1" customWidth="1"/>
    <col min="10022" max="10149" width="0" style="150" hidden="1" customWidth="1"/>
    <col min="10150" max="10240" width="0" style="150" hidden="1"/>
    <col min="10241" max="10241" width="1.625" style="150" hidden="1" customWidth="1"/>
    <col min="10242" max="10243" width="1.375" style="150" hidden="1" customWidth="1"/>
    <col min="10244" max="10244" width="1.875" style="150" hidden="1" customWidth="1"/>
    <col min="10245" max="10245" width="1.375" style="150" hidden="1" customWidth="1"/>
    <col min="10246" max="10246" width="1.5" style="150" hidden="1" customWidth="1"/>
    <col min="10247" max="10247" width="1.75" style="150" hidden="1" customWidth="1"/>
    <col min="10248" max="10248" width="1.5" style="150" hidden="1" customWidth="1"/>
    <col min="10249" max="10252" width="1.375" style="150" hidden="1" customWidth="1"/>
    <col min="10253" max="10253" width="1.75" style="150" hidden="1" customWidth="1"/>
    <col min="10254" max="10254" width="1.375" style="150" hidden="1" customWidth="1"/>
    <col min="10255" max="10255" width="1.625" style="150" hidden="1" customWidth="1"/>
    <col min="10256" max="10261" width="1.375" style="150" hidden="1" customWidth="1"/>
    <col min="10262" max="10263" width="2.25" style="150" hidden="1" customWidth="1"/>
    <col min="10264" max="10265" width="13.25" style="150" hidden="1" customWidth="1"/>
    <col min="10266" max="10266" width="13.375" style="150" hidden="1" customWidth="1"/>
    <col min="10267" max="10273" width="13.25" style="150" hidden="1" customWidth="1"/>
    <col min="10274" max="10274" width="13.375" style="150" hidden="1" customWidth="1"/>
    <col min="10275" max="10277" width="1.625" style="150" hidden="1" customWidth="1"/>
    <col min="10278" max="10405" width="0" style="150" hidden="1" customWidth="1"/>
    <col min="10406" max="10496" width="0" style="150" hidden="1"/>
    <col min="10497" max="10497" width="1.625" style="150" hidden="1" customWidth="1"/>
    <col min="10498" max="10499" width="1.375" style="150" hidden="1" customWidth="1"/>
    <col min="10500" max="10500" width="1.875" style="150" hidden="1" customWidth="1"/>
    <col min="10501" max="10501" width="1.375" style="150" hidden="1" customWidth="1"/>
    <col min="10502" max="10502" width="1.5" style="150" hidden="1" customWidth="1"/>
    <col min="10503" max="10503" width="1.75" style="150" hidden="1" customWidth="1"/>
    <col min="10504" max="10504" width="1.5" style="150" hidden="1" customWidth="1"/>
    <col min="10505" max="10508" width="1.375" style="150" hidden="1" customWidth="1"/>
    <col min="10509" max="10509" width="1.75" style="150" hidden="1" customWidth="1"/>
    <col min="10510" max="10510" width="1.375" style="150" hidden="1" customWidth="1"/>
    <col min="10511" max="10511" width="1.625" style="150" hidden="1" customWidth="1"/>
    <col min="10512" max="10517" width="1.375" style="150" hidden="1" customWidth="1"/>
    <col min="10518" max="10519" width="2.25" style="150" hidden="1" customWidth="1"/>
    <col min="10520" max="10521" width="13.25" style="150" hidden="1" customWidth="1"/>
    <col min="10522" max="10522" width="13.375" style="150" hidden="1" customWidth="1"/>
    <col min="10523" max="10529" width="13.25" style="150" hidden="1" customWidth="1"/>
    <col min="10530" max="10530" width="13.375" style="150" hidden="1" customWidth="1"/>
    <col min="10531" max="10533" width="1.625" style="150" hidden="1" customWidth="1"/>
    <col min="10534" max="10661" width="0" style="150" hidden="1" customWidth="1"/>
    <col min="10662" max="10752" width="0" style="150" hidden="1"/>
    <col min="10753" max="10753" width="1.625" style="150" hidden="1" customWidth="1"/>
    <col min="10754" max="10755" width="1.375" style="150" hidden="1" customWidth="1"/>
    <col min="10756" max="10756" width="1.875" style="150" hidden="1" customWidth="1"/>
    <col min="10757" max="10757" width="1.375" style="150" hidden="1" customWidth="1"/>
    <col min="10758" max="10758" width="1.5" style="150" hidden="1" customWidth="1"/>
    <col min="10759" max="10759" width="1.75" style="150" hidden="1" customWidth="1"/>
    <col min="10760" max="10760" width="1.5" style="150" hidden="1" customWidth="1"/>
    <col min="10761" max="10764" width="1.375" style="150" hidden="1" customWidth="1"/>
    <col min="10765" max="10765" width="1.75" style="150" hidden="1" customWidth="1"/>
    <col min="10766" max="10766" width="1.375" style="150" hidden="1" customWidth="1"/>
    <col min="10767" max="10767" width="1.625" style="150" hidden="1" customWidth="1"/>
    <col min="10768" max="10773" width="1.375" style="150" hidden="1" customWidth="1"/>
    <col min="10774" max="10775" width="2.25" style="150" hidden="1" customWidth="1"/>
    <col min="10776" max="10777" width="13.25" style="150" hidden="1" customWidth="1"/>
    <col min="10778" max="10778" width="13.375" style="150" hidden="1" customWidth="1"/>
    <col min="10779" max="10785" width="13.25" style="150" hidden="1" customWidth="1"/>
    <col min="10786" max="10786" width="13.375" style="150" hidden="1" customWidth="1"/>
    <col min="10787" max="10789" width="1.625" style="150" hidden="1" customWidth="1"/>
    <col min="10790" max="10917" width="0" style="150" hidden="1" customWidth="1"/>
    <col min="10918" max="11008" width="0" style="150" hidden="1"/>
    <col min="11009" max="11009" width="1.625" style="150" hidden="1" customWidth="1"/>
    <col min="11010" max="11011" width="1.375" style="150" hidden="1" customWidth="1"/>
    <col min="11012" max="11012" width="1.875" style="150" hidden="1" customWidth="1"/>
    <col min="11013" max="11013" width="1.375" style="150" hidden="1" customWidth="1"/>
    <col min="11014" max="11014" width="1.5" style="150" hidden="1" customWidth="1"/>
    <col min="11015" max="11015" width="1.75" style="150" hidden="1" customWidth="1"/>
    <col min="11016" max="11016" width="1.5" style="150" hidden="1" customWidth="1"/>
    <col min="11017" max="11020" width="1.375" style="150" hidden="1" customWidth="1"/>
    <col min="11021" max="11021" width="1.75" style="150" hidden="1" customWidth="1"/>
    <col min="11022" max="11022" width="1.375" style="150" hidden="1" customWidth="1"/>
    <col min="11023" max="11023" width="1.625" style="150" hidden="1" customWidth="1"/>
    <col min="11024" max="11029" width="1.375" style="150" hidden="1" customWidth="1"/>
    <col min="11030" max="11031" width="2.25" style="150" hidden="1" customWidth="1"/>
    <col min="11032" max="11033" width="13.25" style="150" hidden="1" customWidth="1"/>
    <col min="11034" max="11034" width="13.375" style="150" hidden="1" customWidth="1"/>
    <col min="11035" max="11041" width="13.25" style="150" hidden="1" customWidth="1"/>
    <col min="11042" max="11042" width="13.375" style="150" hidden="1" customWidth="1"/>
    <col min="11043" max="11045" width="1.625" style="150" hidden="1" customWidth="1"/>
    <col min="11046" max="11173" width="0" style="150" hidden="1" customWidth="1"/>
    <col min="11174" max="11264" width="0" style="150" hidden="1"/>
    <col min="11265" max="11265" width="1.625" style="150" hidden="1" customWidth="1"/>
    <col min="11266" max="11267" width="1.375" style="150" hidden="1" customWidth="1"/>
    <col min="11268" max="11268" width="1.875" style="150" hidden="1" customWidth="1"/>
    <col min="11269" max="11269" width="1.375" style="150" hidden="1" customWidth="1"/>
    <col min="11270" max="11270" width="1.5" style="150" hidden="1" customWidth="1"/>
    <col min="11271" max="11271" width="1.75" style="150" hidden="1" customWidth="1"/>
    <col min="11272" max="11272" width="1.5" style="150" hidden="1" customWidth="1"/>
    <col min="11273" max="11276" width="1.375" style="150" hidden="1" customWidth="1"/>
    <col min="11277" max="11277" width="1.75" style="150" hidden="1" customWidth="1"/>
    <col min="11278" max="11278" width="1.375" style="150" hidden="1" customWidth="1"/>
    <col min="11279" max="11279" width="1.625" style="150" hidden="1" customWidth="1"/>
    <col min="11280" max="11285" width="1.375" style="150" hidden="1" customWidth="1"/>
    <col min="11286" max="11287" width="2.25" style="150" hidden="1" customWidth="1"/>
    <col min="11288" max="11289" width="13.25" style="150" hidden="1" customWidth="1"/>
    <col min="11290" max="11290" width="13.375" style="150" hidden="1" customWidth="1"/>
    <col min="11291" max="11297" width="13.25" style="150" hidden="1" customWidth="1"/>
    <col min="11298" max="11298" width="13.375" style="150" hidden="1" customWidth="1"/>
    <col min="11299" max="11301" width="1.625" style="150" hidden="1" customWidth="1"/>
    <col min="11302" max="11429" width="0" style="150" hidden="1" customWidth="1"/>
    <col min="11430" max="11520" width="0" style="150" hidden="1"/>
    <col min="11521" max="11521" width="1.625" style="150" hidden="1" customWidth="1"/>
    <col min="11522" max="11523" width="1.375" style="150" hidden="1" customWidth="1"/>
    <col min="11524" max="11524" width="1.875" style="150" hidden="1" customWidth="1"/>
    <col min="11525" max="11525" width="1.375" style="150" hidden="1" customWidth="1"/>
    <col min="11526" max="11526" width="1.5" style="150" hidden="1" customWidth="1"/>
    <col min="11527" max="11527" width="1.75" style="150" hidden="1" customWidth="1"/>
    <col min="11528" max="11528" width="1.5" style="150" hidden="1" customWidth="1"/>
    <col min="11529" max="11532" width="1.375" style="150" hidden="1" customWidth="1"/>
    <col min="11533" max="11533" width="1.75" style="150" hidden="1" customWidth="1"/>
    <col min="11534" max="11534" width="1.375" style="150" hidden="1" customWidth="1"/>
    <col min="11535" max="11535" width="1.625" style="150" hidden="1" customWidth="1"/>
    <col min="11536" max="11541" width="1.375" style="150" hidden="1" customWidth="1"/>
    <col min="11542" max="11543" width="2.25" style="150" hidden="1" customWidth="1"/>
    <col min="11544" max="11545" width="13.25" style="150" hidden="1" customWidth="1"/>
    <col min="11546" max="11546" width="13.375" style="150" hidden="1" customWidth="1"/>
    <col min="11547" max="11553" width="13.25" style="150" hidden="1" customWidth="1"/>
    <col min="11554" max="11554" width="13.375" style="150" hidden="1" customWidth="1"/>
    <col min="11555" max="11557" width="1.625" style="150" hidden="1" customWidth="1"/>
    <col min="11558" max="11685" width="0" style="150" hidden="1" customWidth="1"/>
    <col min="11686" max="11776" width="0" style="150" hidden="1"/>
    <col min="11777" max="11777" width="1.625" style="150" hidden="1" customWidth="1"/>
    <col min="11778" max="11779" width="1.375" style="150" hidden="1" customWidth="1"/>
    <col min="11780" max="11780" width="1.875" style="150" hidden="1" customWidth="1"/>
    <col min="11781" max="11781" width="1.375" style="150" hidden="1" customWidth="1"/>
    <col min="11782" max="11782" width="1.5" style="150" hidden="1" customWidth="1"/>
    <col min="11783" max="11783" width="1.75" style="150" hidden="1" customWidth="1"/>
    <col min="11784" max="11784" width="1.5" style="150" hidden="1" customWidth="1"/>
    <col min="11785" max="11788" width="1.375" style="150" hidden="1" customWidth="1"/>
    <col min="11789" max="11789" width="1.75" style="150" hidden="1" customWidth="1"/>
    <col min="11790" max="11790" width="1.375" style="150" hidden="1" customWidth="1"/>
    <col min="11791" max="11791" width="1.625" style="150" hidden="1" customWidth="1"/>
    <col min="11792" max="11797" width="1.375" style="150" hidden="1" customWidth="1"/>
    <col min="11798" max="11799" width="2.25" style="150" hidden="1" customWidth="1"/>
    <col min="11800" max="11801" width="13.25" style="150" hidden="1" customWidth="1"/>
    <col min="11802" max="11802" width="13.375" style="150" hidden="1" customWidth="1"/>
    <col min="11803" max="11809" width="13.25" style="150" hidden="1" customWidth="1"/>
    <col min="11810" max="11810" width="13.375" style="150" hidden="1" customWidth="1"/>
    <col min="11811" max="11813" width="1.625" style="150" hidden="1" customWidth="1"/>
    <col min="11814" max="11941" width="0" style="150" hidden="1" customWidth="1"/>
    <col min="11942" max="12032" width="0" style="150" hidden="1"/>
    <col min="12033" max="12033" width="1.625" style="150" hidden="1" customWidth="1"/>
    <col min="12034" max="12035" width="1.375" style="150" hidden="1" customWidth="1"/>
    <col min="12036" max="12036" width="1.875" style="150" hidden="1" customWidth="1"/>
    <col min="12037" max="12037" width="1.375" style="150" hidden="1" customWidth="1"/>
    <col min="12038" max="12038" width="1.5" style="150" hidden="1" customWidth="1"/>
    <col min="12039" max="12039" width="1.75" style="150" hidden="1" customWidth="1"/>
    <col min="12040" max="12040" width="1.5" style="150" hidden="1" customWidth="1"/>
    <col min="12041" max="12044" width="1.375" style="150" hidden="1" customWidth="1"/>
    <col min="12045" max="12045" width="1.75" style="150" hidden="1" customWidth="1"/>
    <col min="12046" max="12046" width="1.375" style="150" hidden="1" customWidth="1"/>
    <col min="12047" max="12047" width="1.625" style="150" hidden="1" customWidth="1"/>
    <col min="12048" max="12053" width="1.375" style="150" hidden="1" customWidth="1"/>
    <col min="12054" max="12055" width="2.25" style="150" hidden="1" customWidth="1"/>
    <col min="12056" max="12057" width="13.25" style="150" hidden="1" customWidth="1"/>
    <col min="12058" max="12058" width="13.375" style="150" hidden="1" customWidth="1"/>
    <col min="12059" max="12065" width="13.25" style="150" hidden="1" customWidth="1"/>
    <col min="12066" max="12066" width="13.375" style="150" hidden="1" customWidth="1"/>
    <col min="12067" max="12069" width="1.625" style="150" hidden="1" customWidth="1"/>
    <col min="12070" max="12197" width="0" style="150" hidden="1" customWidth="1"/>
    <col min="12198" max="12288" width="0" style="150" hidden="1"/>
    <col min="12289" max="12289" width="1.625" style="150" hidden="1" customWidth="1"/>
    <col min="12290" max="12291" width="1.375" style="150" hidden="1" customWidth="1"/>
    <col min="12292" max="12292" width="1.875" style="150" hidden="1" customWidth="1"/>
    <col min="12293" max="12293" width="1.375" style="150" hidden="1" customWidth="1"/>
    <col min="12294" max="12294" width="1.5" style="150" hidden="1" customWidth="1"/>
    <col min="12295" max="12295" width="1.75" style="150" hidden="1" customWidth="1"/>
    <col min="12296" max="12296" width="1.5" style="150" hidden="1" customWidth="1"/>
    <col min="12297" max="12300" width="1.375" style="150" hidden="1" customWidth="1"/>
    <col min="12301" max="12301" width="1.75" style="150" hidden="1" customWidth="1"/>
    <col min="12302" max="12302" width="1.375" style="150" hidden="1" customWidth="1"/>
    <col min="12303" max="12303" width="1.625" style="150" hidden="1" customWidth="1"/>
    <col min="12304" max="12309" width="1.375" style="150" hidden="1" customWidth="1"/>
    <col min="12310" max="12311" width="2.25" style="150" hidden="1" customWidth="1"/>
    <col min="12312" max="12313" width="13.25" style="150" hidden="1" customWidth="1"/>
    <col min="12314" max="12314" width="13.375" style="150" hidden="1" customWidth="1"/>
    <col min="12315" max="12321" width="13.25" style="150" hidden="1" customWidth="1"/>
    <col min="12322" max="12322" width="13.375" style="150" hidden="1" customWidth="1"/>
    <col min="12323" max="12325" width="1.625" style="150" hidden="1" customWidth="1"/>
    <col min="12326" max="12453" width="0" style="150" hidden="1" customWidth="1"/>
    <col min="12454" max="12544" width="0" style="150" hidden="1"/>
    <col min="12545" max="12545" width="1.625" style="150" hidden="1" customWidth="1"/>
    <col min="12546" max="12547" width="1.375" style="150" hidden="1" customWidth="1"/>
    <col min="12548" max="12548" width="1.875" style="150" hidden="1" customWidth="1"/>
    <col min="12549" max="12549" width="1.375" style="150" hidden="1" customWidth="1"/>
    <col min="12550" max="12550" width="1.5" style="150" hidden="1" customWidth="1"/>
    <col min="12551" max="12551" width="1.75" style="150" hidden="1" customWidth="1"/>
    <col min="12552" max="12552" width="1.5" style="150" hidden="1" customWidth="1"/>
    <col min="12553" max="12556" width="1.375" style="150" hidden="1" customWidth="1"/>
    <col min="12557" max="12557" width="1.75" style="150" hidden="1" customWidth="1"/>
    <col min="12558" max="12558" width="1.375" style="150" hidden="1" customWidth="1"/>
    <col min="12559" max="12559" width="1.625" style="150" hidden="1" customWidth="1"/>
    <col min="12560" max="12565" width="1.375" style="150" hidden="1" customWidth="1"/>
    <col min="12566" max="12567" width="2.25" style="150" hidden="1" customWidth="1"/>
    <col min="12568" max="12569" width="13.25" style="150" hidden="1" customWidth="1"/>
    <col min="12570" max="12570" width="13.375" style="150" hidden="1" customWidth="1"/>
    <col min="12571" max="12577" width="13.25" style="150" hidden="1" customWidth="1"/>
    <col min="12578" max="12578" width="13.375" style="150" hidden="1" customWidth="1"/>
    <col min="12579" max="12581" width="1.625" style="150" hidden="1" customWidth="1"/>
    <col min="12582" max="12709" width="0" style="150" hidden="1" customWidth="1"/>
    <col min="12710" max="12800" width="0" style="150" hidden="1"/>
    <col min="12801" max="12801" width="1.625" style="150" hidden="1" customWidth="1"/>
    <col min="12802" max="12803" width="1.375" style="150" hidden="1" customWidth="1"/>
    <col min="12804" max="12804" width="1.875" style="150" hidden="1" customWidth="1"/>
    <col min="12805" max="12805" width="1.375" style="150" hidden="1" customWidth="1"/>
    <col min="12806" max="12806" width="1.5" style="150" hidden="1" customWidth="1"/>
    <col min="12807" max="12807" width="1.75" style="150" hidden="1" customWidth="1"/>
    <col min="12808" max="12808" width="1.5" style="150" hidden="1" customWidth="1"/>
    <col min="12809" max="12812" width="1.375" style="150" hidden="1" customWidth="1"/>
    <col min="12813" max="12813" width="1.75" style="150" hidden="1" customWidth="1"/>
    <col min="12814" max="12814" width="1.375" style="150" hidden="1" customWidth="1"/>
    <col min="12815" max="12815" width="1.625" style="150" hidden="1" customWidth="1"/>
    <col min="12816" max="12821" width="1.375" style="150" hidden="1" customWidth="1"/>
    <col min="12822" max="12823" width="2.25" style="150" hidden="1" customWidth="1"/>
    <col min="12824" max="12825" width="13.25" style="150" hidden="1" customWidth="1"/>
    <col min="12826" max="12826" width="13.375" style="150" hidden="1" customWidth="1"/>
    <col min="12827" max="12833" width="13.25" style="150" hidden="1" customWidth="1"/>
    <col min="12834" max="12834" width="13.375" style="150" hidden="1" customWidth="1"/>
    <col min="12835" max="12837" width="1.625" style="150" hidden="1" customWidth="1"/>
    <col min="12838" max="12965" width="0" style="150" hidden="1" customWidth="1"/>
    <col min="12966" max="13056" width="0" style="150" hidden="1"/>
    <col min="13057" max="13057" width="1.625" style="150" hidden="1" customWidth="1"/>
    <col min="13058" max="13059" width="1.375" style="150" hidden="1" customWidth="1"/>
    <col min="13060" max="13060" width="1.875" style="150" hidden="1" customWidth="1"/>
    <col min="13061" max="13061" width="1.375" style="150" hidden="1" customWidth="1"/>
    <col min="13062" max="13062" width="1.5" style="150" hidden="1" customWidth="1"/>
    <col min="13063" max="13063" width="1.75" style="150" hidden="1" customWidth="1"/>
    <col min="13064" max="13064" width="1.5" style="150" hidden="1" customWidth="1"/>
    <col min="13065" max="13068" width="1.375" style="150" hidden="1" customWidth="1"/>
    <col min="13069" max="13069" width="1.75" style="150" hidden="1" customWidth="1"/>
    <col min="13070" max="13070" width="1.375" style="150" hidden="1" customWidth="1"/>
    <col min="13071" max="13071" width="1.625" style="150" hidden="1" customWidth="1"/>
    <col min="13072" max="13077" width="1.375" style="150" hidden="1" customWidth="1"/>
    <col min="13078" max="13079" width="2.25" style="150" hidden="1" customWidth="1"/>
    <col min="13080" max="13081" width="13.25" style="150" hidden="1" customWidth="1"/>
    <col min="13082" max="13082" width="13.375" style="150" hidden="1" customWidth="1"/>
    <col min="13083" max="13089" width="13.25" style="150" hidden="1" customWidth="1"/>
    <col min="13090" max="13090" width="13.375" style="150" hidden="1" customWidth="1"/>
    <col min="13091" max="13093" width="1.625" style="150" hidden="1" customWidth="1"/>
    <col min="13094" max="13221" width="0" style="150" hidden="1" customWidth="1"/>
    <col min="13222" max="13312" width="0" style="150" hidden="1"/>
    <col min="13313" max="13313" width="1.625" style="150" hidden="1" customWidth="1"/>
    <col min="13314" max="13315" width="1.375" style="150" hidden="1" customWidth="1"/>
    <col min="13316" max="13316" width="1.875" style="150" hidden="1" customWidth="1"/>
    <col min="13317" max="13317" width="1.375" style="150" hidden="1" customWidth="1"/>
    <col min="13318" max="13318" width="1.5" style="150" hidden="1" customWidth="1"/>
    <col min="13319" max="13319" width="1.75" style="150" hidden="1" customWidth="1"/>
    <col min="13320" max="13320" width="1.5" style="150" hidden="1" customWidth="1"/>
    <col min="13321" max="13324" width="1.375" style="150" hidden="1" customWidth="1"/>
    <col min="13325" max="13325" width="1.75" style="150" hidden="1" customWidth="1"/>
    <col min="13326" max="13326" width="1.375" style="150" hidden="1" customWidth="1"/>
    <col min="13327" max="13327" width="1.625" style="150" hidden="1" customWidth="1"/>
    <col min="13328" max="13333" width="1.375" style="150" hidden="1" customWidth="1"/>
    <col min="13334" max="13335" width="2.25" style="150" hidden="1" customWidth="1"/>
    <col min="13336" max="13337" width="13.25" style="150" hidden="1" customWidth="1"/>
    <col min="13338" max="13338" width="13.375" style="150" hidden="1" customWidth="1"/>
    <col min="13339" max="13345" width="13.25" style="150" hidden="1" customWidth="1"/>
    <col min="13346" max="13346" width="13.375" style="150" hidden="1" customWidth="1"/>
    <col min="13347" max="13349" width="1.625" style="150" hidden="1" customWidth="1"/>
    <col min="13350" max="13477" width="0" style="150" hidden="1" customWidth="1"/>
    <col min="13478" max="13568" width="0" style="150" hidden="1"/>
    <col min="13569" max="13569" width="1.625" style="150" hidden="1" customWidth="1"/>
    <col min="13570" max="13571" width="1.375" style="150" hidden="1" customWidth="1"/>
    <col min="13572" max="13572" width="1.875" style="150" hidden="1" customWidth="1"/>
    <col min="13573" max="13573" width="1.375" style="150" hidden="1" customWidth="1"/>
    <col min="13574" max="13574" width="1.5" style="150" hidden="1" customWidth="1"/>
    <col min="13575" max="13575" width="1.75" style="150" hidden="1" customWidth="1"/>
    <col min="13576" max="13576" width="1.5" style="150" hidden="1" customWidth="1"/>
    <col min="13577" max="13580" width="1.375" style="150" hidden="1" customWidth="1"/>
    <col min="13581" max="13581" width="1.75" style="150" hidden="1" customWidth="1"/>
    <col min="13582" max="13582" width="1.375" style="150" hidden="1" customWidth="1"/>
    <col min="13583" max="13583" width="1.625" style="150" hidden="1" customWidth="1"/>
    <col min="13584" max="13589" width="1.375" style="150" hidden="1" customWidth="1"/>
    <col min="13590" max="13591" width="2.25" style="150" hidden="1" customWidth="1"/>
    <col min="13592" max="13593" width="13.25" style="150" hidden="1" customWidth="1"/>
    <col min="13594" max="13594" width="13.375" style="150" hidden="1" customWidth="1"/>
    <col min="13595" max="13601" width="13.25" style="150" hidden="1" customWidth="1"/>
    <col min="13602" max="13602" width="13.375" style="150" hidden="1" customWidth="1"/>
    <col min="13603" max="13605" width="1.625" style="150" hidden="1" customWidth="1"/>
    <col min="13606" max="13733" width="0" style="150" hidden="1" customWidth="1"/>
    <col min="13734" max="13824" width="0" style="150" hidden="1"/>
    <col min="13825" max="13825" width="1.625" style="150" hidden="1" customWidth="1"/>
    <col min="13826" max="13827" width="1.375" style="150" hidden="1" customWidth="1"/>
    <col min="13828" max="13828" width="1.875" style="150" hidden="1" customWidth="1"/>
    <col min="13829" max="13829" width="1.375" style="150" hidden="1" customWidth="1"/>
    <col min="13830" max="13830" width="1.5" style="150" hidden="1" customWidth="1"/>
    <col min="13831" max="13831" width="1.75" style="150" hidden="1" customWidth="1"/>
    <col min="13832" max="13832" width="1.5" style="150" hidden="1" customWidth="1"/>
    <col min="13833" max="13836" width="1.375" style="150" hidden="1" customWidth="1"/>
    <col min="13837" max="13837" width="1.75" style="150" hidden="1" customWidth="1"/>
    <col min="13838" max="13838" width="1.375" style="150" hidden="1" customWidth="1"/>
    <col min="13839" max="13839" width="1.625" style="150" hidden="1" customWidth="1"/>
    <col min="13840" max="13845" width="1.375" style="150" hidden="1" customWidth="1"/>
    <col min="13846" max="13847" width="2.25" style="150" hidden="1" customWidth="1"/>
    <col min="13848" max="13849" width="13.25" style="150" hidden="1" customWidth="1"/>
    <col min="13850" max="13850" width="13.375" style="150" hidden="1" customWidth="1"/>
    <col min="13851" max="13857" width="13.25" style="150" hidden="1" customWidth="1"/>
    <col min="13858" max="13858" width="13.375" style="150" hidden="1" customWidth="1"/>
    <col min="13859" max="13861" width="1.625" style="150" hidden="1" customWidth="1"/>
    <col min="13862" max="13989" width="0" style="150" hidden="1" customWidth="1"/>
    <col min="13990" max="14080" width="0" style="150" hidden="1"/>
    <col min="14081" max="14081" width="1.625" style="150" hidden="1" customWidth="1"/>
    <col min="14082" max="14083" width="1.375" style="150" hidden="1" customWidth="1"/>
    <col min="14084" max="14084" width="1.875" style="150" hidden="1" customWidth="1"/>
    <col min="14085" max="14085" width="1.375" style="150" hidden="1" customWidth="1"/>
    <col min="14086" max="14086" width="1.5" style="150" hidden="1" customWidth="1"/>
    <col min="14087" max="14087" width="1.75" style="150" hidden="1" customWidth="1"/>
    <col min="14088" max="14088" width="1.5" style="150" hidden="1" customWidth="1"/>
    <col min="14089" max="14092" width="1.375" style="150" hidden="1" customWidth="1"/>
    <col min="14093" max="14093" width="1.75" style="150" hidden="1" customWidth="1"/>
    <col min="14094" max="14094" width="1.375" style="150" hidden="1" customWidth="1"/>
    <col min="14095" max="14095" width="1.625" style="150" hidden="1" customWidth="1"/>
    <col min="14096" max="14101" width="1.375" style="150" hidden="1" customWidth="1"/>
    <col min="14102" max="14103" width="2.25" style="150" hidden="1" customWidth="1"/>
    <col min="14104" max="14105" width="13.25" style="150" hidden="1" customWidth="1"/>
    <col min="14106" max="14106" width="13.375" style="150" hidden="1" customWidth="1"/>
    <col min="14107" max="14113" width="13.25" style="150" hidden="1" customWidth="1"/>
    <col min="14114" max="14114" width="13.375" style="150" hidden="1" customWidth="1"/>
    <col min="14115" max="14117" width="1.625" style="150" hidden="1" customWidth="1"/>
    <col min="14118" max="14245" width="0" style="150" hidden="1" customWidth="1"/>
    <col min="14246" max="14336" width="0" style="150" hidden="1"/>
    <col min="14337" max="14337" width="1.625" style="150" hidden="1" customWidth="1"/>
    <col min="14338" max="14339" width="1.375" style="150" hidden="1" customWidth="1"/>
    <col min="14340" max="14340" width="1.875" style="150" hidden="1" customWidth="1"/>
    <col min="14341" max="14341" width="1.375" style="150" hidden="1" customWidth="1"/>
    <col min="14342" max="14342" width="1.5" style="150" hidden="1" customWidth="1"/>
    <col min="14343" max="14343" width="1.75" style="150" hidden="1" customWidth="1"/>
    <col min="14344" max="14344" width="1.5" style="150" hidden="1" customWidth="1"/>
    <col min="14345" max="14348" width="1.375" style="150" hidden="1" customWidth="1"/>
    <col min="14349" max="14349" width="1.75" style="150" hidden="1" customWidth="1"/>
    <col min="14350" max="14350" width="1.375" style="150" hidden="1" customWidth="1"/>
    <col min="14351" max="14351" width="1.625" style="150" hidden="1" customWidth="1"/>
    <col min="14352" max="14357" width="1.375" style="150" hidden="1" customWidth="1"/>
    <col min="14358" max="14359" width="2.25" style="150" hidden="1" customWidth="1"/>
    <col min="14360" max="14361" width="13.25" style="150" hidden="1" customWidth="1"/>
    <col min="14362" max="14362" width="13.375" style="150" hidden="1" customWidth="1"/>
    <col min="14363" max="14369" width="13.25" style="150" hidden="1" customWidth="1"/>
    <col min="14370" max="14370" width="13.375" style="150" hidden="1" customWidth="1"/>
    <col min="14371" max="14373" width="1.625" style="150" hidden="1" customWidth="1"/>
    <col min="14374" max="14501" width="0" style="150" hidden="1" customWidth="1"/>
    <col min="14502" max="14592" width="0" style="150" hidden="1"/>
    <col min="14593" max="14593" width="1.625" style="150" hidden="1" customWidth="1"/>
    <col min="14594" max="14595" width="1.375" style="150" hidden="1" customWidth="1"/>
    <col min="14596" max="14596" width="1.875" style="150" hidden="1" customWidth="1"/>
    <col min="14597" max="14597" width="1.375" style="150" hidden="1" customWidth="1"/>
    <col min="14598" max="14598" width="1.5" style="150" hidden="1" customWidth="1"/>
    <col min="14599" max="14599" width="1.75" style="150" hidden="1" customWidth="1"/>
    <col min="14600" max="14600" width="1.5" style="150" hidden="1" customWidth="1"/>
    <col min="14601" max="14604" width="1.375" style="150" hidden="1" customWidth="1"/>
    <col min="14605" max="14605" width="1.75" style="150" hidden="1" customWidth="1"/>
    <col min="14606" max="14606" width="1.375" style="150" hidden="1" customWidth="1"/>
    <col min="14607" max="14607" width="1.625" style="150" hidden="1" customWidth="1"/>
    <col min="14608" max="14613" width="1.375" style="150" hidden="1" customWidth="1"/>
    <col min="14614" max="14615" width="2.25" style="150" hidden="1" customWidth="1"/>
    <col min="14616" max="14617" width="13.25" style="150" hidden="1" customWidth="1"/>
    <col min="14618" max="14618" width="13.375" style="150" hidden="1" customWidth="1"/>
    <col min="14619" max="14625" width="13.25" style="150" hidden="1" customWidth="1"/>
    <col min="14626" max="14626" width="13.375" style="150" hidden="1" customWidth="1"/>
    <col min="14627" max="14629" width="1.625" style="150" hidden="1" customWidth="1"/>
    <col min="14630" max="14757" width="0" style="150" hidden="1" customWidth="1"/>
    <col min="14758" max="14848" width="0" style="150" hidden="1"/>
    <col min="14849" max="14849" width="1.625" style="150" hidden="1" customWidth="1"/>
    <col min="14850" max="14851" width="1.375" style="150" hidden="1" customWidth="1"/>
    <col min="14852" max="14852" width="1.875" style="150" hidden="1" customWidth="1"/>
    <col min="14853" max="14853" width="1.375" style="150" hidden="1" customWidth="1"/>
    <col min="14854" max="14854" width="1.5" style="150" hidden="1" customWidth="1"/>
    <col min="14855" max="14855" width="1.75" style="150" hidden="1" customWidth="1"/>
    <col min="14856" max="14856" width="1.5" style="150" hidden="1" customWidth="1"/>
    <col min="14857" max="14860" width="1.375" style="150" hidden="1" customWidth="1"/>
    <col min="14861" max="14861" width="1.75" style="150" hidden="1" customWidth="1"/>
    <col min="14862" max="14862" width="1.375" style="150" hidden="1" customWidth="1"/>
    <col min="14863" max="14863" width="1.625" style="150" hidden="1" customWidth="1"/>
    <col min="14864" max="14869" width="1.375" style="150" hidden="1" customWidth="1"/>
    <col min="14870" max="14871" width="2.25" style="150" hidden="1" customWidth="1"/>
    <col min="14872" max="14873" width="13.25" style="150" hidden="1" customWidth="1"/>
    <col min="14874" max="14874" width="13.375" style="150" hidden="1" customWidth="1"/>
    <col min="14875" max="14881" width="13.25" style="150" hidden="1" customWidth="1"/>
    <col min="14882" max="14882" width="13.375" style="150" hidden="1" customWidth="1"/>
    <col min="14883" max="14885" width="1.625" style="150" hidden="1" customWidth="1"/>
    <col min="14886" max="15013" width="0" style="150" hidden="1" customWidth="1"/>
    <col min="15014" max="15104" width="0" style="150" hidden="1"/>
    <col min="15105" max="15105" width="1.625" style="150" hidden="1" customWidth="1"/>
    <col min="15106" max="15107" width="1.375" style="150" hidden="1" customWidth="1"/>
    <col min="15108" max="15108" width="1.875" style="150" hidden="1" customWidth="1"/>
    <col min="15109" max="15109" width="1.375" style="150" hidden="1" customWidth="1"/>
    <col min="15110" max="15110" width="1.5" style="150" hidden="1" customWidth="1"/>
    <col min="15111" max="15111" width="1.75" style="150" hidden="1" customWidth="1"/>
    <col min="15112" max="15112" width="1.5" style="150" hidden="1" customWidth="1"/>
    <col min="15113" max="15116" width="1.375" style="150" hidden="1" customWidth="1"/>
    <col min="15117" max="15117" width="1.75" style="150" hidden="1" customWidth="1"/>
    <col min="15118" max="15118" width="1.375" style="150" hidden="1" customWidth="1"/>
    <col min="15119" max="15119" width="1.625" style="150" hidden="1" customWidth="1"/>
    <col min="15120" max="15125" width="1.375" style="150" hidden="1" customWidth="1"/>
    <col min="15126" max="15127" width="2.25" style="150" hidden="1" customWidth="1"/>
    <col min="15128" max="15129" width="13.25" style="150" hidden="1" customWidth="1"/>
    <col min="15130" max="15130" width="13.375" style="150" hidden="1" customWidth="1"/>
    <col min="15131" max="15137" width="13.25" style="150" hidden="1" customWidth="1"/>
    <col min="15138" max="15138" width="13.375" style="150" hidden="1" customWidth="1"/>
    <col min="15139" max="15141" width="1.625" style="150" hidden="1" customWidth="1"/>
    <col min="15142" max="15269" width="0" style="150" hidden="1" customWidth="1"/>
    <col min="15270" max="15360" width="0" style="150" hidden="1"/>
    <col min="15361" max="15361" width="1.625" style="150" hidden="1" customWidth="1"/>
    <col min="15362" max="15363" width="1.375" style="150" hidden="1" customWidth="1"/>
    <col min="15364" max="15364" width="1.875" style="150" hidden="1" customWidth="1"/>
    <col min="15365" max="15365" width="1.375" style="150" hidden="1" customWidth="1"/>
    <col min="15366" max="15366" width="1.5" style="150" hidden="1" customWidth="1"/>
    <col min="15367" max="15367" width="1.75" style="150" hidden="1" customWidth="1"/>
    <col min="15368" max="15368" width="1.5" style="150" hidden="1" customWidth="1"/>
    <col min="15369" max="15372" width="1.375" style="150" hidden="1" customWidth="1"/>
    <col min="15373" max="15373" width="1.75" style="150" hidden="1" customWidth="1"/>
    <col min="15374" max="15374" width="1.375" style="150" hidden="1" customWidth="1"/>
    <col min="15375" max="15375" width="1.625" style="150" hidden="1" customWidth="1"/>
    <col min="15376" max="15381" width="1.375" style="150" hidden="1" customWidth="1"/>
    <col min="15382" max="15383" width="2.25" style="150" hidden="1" customWidth="1"/>
    <col min="15384" max="15385" width="13.25" style="150" hidden="1" customWidth="1"/>
    <col min="15386" max="15386" width="13.375" style="150" hidden="1" customWidth="1"/>
    <col min="15387" max="15393" width="13.25" style="150" hidden="1" customWidth="1"/>
    <col min="15394" max="15394" width="13.375" style="150" hidden="1" customWidth="1"/>
    <col min="15395" max="15397" width="1.625" style="150" hidden="1" customWidth="1"/>
    <col min="15398" max="15525" width="0" style="150" hidden="1" customWidth="1"/>
    <col min="15526" max="15616" width="0" style="150" hidden="1"/>
    <col min="15617" max="15617" width="1.625" style="150" hidden="1" customWidth="1"/>
    <col min="15618" max="15619" width="1.375" style="150" hidden="1" customWidth="1"/>
    <col min="15620" max="15620" width="1.875" style="150" hidden="1" customWidth="1"/>
    <col min="15621" max="15621" width="1.375" style="150" hidden="1" customWidth="1"/>
    <col min="15622" max="15622" width="1.5" style="150" hidden="1" customWidth="1"/>
    <col min="15623" max="15623" width="1.75" style="150" hidden="1" customWidth="1"/>
    <col min="15624" max="15624" width="1.5" style="150" hidden="1" customWidth="1"/>
    <col min="15625" max="15628" width="1.375" style="150" hidden="1" customWidth="1"/>
    <col min="15629" max="15629" width="1.75" style="150" hidden="1" customWidth="1"/>
    <col min="15630" max="15630" width="1.375" style="150" hidden="1" customWidth="1"/>
    <col min="15631" max="15631" width="1.625" style="150" hidden="1" customWidth="1"/>
    <col min="15632" max="15637" width="1.375" style="150" hidden="1" customWidth="1"/>
    <col min="15638" max="15639" width="2.25" style="150" hidden="1" customWidth="1"/>
    <col min="15640" max="15641" width="13.25" style="150" hidden="1" customWidth="1"/>
    <col min="15642" max="15642" width="13.375" style="150" hidden="1" customWidth="1"/>
    <col min="15643" max="15649" width="13.25" style="150" hidden="1" customWidth="1"/>
    <col min="15650" max="15650" width="13.375" style="150" hidden="1" customWidth="1"/>
    <col min="15651" max="15653" width="1.625" style="150" hidden="1" customWidth="1"/>
    <col min="15654" max="15781" width="0" style="150" hidden="1" customWidth="1"/>
    <col min="15782" max="15872" width="0" style="150" hidden="1"/>
    <col min="15873" max="15873" width="1.625" style="150" hidden="1" customWidth="1"/>
    <col min="15874" max="15875" width="1.375" style="150" hidden="1" customWidth="1"/>
    <col min="15876" max="15876" width="1.875" style="150" hidden="1" customWidth="1"/>
    <col min="15877" max="15877" width="1.375" style="150" hidden="1" customWidth="1"/>
    <col min="15878" max="15878" width="1.5" style="150" hidden="1" customWidth="1"/>
    <col min="15879" max="15879" width="1.75" style="150" hidden="1" customWidth="1"/>
    <col min="15880" max="15880" width="1.5" style="150" hidden="1" customWidth="1"/>
    <col min="15881" max="15884" width="1.375" style="150" hidden="1" customWidth="1"/>
    <col min="15885" max="15885" width="1.75" style="150" hidden="1" customWidth="1"/>
    <col min="15886" max="15886" width="1.375" style="150" hidden="1" customWidth="1"/>
    <col min="15887" max="15887" width="1.625" style="150" hidden="1" customWidth="1"/>
    <col min="15888" max="15893" width="1.375" style="150" hidden="1" customWidth="1"/>
    <col min="15894" max="15895" width="2.25" style="150" hidden="1" customWidth="1"/>
    <col min="15896" max="15897" width="13.25" style="150" hidden="1" customWidth="1"/>
    <col min="15898" max="15898" width="13.375" style="150" hidden="1" customWidth="1"/>
    <col min="15899" max="15905" width="13.25" style="150" hidden="1" customWidth="1"/>
    <col min="15906" max="15906" width="13.375" style="150" hidden="1" customWidth="1"/>
    <col min="15907" max="15909" width="1.625" style="150" hidden="1" customWidth="1"/>
    <col min="15910" max="16037" width="0" style="150" hidden="1" customWidth="1"/>
    <col min="16038" max="16128" width="0" style="150" hidden="1"/>
    <col min="16129" max="16129" width="1.625" style="150" hidden="1" customWidth="1"/>
    <col min="16130" max="16131" width="1.375" style="150" hidden="1" customWidth="1"/>
    <col min="16132" max="16132" width="1.875" style="150" hidden="1" customWidth="1"/>
    <col min="16133" max="16133" width="1.375" style="150" hidden="1" customWidth="1"/>
    <col min="16134" max="16134" width="1.5" style="150" hidden="1" customWidth="1"/>
    <col min="16135" max="16135" width="1.75" style="150" hidden="1" customWidth="1"/>
    <col min="16136" max="16136" width="1.5" style="150" hidden="1" customWidth="1"/>
    <col min="16137" max="16140" width="1.375" style="150" hidden="1" customWidth="1"/>
    <col min="16141" max="16141" width="1.75" style="150" hidden="1" customWidth="1"/>
    <col min="16142" max="16142" width="1.375" style="150" hidden="1" customWidth="1"/>
    <col min="16143" max="16143" width="1.625" style="150" hidden="1" customWidth="1"/>
    <col min="16144" max="16149" width="1.375" style="150" hidden="1" customWidth="1"/>
    <col min="16150" max="16151" width="2.25" style="150" hidden="1" customWidth="1"/>
    <col min="16152" max="16153" width="13.25" style="150" hidden="1" customWidth="1"/>
    <col min="16154" max="16154" width="13.375" style="150" hidden="1" customWidth="1"/>
    <col min="16155" max="16161" width="13.25" style="150" hidden="1" customWidth="1"/>
    <col min="16162" max="16162" width="13.375" style="150" hidden="1" customWidth="1"/>
    <col min="16163" max="16165" width="1.625" style="150" hidden="1" customWidth="1"/>
    <col min="16166" max="16293" width="0" style="150" hidden="1" customWidth="1"/>
    <col min="16294" max="16384" width="0" style="150" hidden="1"/>
  </cols>
  <sheetData>
    <row r="1" spans="1:134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</row>
    <row r="2" spans="1:134" s="119" customFormat="1" ht="15" customHeight="1" x14ac:dyDescent="0.15">
      <c r="A2" s="118" t="s">
        <v>141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</row>
    <row r="3" spans="1:134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</row>
    <row r="4" spans="1:134" s="119" customFormat="1" ht="16.149999999999999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22" t="s">
        <v>109</v>
      </c>
      <c r="AH4" s="226" t="s">
        <v>142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</row>
    <row r="5" spans="1:134" s="119" customFormat="1" ht="9.9499999999999993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</row>
    <row r="6" spans="1:134" s="119" customFormat="1" ht="22.9" customHeight="1" x14ac:dyDescent="0.1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28" t="s">
        <v>143</v>
      </c>
      <c r="Y6" s="227"/>
      <c r="Z6" s="227"/>
      <c r="AA6" s="228"/>
      <c r="AB6" s="228"/>
      <c r="AC6" s="118"/>
      <c r="AD6" s="118"/>
      <c r="AE6" s="133" t="s">
        <v>4</v>
      </c>
      <c r="AF6" s="133" t="s">
        <v>5</v>
      </c>
      <c r="AG6" s="229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</row>
    <row r="7" spans="1:134" s="119" customFormat="1" ht="16.149999999999999" customHeight="1" x14ac:dyDescent="0.15">
      <c r="A7" s="118"/>
      <c r="B7" s="141" t="s">
        <v>112</v>
      </c>
      <c r="C7" s="118"/>
      <c r="D7" s="118"/>
      <c r="E7" s="118"/>
      <c r="F7" s="118"/>
      <c r="G7" s="118"/>
      <c r="H7" s="118"/>
      <c r="I7" s="118"/>
      <c r="J7" s="118"/>
      <c r="K7" s="16" t="s">
        <v>7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39" t="s">
        <v>14</v>
      </c>
      <c r="AF7" s="139" t="s">
        <v>9</v>
      </c>
      <c r="AG7" s="230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</row>
    <row r="8" spans="1:134" s="119" customFormat="1" ht="14.45" customHeight="1" x14ac:dyDescent="0.15">
      <c r="A8" s="118"/>
      <c r="B8" s="141" t="s">
        <v>114</v>
      </c>
      <c r="C8" s="118"/>
      <c r="D8" s="118"/>
      <c r="E8" s="118"/>
      <c r="F8" s="118"/>
      <c r="G8" s="118"/>
      <c r="H8" s="118"/>
      <c r="I8" s="118"/>
      <c r="J8" s="118"/>
      <c r="K8" s="120" t="s">
        <v>144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</row>
    <row r="9" spans="1:134" s="119" customFormat="1" ht="15" customHeight="1" x14ac:dyDescent="0.15">
      <c r="A9" s="118"/>
      <c r="B9" s="141"/>
      <c r="C9" s="118"/>
      <c r="D9" s="118"/>
      <c r="E9" s="118"/>
      <c r="F9" s="118"/>
      <c r="G9" s="118"/>
      <c r="H9" s="118"/>
      <c r="I9" s="118"/>
      <c r="J9" s="118"/>
      <c r="K9" s="12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231"/>
      <c r="AG9" s="120"/>
      <c r="AH9" s="232" t="s">
        <v>145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</row>
    <row r="10" spans="1:134" ht="12.6" customHeight="1" x14ac:dyDescent="0.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7" t="s">
        <v>42</v>
      </c>
      <c r="Y10" s="147" t="s">
        <v>13</v>
      </c>
      <c r="Z10" s="147" t="s">
        <v>15</v>
      </c>
      <c r="AA10" s="147" t="s">
        <v>16</v>
      </c>
      <c r="AB10" s="147" t="s">
        <v>117</v>
      </c>
      <c r="AC10" s="147" t="s">
        <v>26</v>
      </c>
      <c r="AD10" s="147" t="s">
        <v>28</v>
      </c>
      <c r="AE10" s="147" t="s">
        <v>30</v>
      </c>
      <c r="AF10" s="147" t="s">
        <v>32</v>
      </c>
      <c r="AG10" s="147" t="s">
        <v>34</v>
      </c>
      <c r="AH10" s="147" t="s">
        <v>146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</row>
    <row r="11" spans="1:134" ht="21.95" customHeight="1" x14ac:dyDescent="0.15">
      <c r="A11" s="146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151"/>
      <c r="W11" s="153"/>
      <c r="X11" s="154"/>
      <c r="Y11" s="233"/>
      <c r="Z11" s="233"/>
      <c r="AA11" s="233"/>
      <c r="AB11" s="233"/>
      <c r="AC11" s="234"/>
      <c r="AD11" s="233"/>
      <c r="AE11" s="1260" t="s">
        <v>147</v>
      </c>
      <c r="AF11" s="1261"/>
      <c r="AG11" s="1262"/>
      <c r="AH11" s="233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</row>
    <row r="12" spans="1:134" ht="33.75" customHeight="1" x14ac:dyDescent="0.15">
      <c r="A12" s="146"/>
      <c r="B12" s="1249" t="s">
        <v>148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1"/>
      <c r="V12" s="1252" t="s">
        <v>45</v>
      </c>
      <c r="W12" s="1253"/>
      <c r="X12" s="235" t="s">
        <v>149</v>
      </c>
      <c r="Y12" s="235" t="s">
        <v>150</v>
      </c>
      <c r="Z12" s="235" t="s">
        <v>151</v>
      </c>
      <c r="AA12" s="236" t="s">
        <v>152</v>
      </c>
      <c r="AB12" s="237" t="s">
        <v>153</v>
      </c>
      <c r="AC12" s="235" t="s">
        <v>154</v>
      </c>
      <c r="AD12" s="158" t="s">
        <v>155</v>
      </c>
      <c r="AE12" s="238" t="s">
        <v>156</v>
      </c>
      <c r="AF12" s="238" t="s">
        <v>157</v>
      </c>
      <c r="AG12" s="238" t="s">
        <v>158</v>
      </c>
      <c r="AH12" s="158" t="s">
        <v>122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</row>
    <row r="13" spans="1:134" ht="12.75" customHeight="1" x14ac:dyDescent="0.15">
      <c r="A13" s="146"/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164"/>
      <c r="W13" s="165"/>
      <c r="X13" s="239"/>
      <c r="Y13" s="240"/>
      <c r="Z13" s="241"/>
      <c r="AA13" s="241"/>
      <c r="AB13" s="241"/>
      <c r="AC13" s="242"/>
      <c r="AD13" s="242"/>
      <c r="AE13" s="241"/>
      <c r="AF13" s="241"/>
      <c r="AG13" s="241"/>
      <c r="AH13" s="157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</row>
    <row r="14" spans="1:134" s="181" customFormat="1" ht="8.1" customHeight="1" thickBot="1" x14ac:dyDescent="0.2">
      <c r="A14" s="169"/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  <c r="V14" s="173"/>
      <c r="W14" s="174"/>
      <c r="X14" s="175"/>
      <c r="Y14" s="176"/>
      <c r="Z14" s="177"/>
      <c r="AA14" s="177"/>
      <c r="AB14" s="177"/>
      <c r="AC14" s="179"/>
      <c r="AD14" s="177"/>
      <c r="AE14" s="177"/>
      <c r="AF14" s="177"/>
      <c r="AG14" s="177"/>
      <c r="AH14" s="179"/>
      <c r="AI14" s="243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</row>
    <row r="15" spans="1:134" ht="22.5" customHeight="1" x14ac:dyDescent="0.15">
      <c r="A15" s="146"/>
      <c r="B15" s="1263" t="s">
        <v>159</v>
      </c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264"/>
      <c r="O15" s="1264"/>
      <c r="P15" s="1264"/>
      <c r="Q15" s="1264"/>
      <c r="R15" s="1264"/>
      <c r="S15" s="1264"/>
      <c r="T15" s="1264"/>
      <c r="U15" s="1265"/>
      <c r="V15" s="244">
        <v>0</v>
      </c>
      <c r="W15" s="245">
        <v>1</v>
      </c>
      <c r="X15" s="184">
        <v>0</v>
      </c>
      <c r="Y15" s="184">
        <v>37147</v>
      </c>
      <c r="Z15" s="184">
        <v>0</v>
      </c>
      <c r="AA15" s="184">
        <v>0</v>
      </c>
      <c r="AB15" s="184">
        <v>0</v>
      </c>
      <c r="AC15" s="185">
        <f>SUM(X15:AB15)</f>
        <v>37147</v>
      </c>
      <c r="AD15" s="185">
        <f>SUM(AE15:AG15)</f>
        <v>37147</v>
      </c>
      <c r="AE15" s="184">
        <v>37147</v>
      </c>
      <c r="AF15" s="184">
        <v>0</v>
      </c>
      <c r="AG15" s="184">
        <v>0</v>
      </c>
      <c r="AH15" s="186">
        <f>AC15-AD15</f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</row>
    <row r="16" spans="1:134" ht="20.25" customHeight="1" x14ac:dyDescent="0.15">
      <c r="A16" s="146"/>
      <c r="B16" s="1263" t="s">
        <v>160</v>
      </c>
      <c r="C16" s="1264"/>
      <c r="D16" s="1264"/>
      <c r="E16" s="1264"/>
      <c r="F16" s="1264"/>
      <c r="G16" s="1264"/>
      <c r="H16" s="1264"/>
      <c r="I16" s="1264"/>
      <c r="J16" s="1264"/>
      <c r="K16" s="1264"/>
      <c r="L16" s="1264"/>
      <c r="M16" s="1264"/>
      <c r="N16" s="1264"/>
      <c r="O16" s="1264"/>
      <c r="P16" s="1264"/>
      <c r="Q16" s="1264"/>
      <c r="R16" s="1264"/>
      <c r="S16" s="1264"/>
      <c r="T16" s="1264"/>
      <c r="U16" s="1265"/>
      <c r="V16" s="246">
        <v>0</v>
      </c>
      <c r="W16" s="247">
        <v>2</v>
      </c>
      <c r="X16" s="248">
        <f>SUM(X17:X20)</f>
        <v>1572913</v>
      </c>
      <c r="Y16" s="248">
        <f t="shared" ref="Y16:AG16" si="0">SUM(Y17:Y20)</f>
        <v>15657265</v>
      </c>
      <c r="Z16" s="248">
        <f t="shared" si="0"/>
        <v>339185</v>
      </c>
      <c r="AA16" s="248">
        <f t="shared" si="0"/>
        <v>0</v>
      </c>
      <c r="AB16" s="248">
        <f t="shared" si="0"/>
        <v>0</v>
      </c>
      <c r="AC16" s="248">
        <f t="shared" ref="AC16:AC27" si="1">SUM(X16:AB16)</f>
        <v>17569363</v>
      </c>
      <c r="AD16" s="248">
        <f t="shared" ref="AD16:AD27" si="2">SUM(AE16:AG16)</f>
        <v>16893026</v>
      </c>
      <c r="AE16" s="248">
        <f t="shared" si="0"/>
        <v>3900974</v>
      </c>
      <c r="AF16" s="248">
        <f t="shared" si="0"/>
        <v>12639000</v>
      </c>
      <c r="AG16" s="248">
        <f t="shared" si="0"/>
        <v>353052</v>
      </c>
      <c r="AH16" s="249">
        <f t="shared" ref="AH16:AH25" si="3">AC16-AD16</f>
        <v>676337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</row>
    <row r="17" spans="1:134" ht="20.25" customHeight="1" x14ac:dyDescent="0.15">
      <c r="A17" s="146"/>
      <c r="B17" s="1257" t="s">
        <v>161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9"/>
      <c r="V17" s="246">
        <v>0</v>
      </c>
      <c r="W17" s="247">
        <v>3</v>
      </c>
      <c r="X17" s="250">
        <v>1169189</v>
      </c>
      <c r="Y17" s="250">
        <v>7798831</v>
      </c>
      <c r="Z17" s="250">
        <v>102959</v>
      </c>
      <c r="AA17" s="250">
        <v>0</v>
      </c>
      <c r="AB17" s="250">
        <v>0</v>
      </c>
      <c r="AC17" s="248">
        <f t="shared" si="1"/>
        <v>9070979</v>
      </c>
      <c r="AD17" s="248">
        <f t="shared" si="2"/>
        <v>8956181</v>
      </c>
      <c r="AE17" s="250">
        <v>3900974</v>
      </c>
      <c r="AF17" s="250">
        <v>4796000</v>
      </c>
      <c r="AG17" s="250">
        <v>259207</v>
      </c>
      <c r="AH17" s="249">
        <f t="shared" si="3"/>
        <v>114798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</row>
    <row r="18" spans="1:134" ht="20.25" customHeight="1" x14ac:dyDescent="0.15">
      <c r="A18" s="146"/>
      <c r="B18" s="1257" t="s">
        <v>162</v>
      </c>
      <c r="C18" s="1258"/>
      <c r="D18" s="1258"/>
      <c r="E18" s="1258"/>
      <c r="F18" s="1258"/>
      <c r="G18" s="1258"/>
      <c r="H18" s="1258"/>
      <c r="I18" s="1258"/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9"/>
      <c r="V18" s="246">
        <v>0</v>
      </c>
      <c r="W18" s="247">
        <v>4</v>
      </c>
      <c r="X18" s="250">
        <v>403724</v>
      </c>
      <c r="Y18" s="250">
        <v>7822434</v>
      </c>
      <c r="Z18" s="250">
        <v>236226</v>
      </c>
      <c r="AA18" s="250">
        <v>0</v>
      </c>
      <c r="AB18" s="250">
        <v>0</v>
      </c>
      <c r="AC18" s="248">
        <f t="shared" si="1"/>
        <v>8462384</v>
      </c>
      <c r="AD18" s="248">
        <f t="shared" si="2"/>
        <v>7900845</v>
      </c>
      <c r="AE18" s="251">
        <v>0</v>
      </c>
      <c r="AF18" s="250">
        <v>7807000</v>
      </c>
      <c r="AG18" s="250">
        <v>93845</v>
      </c>
      <c r="AH18" s="249">
        <f t="shared" si="3"/>
        <v>561539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</row>
    <row r="19" spans="1:134" ht="24" customHeight="1" x14ac:dyDescent="0.15">
      <c r="A19" s="149"/>
      <c r="B19" s="1257" t="s">
        <v>163</v>
      </c>
      <c r="C19" s="1258"/>
      <c r="D19" s="1258"/>
      <c r="E19" s="1258"/>
      <c r="F19" s="1258"/>
      <c r="G19" s="1258"/>
      <c r="H19" s="1258"/>
      <c r="I19" s="1258"/>
      <c r="J19" s="1258"/>
      <c r="K19" s="1258"/>
      <c r="L19" s="1258"/>
      <c r="M19" s="1258"/>
      <c r="N19" s="1258"/>
      <c r="O19" s="1258"/>
      <c r="P19" s="1258"/>
      <c r="Q19" s="1258"/>
      <c r="R19" s="1258"/>
      <c r="S19" s="1258"/>
      <c r="T19" s="1258"/>
      <c r="U19" s="1259"/>
      <c r="V19" s="246">
        <v>0</v>
      </c>
      <c r="W19" s="247">
        <v>5</v>
      </c>
      <c r="X19" s="250">
        <v>0</v>
      </c>
      <c r="Y19" s="250">
        <v>0</v>
      </c>
      <c r="Z19" s="250">
        <v>0</v>
      </c>
      <c r="AA19" s="250">
        <v>0</v>
      </c>
      <c r="AB19" s="250">
        <v>0</v>
      </c>
      <c r="AC19" s="248">
        <f t="shared" si="1"/>
        <v>0</v>
      </c>
      <c r="AD19" s="248">
        <f t="shared" si="2"/>
        <v>0</v>
      </c>
      <c r="AE19" s="250">
        <v>0</v>
      </c>
      <c r="AF19" s="250">
        <v>0</v>
      </c>
      <c r="AG19" s="250">
        <v>0</v>
      </c>
      <c r="AH19" s="249">
        <f t="shared" si="3"/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</row>
    <row r="20" spans="1:134" ht="20.25" customHeight="1" x14ac:dyDescent="0.15">
      <c r="A20" s="146"/>
      <c r="B20" s="1257" t="s">
        <v>164</v>
      </c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9"/>
      <c r="V20" s="246">
        <v>0</v>
      </c>
      <c r="W20" s="247">
        <v>6</v>
      </c>
      <c r="X20" s="250">
        <v>0</v>
      </c>
      <c r="Y20" s="250">
        <v>36000</v>
      </c>
      <c r="Z20" s="250">
        <v>0</v>
      </c>
      <c r="AA20" s="250">
        <v>0</v>
      </c>
      <c r="AB20" s="250">
        <v>0</v>
      </c>
      <c r="AC20" s="248">
        <f t="shared" si="1"/>
        <v>36000</v>
      </c>
      <c r="AD20" s="248">
        <f t="shared" si="2"/>
        <v>36000</v>
      </c>
      <c r="AE20" s="250">
        <v>0</v>
      </c>
      <c r="AF20" s="250">
        <v>36000</v>
      </c>
      <c r="AG20" s="250">
        <v>0</v>
      </c>
      <c r="AH20" s="249">
        <f t="shared" si="3"/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</row>
    <row r="21" spans="1:134" ht="20.25" customHeight="1" x14ac:dyDescent="0.15">
      <c r="A21" s="146"/>
      <c r="B21" s="1263" t="s">
        <v>165</v>
      </c>
      <c r="C21" s="1264"/>
      <c r="D21" s="1264"/>
      <c r="E21" s="1264"/>
      <c r="F21" s="1264"/>
      <c r="G21" s="1264"/>
      <c r="H21" s="1264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1264"/>
      <c r="U21" s="1265"/>
      <c r="V21" s="246">
        <v>0</v>
      </c>
      <c r="W21" s="247">
        <v>7</v>
      </c>
      <c r="X21" s="248">
        <f>SUM(X22:X23)</f>
        <v>0</v>
      </c>
      <c r="Y21" s="248">
        <f t="shared" ref="Y21:AG21" si="4">SUM(Y22:Y23)</f>
        <v>28000</v>
      </c>
      <c r="Z21" s="248">
        <f t="shared" si="4"/>
        <v>123939</v>
      </c>
      <c r="AA21" s="248">
        <f t="shared" si="4"/>
        <v>0</v>
      </c>
      <c r="AB21" s="248">
        <f t="shared" si="4"/>
        <v>0</v>
      </c>
      <c r="AC21" s="248">
        <f t="shared" si="1"/>
        <v>151939</v>
      </c>
      <c r="AD21" s="248">
        <f t="shared" si="2"/>
        <v>117830</v>
      </c>
      <c r="AE21" s="248">
        <f t="shared" si="4"/>
        <v>0</v>
      </c>
      <c r="AF21" s="248">
        <f t="shared" si="4"/>
        <v>28000</v>
      </c>
      <c r="AG21" s="248">
        <f t="shared" si="4"/>
        <v>89830</v>
      </c>
      <c r="AH21" s="249">
        <f t="shared" si="3"/>
        <v>34109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</row>
    <row r="22" spans="1:134" ht="20.25" customHeight="1" x14ac:dyDescent="0.15">
      <c r="A22" s="146"/>
      <c r="B22" s="1257" t="s">
        <v>161</v>
      </c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9"/>
      <c r="V22" s="246">
        <v>0</v>
      </c>
      <c r="W22" s="247">
        <v>8</v>
      </c>
      <c r="X22" s="250">
        <v>0</v>
      </c>
      <c r="Y22" s="250"/>
      <c r="Z22" s="250">
        <v>0</v>
      </c>
      <c r="AA22" s="250">
        <v>0</v>
      </c>
      <c r="AB22" s="250">
        <v>0</v>
      </c>
      <c r="AC22" s="248">
        <f t="shared" si="1"/>
        <v>0</v>
      </c>
      <c r="AD22" s="248">
        <f t="shared" si="2"/>
        <v>0</v>
      </c>
      <c r="AE22" s="250">
        <v>0</v>
      </c>
      <c r="AF22" s="250">
        <v>0</v>
      </c>
      <c r="AG22" s="250">
        <v>0</v>
      </c>
      <c r="AH22" s="249">
        <f t="shared" si="3"/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</row>
    <row r="23" spans="1:134" ht="20.25" customHeight="1" x14ac:dyDescent="0.15">
      <c r="A23" s="146"/>
      <c r="B23" s="1257" t="s">
        <v>162</v>
      </c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9"/>
      <c r="V23" s="246">
        <v>0</v>
      </c>
      <c r="W23" s="247">
        <v>9</v>
      </c>
      <c r="X23" s="250">
        <v>0</v>
      </c>
      <c r="Y23" s="250">
        <v>28000</v>
      </c>
      <c r="Z23" s="250">
        <v>123939</v>
      </c>
      <c r="AA23" s="250">
        <v>0</v>
      </c>
      <c r="AB23" s="250">
        <v>0</v>
      </c>
      <c r="AC23" s="248">
        <f t="shared" si="1"/>
        <v>151939</v>
      </c>
      <c r="AD23" s="248">
        <f t="shared" si="2"/>
        <v>117830</v>
      </c>
      <c r="AE23" s="251">
        <v>0</v>
      </c>
      <c r="AF23" s="250">
        <v>28000</v>
      </c>
      <c r="AG23" s="250">
        <v>89830</v>
      </c>
      <c r="AH23" s="249">
        <f t="shared" si="3"/>
        <v>34109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</row>
    <row r="24" spans="1:134" ht="20.25" customHeight="1" x14ac:dyDescent="0.15">
      <c r="A24" s="146"/>
      <c r="B24" s="1263" t="s">
        <v>166</v>
      </c>
      <c r="C24" s="1264"/>
      <c r="D24" s="1264"/>
      <c r="E24" s="1264"/>
      <c r="F24" s="1264"/>
      <c r="G24" s="1264"/>
      <c r="H24" s="1264"/>
      <c r="I24" s="1264"/>
      <c r="J24" s="1264"/>
      <c r="K24" s="1264"/>
      <c r="L24" s="1264"/>
      <c r="M24" s="1264"/>
      <c r="N24" s="1264"/>
      <c r="O24" s="1264"/>
      <c r="P24" s="1264"/>
      <c r="Q24" s="1264"/>
      <c r="R24" s="1264"/>
      <c r="S24" s="1264"/>
      <c r="T24" s="1264"/>
      <c r="U24" s="1265"/>
      <c r="V24" s="246">
        <v>1</v>
      </c>
      <c r="W24" s="247">
        <v>0</v>
      </c>
      <c r="X24" s="250">
        <v>0</v>
      </c>
      <c r="Y24" s="250">
        <v>3624741</v>
      </c>
      <c r="Z24" s="250">
        <v>8833</v>
      </c>
      <c r="AA24" s="250">
        <v>215989</v>
      </c>
      <c r="AB24" s="250">
        <v>0</v>
      </c>
      <c r="AC24" s="248">
        <f t="shared" si="1"/>
        <v>3849563</v>
      </c>
      <c r="AD24" s="248">
        <f t="shared" si="2"/>
        <v>3426778</v>
      </c>
      <c r="AE24" s="250">
        <v>3313346</v>
      </c>
      <c r="AF24" s="250">
        <v>68000</v>
      </c>
      <c r="AG24" s="250">
        <v>45432</v>
      </c>
      <c r="AH24" s="249">
        <f t="shared" si="3"/>
        <v>422785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</row>
    <row r="25" spans="1:134" ht="24" customHeight="1" x14ac:dyDescent="0.15">
      <c r="A25" s="146"/>
      <c r="B25" s="1266" t="s">
        <v>167</v>
      </c>
      <c r="C25" s="1267"/>
      <c r="D25" s="1267"/>
      <c r="E25" s="1267"/>
      <c r="F25" s="1267"/>
      <c r="G25" s="1267"/>
      <c r="H25" s="1267"/>
      <c r="I25" s="1267"/>
      <c r="J25" s="1267"/>
      <c r="K25" s="1267"/>
      <c r="L25" s="1267"/>
      <c r="M25" s="1267"/>
      <c r="N25" s="1267"/>
      <c r="O25" s="1267"/>
      <c r="P25" s="1267"/>
      <c r="Q25" s="1267"/>
      <c r="R25" s="1267"/>
      <c r="S25" s="1267"/>
      <c r="T25" s="1267"/>
      <c r="U25" s="1268"/>
      <c r="V25" s="246">
        <v>1</v>
      </c>
      <c r="W25" s="247">
        <v>1</v>
      </c>
      <c r="X25" s="248">
        <f>X15+X16+X21+X24</f>
        <v>1572913</v>
      </c>
      <c r="Y25" s="248">
        <f t="shared" ref="Y25:AG25" si="5">Y15+Y16+Y21+Y24</f>
        <v>19347153</v>
      </c>
      <c r="Z25" s="248">
        <f t="shared" si="5"/>
        <v>471957</v>
      </c>
      <c r="AA25" s="248">
        <f t="shared" si="5"/>
        <v>215989</v>
      </c>
      <c r="AB25" s="248">
        <f t="shared" si="5"/>
        <v>0</v>
      </c>
      <c r="AC25" s="248">
        <f t="shared" si="1"/>
        <v>21608012</v>
      </c>
      <c r="AD25" s="248">
        <f t="shared" si="2"/>
        <v>20474781</v>
      </c>
      <c r="AE25" s="248">
        <f t="shared" si="5"/>
        <v>7251467</v>
      </c>
      <c r="AF25" s="248">
        <f t="shared" si="5"/>
        <v>12735000</v>
      </c>
      <c r="AG25" s="248">
        <f t="shared" si="5"/>
        <v>488314</v>
      </c>
      <c r="AH25" s="249">
        <f t="shared" si="3"/>
        <v>1133231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</row>
    <row r="26" spans="1:134" ht="24" customHeight="1" x14ac:dyDescent="0.15">
      <c r="A26" s="146"/>
      <c r="B26" s="1266" t="s">
        <v>168</v>
      </c>
      <c r="C26" s="1267"/>
      <c r="D26" s="1267"/>
      <c r="E26" s="1267"/>
      <c r="F26" s="1267"/>
      <c r="G26" s="1267"/>
      <c r="H26" s="1267"/>
      <c r="I26" s="1267"/>
      <c r="J26" s="1267"/>
      <c r="K26" s="1267"/>
      <c r="L26" s="1267"/>
      <c r="M26" s="1267"/>
      <c r="N26" s="1267"/>
      <c r="O26" s="1267"/>
      <c r="P26" s="1267"/>
      <c r="Q26" s="1267"/>
      <c r="R26" s="1267"/>
      <c r="S26" s="1267"/>
      <c r="T26" s="1267"/>
      <c r="U26" s="1268"/>
      <c r="V26" s="246">
        <v>1</v>
      </c>
      <c r="W26" s="247">
        <v>2</v>
      </c>
      <c r="X26" s="250">
        <v>1518054</v>
      </c>
      <c r="Y26" s="250">
        <v>18531007</v>
      </c>
      <c r="Z26" s="250">
        <v>425720</v>
      </c>
      <c r="AA26" s="250">
        <v>0</v>
      </c>
      <c r="AB26" s="250">
        <v>0</v>
      </c>
      <c r="AC26" s="248">
        <f t="shared" si="1"/>
        <v>20474781</v>
      </c>
      <c r="AD26" s="252">
        <f t="shared" si="2"/>
        <v>0</v>
      </c>
      <c r="AE26" s="251">
        <v>0</v>
      </c>
      <c r="AF26" s="251">
        <v>0</v>
      </c>
      <c r="AG26" s="251">
        <v>0</v>
      </c>
      <c r="AH26" s="253">
        <f>IF(AD26=0,0,AC26-AD26)</f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</row>
    <row r="27" spans="1:134" ht="24" customHeight="1" thickBot="1" x14ac:dyDescent="0.2">
      <c r="A27" s="146"/>
      <c r="B27" s="1266" t="s">
        <v>169</v>
      </c>
      <c r="C27" s="1267"/>
      <c r="D27" s="1267"/>
      <c r="E27" s="1267"/>
      <c r="F27" s="1267"/>
      <c r="G27" s="1267"/>
      <c r="H27" s="1267"/>
      <c r="I27" s="1267"/>
      <c r="J27" s="1267"/>
      <c r="K27" s="1267"/>
      <c r="L27" s="1267"/>
      <c r="M27" s="1267"/>
      <c r="N27" s="1267"/>
      <c r="O27" s="1267"/>
      <c r="P27" s="1267"/>
      <c r="Q27" s="1267"/>
      <c r="R27" s="1267"/>
      <c r="S27" s="1267"/>
      <c r="T27" s="1267"/>
      <c r="U27" s="1268"/>
      <c r="V27" s="254">
        <v>1</v>
      </c>
      <c r="W27" s="188">
        <v>3</v>
      </c>
      <c r="X27" s="190">
        <f>X25-X26</f>
        <v>54859</v>
      </c>
      <c r="Y27" s="190">
        <f t="shared" ref="Y27:AB27" si="6">Y25-Y26</f>
        <v>816146</v>
      </c>
      <c r="Z27" s="190">
        <f t="shared" si="6"/>
        <v>46237</v>
      </c>
      <c r="AA27" s="190">
        <f t="shared" si="6"/>
        <v>215989</v>
      </c>
      <c r="AB27" s="190">
        <f t="shared" si="6"/>
        <v>0</v>
      </c>
      <c r="AC27" s="190">
        <f t="shared" si="1"/>
        <v>1133231</v>
      </c>
      <c r="AD27" s="255">
        <f t="shared" si="2"/>
        <v>0</v>
      </c>
      <c r="AE27" s="255">
        <f>IF(AE26=0,0,AE25-AE26)</f>
        <v>0</v>
      </c>
      <c r="AF27" s="255">
        <f>IF(AF26=0,0,AF25-AF26)</f>
        <v>0</v>
      </c>
      <c r="AG27" s="255">
        <f>IF(AG26=0,0,AG25-AG26)</f>
        <v>0</v>
      </c>
      <c r="AH27" s="256">
        <f>IF(AD27=0,0,AC27-AD27)</f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</row>
    <row r="28" spans="1:134" ht="24" customHeight="1" x14ac:dyDescent="0.1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257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</row>
    <row r="29" spans="1:134" x14ac:dyDescent="0.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</row>
    <row r="30" spans="1:134" x14ac:dyDescent="0.1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</row>
    <row r="31" spans="1:134" x14ac:dyDescent="0.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</row>
    <row r="32" spans="1:134" x14ac:dyDescent="0.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</row>
    <row r="33" spans="1:134" hidden="1" x14ac:dyDescent="0.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</row>
    <row r="34" spans="1:134" hidden="1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</row>
    <row r="35" spans="1:134" hidden="1" x14ac:dyDescent="0.1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</row>
    <row r="36" spans="1:134" hidden="1" x14ac:dyDescent="0.1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</row>
    <row r="37" spans="1:134" hidden="1" x14ac:dyDescent="0.1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</row>
    <row r="38" spans="1:134" hidden="1" x14ac:dyDescent="0.15"/>
    <row r="39" spans="1:134" hidden="1" x14ac:dyDescent="0.15"/>
    <row r="40" spans="1:134" hidden="1" x14ac:dyDescent="0.15"/>
    <row r="41" spans="1:134" hidden="1" x14ac:dyDescent="0.15"/>
    <row r="42" spans="1:134" hidden="1" x14ac:dyDescent="0.15"/>
    <row r="43" spans="1:134" hidden="1" x14ac:dyDescent="0.15"/>
    <row r="44" spans="1:134" hidden="1" x14ac:dyDescent="0.15"/>
    <row r="45" spans="1:134" hidden="1" x14ac:dyDescent="0.15"/>
    <row r="46" spans="1:134" hidden="1" x14ac:dyDescent="0.15"/>
    <row r="47" spans="1:134" hidden="1" x14ac:dyDescent="0.15"/>
    <row r="48" spans="1:13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sheetProtection sheet="1" objects="1" scenarios="1"/>
  <dataConsolidate/>
  <mergeCells count="16">
    <mergeCell ref="B24:U24"/>
    <mergeCell ref="B25:U25"/>
    <mergeCell ref="B26:U26"/>
    <mergeCell ref="B27:U27"/>
    <mergeCell ref="B18:U18"/>
    <mergeCell ref="B19:U19"/>
    <mergeCell ref="B20:U20"/>
    <mergeCell ref="B21:U21"/>
    <mergeCell ref="B22:U22"/>
    <mergeCell ref="B23:U23"/>
    <mergeCell ref="B17:U17"/>
    <mergeCell ref="AE11:AG11"/>
    <mergeCell ref="B12:U12"/>
    <mergeCell ref="V12:W12"/>
    <mergeCell ref="B15:U15"/>
    <mergeCell ref="B16:U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5:AB15 AE15:AG15 AE17:AG17 AF18:AG18 X17:AB20 AE19:AG20 AE22:AG22 AF23:AG23 X22:AB24 AE24:AG24 X26:AB26" xr:uid="{E0698086-B92B-4D82-8BC9-8DA7277B26C7}">
      <formula1>-9999999999</formula1>
      <formula2>99999999999</formula2>
    </dataValidation>
  </dataValidations>
  <pageMargins left="0.59055118110236227" right="0" top="0" bottom="0" header="0" footer="0"/>
  <pageSetup paperSize="9" scale="71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A5B5-65B9-41FF-B9D7-C033D69340AF}">
  <sheetPr codeName="Sheet5">
    <pageSetUpPr autoPageBreaks="0" fitToPage="1"/>
  </sheetPr>
  <dimension ref="A1:WYC57"/>
  <sheetViews>
    <sheetView showGridLines="0" zoomScale="90" zoomScaleNormal="90" zoomScaleSheetLayoutView="100" workbookViewId="0">
      <pane ySplit="12" topLeftCell="A13" activePane="bottomLeft" state="frozen"/>
      <selection pane="bottomLeft" activeCell="AC2" sqref="AC2"/>
    </sheetView>
  </sheetViews>
  <sheetFormatPr defaultColWidth="0" defaultRowHeight="14.25" zeroHeight="1" x14ac:dyDescent="0.15"/>
  <cols>
    <col min="1" max="1" width="2.125" style="276" customWidth="1"/>
    <col min="2" max="14" width="1.625" style="276" customWidth="1"/>
    <col min="15" max="15" width="2.375" style="276" customWidth="1"/>
    <col min="16" max="17" width="2.125" style="276" customWidth="1"/>
    <col min="18" max="18" width="15.25" style="276" customWidth="1"/>
    <col min="19" max="19" width="4.125" style="276" customWidth="1"/>
    <col min="20" max="32" width="1.625" style="276" customWidth="1"/>
    <col min="33" max="33" width="2.25" style="276" customWidth="1"/>
    <col min="34" max="35" width="2.125" style="276" customWidth="1"/>
    <col min="36" max="36" width="15.25" style="318" customWidth="1"/>
    <col min="37" max="37" width="4.125" style="276" customWidth="1"/>
    <col min="38" max="39" width="1.625" style="276" customWidth="1"/>
    <col min="40" max="40" width="2" style="276" customWidth="1"/>
    <col min="41" max="48" width="1.625" style="276" customWidth="1"/>
    <col min="49" max="49" width="1.5" style="276" customWidth="1"/>
    <col min="50" max="50" width="1.625" style="276" customWidth="1"/>
    <col min="51" max="51" width="2.75" style="276" customWidth="1"/>
    <col min="52" max="53" width="2.125" style="276" customWidth="1"/>
    <col min="54" max="54" width="15.25" style="276" customWidth="1"/>
    <col min="55" max="55" width="4.125" style="276" customWidth="1"/>
    <col min="56" max="57" width="1.625" style="276" customWidth="1"/>
    <col min="58" max="58" width="2" style="276" customWidth="1"/>
    <col min="59" max="68" width="1.625" style="276" customWidth="1"/>
    <col min="69" max="69" width="2" style="276" customWidth="1"/>
    <col min="70" max="71" width="2.125" style="276" customWidth="1"/>
    <col min="72" max="72" width="15.25" style="276" customWidth="1"/>
    <col min="73" max="73" width="4.125" style="276" customWidth="1"/>
    <col min="74" max="256" width="9" style="276" hidden="1"/>
    <col min="257" max="257" width="2.125" style="276" customWidth="1"/>
    <col min="258" max="270" width="1.625" style="276" hidden="1" customWidth="1"/>
    <col min="271" max="271" width="2.375" style="276" hidden="1" customWidth="1"/>
    <col min="272" max="273" width="2.125" style="276" hidden="1" customWidth="1"/>
    <col min="274" max="274" width="15.25" style="276" hidden="1" customWidth="1"/>
    <col min="275" max="275" width="4.125" style="276" hidden="1" customWidth="1"/>
    <col min="276" max="288" width="1.625" style="276" hidden="1" customWidth="1"/>
    <col min="289" max="289" width="2.25" style="276" hidden="1" customWidth="1"/>
    <col min="290" max="291" width="2.125" style="276" hidden="1" customWidth="1"/>
    <col min="292" max="292" width="15.25" style="276" hidden="1" customWidth="1"/>
    <col min="293" max="293" width="4.125" style="276" hidden="1" customWidth="1"/>
    <col min="294" max="304" width="1.625" style="276" hidden="1" customWidth="1"/>
    <col min="305" max="305" width="1.5" style="276" hidden="1" customWidth="1"/>
    <col min="306" max="306" width="1.625" style="276" hidden="1" customWidth="1"/>
    <col min="307" max="307" width="2.75" style="276" hidden="1" customWidth="1"/>
    <col min="308" max="309" width="2.125" style="276" hidden="1" customWidth="1"/>
    <col min="310" max="310" width="15.25" style="276" hidden="1" customWidth="1"/>
    <col min="311" max="311" width="4.125" style="276" hidden="1" customWidth="1"/>
    <col min="312" max="324" width="1.625" style="276" hidden="1" customWidth="1"/>
    <col min="325" max="325" width="2" style="276" hidden="1" customWidth="1"/>
    <col min="326" max="327" width="2.125" style="276" hidden="1" customWidth="1"/>
    <col min="328" max="328" width="15.25" style="276" hidden="1" customWidth="1"/>
    <col min="329" max="329" width="4.125" style="276" hidden="1" customWidth="1"/>
    <col min="330" max="512" width="9" style="276" hidden="1"/>
    <col min="513" max="513" width="2.125" style="276" hidden="1" customWidth="1"/>
    <col min="514" max="526" width="1.625" style="276" hidden="1" customWidth="1"/>
    <col min="527" max="527" width="2.375" style="276" hidden="1" customWidth="1"/>
    <col min="528" max="529" width="2.125" style="276" hidden="1" customWidth="1"/>
    <col min="530" max="530" width="15.25" style="276" hidden="1" customWidth="1"/>
    <col min="531" max="531" width="4.125" style="276" hidden="1" customWidth="1"/>
    <col min="532" max="544" width="1.625" style="276" hidden="1" customWidth="1"/>
    <col min="545" max="545" width="2.25" style="276" hidden="1" customWidth="1"/>
    <col min="546" max="547" width="2.125" style="276" hidden="1" customWidth="1"/>
    <col min="548" max="548" width="15.25" style="276" hidden="1" customWidth="1"/>
    <col min="549" max="549" width="4.125" style="276" hidden="1" customWidth="1"/>
    <col min="550" max="560" width="1.625" style="276" hidden="1" customWidth="1"/>
    <col min="561" max="561" width="1.5" style="276" hidden="1" customWidth="1"/>
    <col min="562" max="562" width="1.625" style="276" hidden="1" customWidth="1"/>
    <col min="563" max="563" width="2.75" style="276" hidden="1" customWidth="1"/>
    <col min="564" max="565" width="2.125" style="276" hidden="1" customWidth="1"/>
    <col min="566" max="566" width="15.25" style="276" hidden="1" customWidth="1"/>
    <col min="567" max="567" width="4.125" style="276" hidden="1" customWidth="1"/>
    <col min="568" max="580" width="1.625" style="276" hidden="1" customWidth="1"/>
    <col min="581" max="581" width="2" style="276" hidden="1" customWidth="1"/>
    <col min="582" max="583" width="2.125" style="276" hidden="1" customWidth="1"/>
    <col min="584" max="584" width="15.25" style="276" hidden="1" customWidth="1"/>
    <col min="585" max="585" width="4.125" style="276" hidden="1" customWidth="1"/>
    <col min="586" max="768" width="9" style="276" hidden="1"/>
    <col min="769" max="769" width="2.125" style="276" hidden="1" customWidth="1"/>
    <col min="770" max="782" width="1.625" style="276" hidden="1" customWidth="1"/>
    <col min="783" max="783" width="2.375" style="276" hidden="1" customWidth="1"/>
    <col min="784" max="785" width="2.125" style="276" hidden="1" customWidth="1"/>
    <col min="786" max="786" width="15.25" style="276" hidden="1" customWidth="1"/>
    <col min="787" max="787" width="4.125" style="276" hidden="1" customWidth="1"/>
    <col min="788" max="800" width="1.625" style="276" hidden="1" customWidth="1"/>
    <col min="801" max="801" width="2.25" style="276" hidden="1" customWidth="1"/>
    <col min="802" max="803" width="2.125" style="276" hidden="1" customWidth="1"/>
    <col min="804" max="804" width="15.25" style="276" hidden="1" customWidth="1"/>
    <col min="805" max="805" width="4.125" style="276" hidden="1" customWidth="1"/>
    <col min="806" max="816" width="1.625" style="276" hidden="1" customWidth="1"/>
    <col min="817" max="817" width="1.5" style="276" hidden="1" customWidth="1"/>
    <col min="818" max="818" width="1.625" style="276" hidden="1" customWidth="1"/>
    <col min="819" max="819" width="2.75" style="276" hidden="1" customWidth="1"/>
    <col min="820" max="821" width="2.125" style="276" hidden="1" customWidth="1"/>
    <col min="822" max="822" width="15.25" style="276" hidden="1" customWidth="1"/>
    <col min="823" max="823" width="4.125" style="276" hidden="1" customWidth="1"/>
    <col min="824" max="836" width="1.625" style="276" hidden="1" customWidth="1"/>
    <col min="837" max="837" width="2" style="276" hidden="1" customWidth="1"/>
    <col min="838" max="839" width="2.125" style="276" hidden="1" customWidth="1"/>
    <col min="840" max="840" width="15.25" style="276" hidden="1" customWidth="1"/>
    <col min="841" max="841" width="4.125" style="276" hidden="1" customWidth="1"/>
    <col min="842" max="1024" width="9" style="276" hidden="1"/>
    <col min="1025" max="1025" width="2.125" style="276" hidden="1" customWidth="1"/>
    <col min="1026" max="1038" width="1.625" style="276" hidden="1" customWidth="1"/>
    <col min="1039" max="1039" width="2.375" style="276" hidden="1" customWidth="1"/>
    <col min="1040" max="1041" width="2.125" style="276" hidden="1" customWidth="1"/>
    <col min="1042" max="1042" width="15.25" style="276" hidden="1" customWidth="1"/>
    <col min="1043" max="1043" width="4.125" style="276" hidden="1" customWidth="1"/>
    <col min="1044" max="1056" width="1.625" style="276" hidden="1" customWidth="1"/>
    <col min="1057" max="1057" width="2.25" style="276" hidden="1" customWidth="1"/>
    <col min="1058" max="1059" width="2.125" style="276" hidden="1" customWidth="1"/>
    <col min="1060" max="1060" width="15.25" style="276" hidden="1" customWidth="1"/>
    <col min="1061" max="1061" width="4.125" style="276" hidden="1" customWidth="1"/>
    <col min="1062" max="1072" width="1.625" style="276" hidden="1" customWidth="1"/>
    <col min="1073" max="1073" width="1.5" style="276" hidden="1" customWidth="1"/>
    <col min="1074" max="1074" width="1.625" style="276" hidden="1" customWidth="1"/>
    <col min="1075" max="1075" width="2.75" style="276" hidden="1" customWidth="1"/>
    <col min="1076" max="1077" width="2.125" style="276" hidden="1" customWidth="1"/>
    <col min="1078" max="1078" width="15.25" style="276" hidden="1" customWidth="1"/>
    <col min="1079" max="1079" width="4.125" style="276" hidden="1" customWidth="1"/>
    <col min="1080" max="1092" width="1.625" style="276" hidden="1" customWidth="1"/>
    <col min="1093" max="1093" width="2" style="276" hidden="1" customWidth="1"/>
    <col min="1094" max="1095" width="2.125" style="276" hidden="1" customWidth="1"/>
    <col min="1096" max="1096" width="15.25" style="276" hidden="1" customWidth="1"/>
    <col min="1097" max="1097" width="4.125" style="276" hidden="1" customWidth="1"/>
    <col min="1098" max="1280" width="9" style="276" hidden="1"/>
    <col min="1281" max="1281" width="2.125" style="276" hidden="1" customWidth="1"/>
    <col min="1282" max="1294" width="1.625" style="276" hidden="1" customWidth="1"/>
    <col min="1295" max="1295" width="2.375" style="276" hidden="1" customWidth="1"/>
    <col min="1296" max="1297" width="2.125" style="276" hidden="1" customWidth="1"/>
    <col min="1298" max="1298" width="15.25" style="276" hidden="1" customWidth="1"/>
    <col min="1299" max="1299" width="4.125" style="276" hidden="1" customWidth="1"/>
    <col min="1300" max="1312" width="1.625" style="276" hidden="1" customWidth="1"/>
    <col min="1313" max="1313" width="2.25" style="276" hidden="1" customWidth="1"/>
    <col min="1314" max="1315" width="2.125" style="276" hidden="1" customWidth="1"/>
    <col min="1316" max="1316" width="15.25" style="276" hidden="1" customWidth="1"/>
    <col min="1317" max="1317" width="4.125" style="276" hidden="1" customWidth="1"/>
    <col min="1318" max="1328" width="1.625" style="276" hidden="1" customWidth="1"/>
    <col min="1329" max="1329" width="1.5" style="276" hidden="1" customWidth="1"/>
    <col min="1330" max="1330" width="1.625" style="276" hidden="1" customWidth="1"/>
    <col min="1331" max="1331" width="2.75" style="276" hidden="1" customWidth="1"/>
    <col min="1332" max="1333" width="2.125" style="276" hidden="1" customWidth="1"/>
    <col min="1334" max="1334" width="15.25" style="276" hidden="1" customWidth="1"/>
    <col min="1335" max="1335" width="4.125" style="276" hidden="1" customWidth="1"/>
    <col min="1336" max="1348" width="1.625" style="276" hidden="1" customWidth="1"/>
    <col min="1349" max="1349" width="2" style="276" hidden="1" customWidth="1"/>
    <col min="1350" max="1351" width="2.125" style="276" hidden="1" customWidth="1"/>
    <col min="1352" max="1352" width="15.25" style="276" hidden="1" customWidth="1"/>
    <col min="1353" max="1353" width="4.125" style="276" hidden="1" customWidth="1"/>
    <col min="1354" max="1536" width="9" style="276" hidden="1"/>
    <col min="1537" max="1537" width="2.125" style="276" hidden="1" customWidth="1"/>
    <col min="1538" max="1550" width="1.625" style="276" hidden="1" customWidth="1"/>
    <col min="1551" max="1551" width="2.375" style="276" hidden="1" customWidth="1"/>
    <col min="1552" max="1553" width="2.125" style="276" hidden="1" customWidth="1"/>
    <col min="1554" max="1554" width="15.25" style="276" hidden="1" customWidth="1"/>
    <col min="1555" max="1555" width="4.125" style="276" hidden="1" customWidth="1"/>
    <col min="1556" max="1568" width="1.625" style="276" hidden="1" customWidth="1"/>
    <col min="1569" max="1569" width="2.25" style="276" hidden="1" customWidth="1"/>
    <col min="1570" max="1571" width="2.125" style="276" hidden="1" customWidth="1"/>
    <col min="1572" max="1572" width="15.25" style="276" hidden="1" customWidth="1"/>
    <col min="1573" max="1573" width="4.125" style="276" hidden="1" customWidth="1"/>
    <col min="1574" max="1584" width="1.625" style="276" hidden="1" customWidth="1"/>
    <col min="1585" max="1585" width="1.5" style="276" hidden="1" customWidth="1"/>
    <col min="1586" max="1586" width="1.625" style="276" hidden="1" customWidth="1"/>
    <col min="1587" max="1587" width="2.75" style="276" hidden="1" customWidth="1"/>
    <col min="1588" max="1589" width="2.125" style="276" hidden="1" customWidth="1"/>
    <col min="1590" max="1590" width="15.25" style="276" hidden="1" customWidth="1"/>
    <col min="1591" max="1591" width="4.125" style="276" hidden="1" customWidth="1"/>
    <col min="1592" max="1604" width="1.625" style="276" hidden="1" customWidth="1"/>
    <col min="1605" max="1605" width="2" style="276" hidden="1" customWidth="1"/>
    <col min="1606" max="1607" width="2.125" style="276" hidden="1" customWidth="1"/>
    <col min="1608" max="1608" width="15.25" style="276" hidden="1" customWidth="1"/>
    <col min="1609" max="1609" width="4.125" style="276" hidden="1" customWidth="1"/>
    <col min="1610" max="1792" width="9" style="276" hidden="1"/>
    <col min="1793" max="1793" width="2.125" style="276" hidden="1" customWidth="1"/>
    <col min="1794" max="1806" width="1.625" style="276" hidden="1" customWidth="1"/>
    <col min="1807" max="1807" width="2.375" style="276" hidden="1" customWidth="1"/>
    <col min="1808" max="1809" width="2.125" style="276" hidden="1" customWidth="1"/>
    <col min="1810" max="1810" width="15.25" style="276" hidden="1" customWidth="1"/>
    <col min="1811" max="1811" width="4.125" style="276" hidden="1" customWidth="1"/>
    <col min="1812" max="1824" width="1.625" style="276" hidden="1" customWidth="1"/>
    <col min="1825" max="1825" width="2.25" style="276" hidden="1" customWidth="1"/>
    <col min="1826" max="1827" width="2.125" style="276" hidden="1" customWidth="1"/>
    <col min="1828" max="1828" width="15.25" style="276" hidden="1" customWidth="1"/>
    <col min="1829" max="1829" width="4.125" style="276" hidden="1" customWidth="1"/>
    <col min="1830" max="1840" width="1.625" style="276" hidden="1" customWidth="1"/>
    <col min="1841" max="1841" width="1.5" style="276" hidden="1" customWidth="1"/>
    <col min="1842" max="1842" width="1.625" style="276" hidden="1" customWidth="1"/>
    <col min="1843" max="1843" width="2.75" style="276" hidden="1" customWidth="1"/>
    <col min="1844" max="1845" width="2.125" style="276" hidden="1" customWidth="1"/>
    <col min="1846" max="1846" width="15.25" style="276" hidden="1" customWidth="1"/>
    <col min="1847" max="1847" width="4.125" style="276" hidden="1" customWidth="1"/>
    <col min="1848" max="1860" width="1.625" style="276" hidden="1" customWidth="1"/>
    <col min="1861" max="1861" width="2" style="276" hidden="1" customWidth="1"/>
    <col min="1862" max="1863" width="2.125" style="276" hidden="1" customWidth="1"/>
    <col min="1864" max="1864" width="15.25" style="276" hidden="1" customWidth="1"/>
    <col min="1865" max="1865" width="4.125" style="276" hidden="1" customWidth="1"/>
    <col min="1866" max="2048" width="9" style="276" hidden="1"/>
    <col min="2049" max="2049" width="2.125" style="276" hidden="1" customWidth="1"/>
    <col min="2050" max="2062" width="1.625" style="276" hidden="1" customWidth="1"/>
    <col min="2063" max="2063" width="2.375" style="276" hidden="1" customWidth="1"/>
    <col min="2064" max="2065" width="2.125" style="276" hidden="1" customWidth="1"/>
    <col min="2066" max="2066" width="15.25" style="276" hidden="1" customWidth="1"/>
    <col min="2067" max="2067" width="4.125" style="276" hidden="1" customWidth="1"/>
    <col min="2068" max="2080" width="1.625" style="276" hidden="1" customWidth="1"/>
    <col min="2081" max="2081" width="2.25" style="276" hidden="1" customWidth="1"/>
    <col min="2082" max="2083" width="2.125" style="276" hidden="1" customWidth="1"/>
    <col min="2084" max="2084" width="15.25" style="276" hidden="1" customWidth="1"/>
    <col min="2085" max="2085" width="4.125" style="276" hidden="1" customWidth="1"/>
    <col min="2086" max="2096" width="1.625" style="276" hidden="1" customWidth="1"/>
    <col min="2097" max="2097" width="1.5" style="276" hidden="1" customWidth="1"/>
    <col min="2098" max="2098" width="1.625" style="276" hidden="1" customWidth="1"/>
    <col min="2099" max="2099" width="2.75" style="276" hidden="1" customWidth="1"/>
    <col min="2100" max="2101" width="2.125" style="276" hidden="1" customWidth="1"/>
    <col min="2102" max="2102" width="15.25" style="276" hidden="1" customWidth="1"/>
    <col min="2103" max="2103" width="4.125" style="276" hidden="1" customWidth="1"/>
    <col min="2104" max="2116" width="1.625" style="276" hidden="1" customWidth="1"/>
    <col min="2117" max="2117" width="2" style="276" hidden="1" customWidth="1"/>
    <col min="2118" max="2119" width="2.125" style="276" hidden="1" customWidth="1"/>
    <col min="2120" max="2120" width="15.25" style="276" hidden="1" customWidth="1"/>
    <col min="2121" max="2121" width="4.125" style="276" hidden="1" customWidth="1"/>
    <col min="2122" max="2304" width="9" style="276" hidden="1"/>
    <col min="2305" max="2305" width="2.125" style="276" hidden="1" customWidth="1"/>
    <col min="2306" max="2318" width="1.625" style="276" hidden="1" customWidth="1"/>
    <col min="2319" max="2319" width="2.375" style="276" hidden="1" customWidth="1"/>
    <col min="2320" max="2321" width="2.125" style="276" hidden="1" customWidth="1"/>
    <col min="2322" max="2322" width="15.25" style="276" hidden="1" customWidth="1"/>
    <col min="2323" max="2323" width="4.125" style="276" hidden="1" customWidth="1"/>
    <col min="2324" max="2336" width="1.625" style="276" hidden="1" customWidth="1"/>
    <col min="2337" max="2337" width="2.25" style="276" hidden="1" customWidth="1"/>
    <col min="2338" max="2339" width="2.125" style="276" hidden="1" customWidth="1"/>
    <col min="2340" max="2340" width="15.25" style="276" hidden="1" customWidth="1"/>
    <col min="2341" max="2341" width="4.125" style="276" hidden="1" customWidth="1"/>
    <col min="2342" max="2352" width="1.625" style="276" hidden="1" customWidth="1"/>
    <col min="2353" max="2353" width="1.5" style="276" hidden="1" customWidth="1"/>
    <col min="2354" max="2354" width="1.625" style="276" hidden="1" customWidth="1"/>
    <col min="2355" max="2355" width="2.75" style="276" hidden="1" customWidth="1"/>
    <col min="2356" max="2357" width="2.125" style="276" hidden="1" customWidth="1"/>
    <col min="2358" max="2358" width="15.25" style="276" hidden="1" customWidth="1"/>
    <col min="2359" max="2359" width="4.125" style="276" hidden="1" customWidth="1"/>
    <col min="2360" max="2372" width="1.625" style="276" hidden="1" customWidth="1"/>
    <col min="2373" max="2373" width="2" style="276" hidden="1" customWidth="1"/>
    <col min="2374" max="2375" width="2.125" style="276" hidden="1" customWidth="1"/>
    <col min="2376" max="2376" width="15.25" style="276" hidden="1" customWidth="1"/>
    <col min="2377" max="2377" width="4.125" style="276" hidden="1" customWidth="1"/>
    <col min="2378" max="2560" width="9" style="276" hidden="1"/>
    <col min="2561" max="2561" width="2.125" style="276" hidden="1" customWidth="1"/>
    <col min="2562" max="2574" width="1.625" style="276" hidden="1" customWidth="1"/>
    <col min="2575" max="2575" width="2.375" style="276" hidden="1" customWidth="1"/>
    <col min="2576" max="2577" width="2.125" style="276" hidden="1" customWidth="1"/>
    <col min="2578" max="2578" width="15.25" style="276" hidden="1" customWidth="1"/>
    <col min="2579" max="2579" width="4.125" style="276" hidden="1" customWidth="1"/>
    <col min="2580" max="2592" width="1.625" style="276" hidden="1" customWidth="1"/>
    <col min="2593" max="2593" width="2.25" style="276" hidden="1" customWidth="1"/>
    <col min="2594" max="2595" width="2.125" style="276" hidden="1" customWidth="1"/>
    <col min="2596" max="2596" width="15.25" style="276" hidden="1" customWidth="1"/>
    <col min="2597" max="2597" width="4.125" style="276" hidden="1" customWidth="1"/>
    <col min="2598" max="2608" width="1.625" style="276" hidden="1" customWidth="1"/>
    <col min="2609" max="2609" width="1.5" style="276" hidden="1" customWidth="1"/>
    <col min="2610" max="2610" width="1.625" style="276" hidden="1" customWidth="1"/>
    <col min="2611" max="2611" width="2.75" style="276" hidden="1" customWidth="1"/>
    <col min="2612" max="2613" width="2.125" style="276" hidden="1" customWidth="1"/>
    <col min="2614" max="2614" width="15.25" style="276" hidden="1" customWidth="1"/>
    <col min="2615" max="2615" width="4.125" style="276" hidden="1" customWidth="1"/>
    <col min="2616" max="2628" width="1.625" style="276" hidden="1" customWidth="1"/>
    <col min="2629" max="2629" width="2" style="276" hidden="1" customWidth="1"/>
    <col min="2630" max="2631" width="2.125" style="276" hidden="1" customWidth="1"/>
    <col min="2632" max="2632" width="15.25" style="276" hidden="1" customWidth="1"/>
    <col min="2633" max="2633" width="4.125" style="276" hidden="1" customWidth="1"/>
    <col min="2634" max="2816" width="9" style="276" hidden="1"/>
    <col min="2817" max="2817" width="2.125" style="276" hidden="1" customWidth="1"/>
    <col min="2818" max="2830" width="1.625" style="276" hidden="1" customWidth="1"/>
    <col min="2831" max="2831" width="2.375" style="276" hidden="1" customWidth="1"/>
    <col min="2832" max="2833" width="2.125" style="276" hidden="1" customWidth="1"/>
    <col min="2834" max="2834" width="15.25" style="276" hidden="1" customWidth="1"/>
    <col min="2835" max="2835" width="4.125" style="276" hidden="1" customWidth="1"/>
    <col min="2836" max="2848" width="1.625" style="276" hidden="1" customWidth="1"/>
    <col min="2849" max="2849" width="2.25" style="276" hidden="1" customWidth="1"/>
    <col min="2850" max="2851" width="2.125" style="276" hidden="1" customWidth="1"/>
    <col min="2852" max="2852" width="15.25" style="276" hidden="1" customWidth="1"/>
    <col min="2853" max="2853" width="4.125" style="276" hidden="1" customWidth="1"/>
    <col min="2854" max="2864" width="1.625" style="276" hidden="1" customWidth="1"/>
    <col min="2865" max="2865" width="1.5" style="276" hidden="1" customWidth="1"/>
    <col min="2866" max="2866" width="1.625" style="276" hidden="1" customWidth="1"/>
    <col min="2867" max="2867" width="2.75" style="276" hidden="1" customWidth="1"/>
    <col min="2868" max="2869" width="2.125" style="276" hidden="1" customWidth="1"/>
    <col min="2870" max="2870" width="15.25" style="276" hidden="1" customWidth="1"/>
    <col min="2871" max="2871" width="4.125" style="276" hidden="1" customWidth="1"/>
    <col min="2872" max="2884" width="1.625" style="276" hidden="1" customWidth="1"/>
    <col min="2885" max="2885" width="2" style="276" hidden="1" customWidth="1"/>
    <col min="2886" max="2887" width="2.125" style="276" hidden="1" customWidth="1"/>
    <col min="2888" max="2888" width="15.25" style="276" hidden="1" customWidth="1"/>
    <col min="2889" max="2889" width="4.125" style="276" hidden="1" customWidth="1"/>
    <col min="2890" max="3072" width="9" style="276" hidden="1"/>
    <col min="3073" max="3073" width="2.125" style="276" hidden="1" customWidth="1"/>
    <col min="3074" max="3086" width="1.625" style="276" hidden="1" customWidth="1"/>
    <col min="3087" max="3087" width="2.375" style="276" hidden="1" customWidth="1"/>
    <col min="3088" max="3089" width="2.125" style="276" hidden="1" customWidth="1"/>
    <col min="3090" max="3090" width="15.25" style="276" hidden="1" customWidth="1"/>
    <col min="3091" max="3091" width="4.125" style="276" hidden="1" customWidth="1"/>
    <col min="3092" max="3104" width="1.625" style="276" hidden="1" customWidth="1"/>
    <col min="3105" max="3105" width="2.25" style="276" hidden="1" customWidth="1"/>
    <col min="3106" max="3107" width="2.125" style="276" hidden="1" customWidth="1"/>
    <col min="3108" max="3108" width="15.25" style="276" hidden="1" customWidth="1"/>
    <col min="3109" max="3109" width="4.125" style="276" hidden="1" customWidth="1"/>
    <col min="3110" max="3120" width="1.625" style="276" hidden="1" customWidth="1"/>
    <col min="3121" max="3121" width="1.5" style="276" hidden="1" customWidth="1"/>
    <col min="3122" max="3122" width="1.625" style="276" hidden="1" customWidth="1"/>
    <col min="3123" max="3123" width="2.75" style="276" hidden="1" customWidth="1"/>
    <col min="3124" max="3125" width="2.125" style="276" hidden="1" customWidth="1"/>
    <col min="3126" max="3126" width="15.25" style="276" hidden="1" customWidth="1"/>
    <col min="3127" max="3127" width="4.125" style="276" hidden="1" customWidth="1"/>
    <col min="3128" max="3140" width="1.625" style="276" hidden="1" customWidth="1"/>
    <col min="3141" max="3141" width="2" style="276" hidden="1" customWidth="1"/>
    <col min="3142" max="3143" width="2.125" style="276" hidden="1" customWidth="1"/>
    <col min="3144" max="3144" width="15.25" style="276" hidden="1" customWidth="1"/>
    <col min="3145" max="3145" width="4.125" style="276" hidden="1" customWidth="1"/>
    <col min="3146" max="3328" width="9" style="276" hidden="1"/>
    <col min="3329" max="3329" width="2.125" style="276" hidden="1" customWidth="1"/>
    <col min="3330" max="3342" width="1.625" style="276" hidden="1" customWidth="1"/>
    <col min="3343" max="3343" width="2.375" style="276" hidden="1" customWidth="1"/>
    <col min="3344" max="3345" width="2.125" style="276" hidden="1" customWidth="1"/>
    <col min="3346" max="3346" width="15.25" style="276" hidden="1" customWidth="1"/>
    <col min="3347" max="3347" width="4.125" style="276" hidden="1" customWidth="1"/>
    <col min="3348" max="3360" width="1.625" style="276" hidden="1" customWidth="1"/>
    <col min="3361" max="3361" width="2.25" style="276" hidden="1" customWidth="1"/>
    <col min="3362" max="3363" width="2.125" style="276" hidden="1" customWidth="1"/>
    <col min="3364" max="3364" width="15.25" style="276" hidden="1" customWidth="1"/>
    <col min="3365" max="3365" width="4.125" style="276" hidden="1" customWidth="1"/>
    <col min="3366" max="3376" width="1.625" style="276" hidden="1" customWidth="1"/>
    <col min="3377" max="3377" width="1.5" style="276" hidden="1" customWidth="1"/>
    <col min="3378" max="3378" width="1.625" style="276" hidden="1" customWidth="1"/>
    <col min="3379" max="3379" width="2.75" style="276" hidden="1" customWidth="1"/>
    <col min="3380" max="3381" width="2.125" style="276" hidden="1" customWidth="1"/>
    <col min="3382" max="3382" width="15.25" style="276" hidden="1" customWidth="1"/>
    <col min="3383" max="3383" width="4.125" style="276" hidden="1" customWidth="1"/>
    <col min="3384" max="3396" width="1.625" style="276" hidden="1" customWidth="1"/>
    <col min="3397" max="3397" width="2" style="276" hidden="1" customWidth="1"/>
    <col min="3398" max="3399" width="2.125" style="276" hidden="1" customWidth="1"/>
    <col min="3400" max="3400" width="15.25" style="276" hidden="1" customWidth="1"/>
    <col min="3401" max="3401" width="4.125" style="276" hidden="1" customWidth="1"/>
    <col min="3402" max="3584" width="9" style="276" hidden="1"/>
    <col min="3585" max="3585" width="2.125" style="276" hidden="1" customWidth="1"/>
    <col min="3586" max="3598" width="1.625" style="276" hidden="1" customWidth="1"/>
    <col min="3599" max="3599" width="2.375" style="276" hidden="1" customWidth="1"/>
    <col min="3600" max="3601" width="2.125" style="276" hidden="1" customWidth="1"/>
    <col min="3602" max="3602" width="15.25" style="276" hidden="1" customWidth="1"/>
    <col min="3603" max="3603" width="4.125" style="276" hidden="1" customWidth="1"/>
    <col min="3604" max="3616" width="1.625" style="276" hidden="1" customWidth="1"/>
    <col min="3617" max="3617" width="2.25" style="276" hidden="1" customWidth="1"/>
    <col min="3618" max="3619" width="2.125" style="276" hidden="1" customWidth="1"/>
    <col min="3620" max="3620" width="15.25" style="276" hidden="1" customWidth="1"/>
    <col min="3621" max="3621" width="4.125" style="276" hidden="1" customWidth="1"/>
    <col min="3622" max="3632" width="1.625" style="276" hidden="1" customWidth="1"/>
    <col min="3633" max="3633" width="1.5" style="276" hidden="1" customWidth="1"/>
    <col min="3634" max="3634" width="1.625" style="276" hidden="1" customWidth="1"/>
    <col min="3635" max="3635" width="2.75" style="276" hidden="1" customWidth="1"/>
    <col min="3636" max="3637" width="2.125" style="276" hidden="1" customWidth="1"/>
    <col min="3638" max="3638" width="15.25" style="276" hidden="1" customWidth="1"/>
    <col min="3639" max="3639" width="4.125" style="276" hidden="1" customWidth="1"/>
    <col min="3640" max="3652" width="1.625" style="276" hidden="1" customWidth="1"/>
    <col min="3653" max="3653" width="2" style="276" hidden="1" customWidth="1"/>
    <col min="3654" max="3655" width="2.125" style="276" hidden="1" customWidth="1"/>
    <col min="3656" max="3656" width="15.25" style="276" hidden="1" customWidth="1"/>
    <col min="3657" max="3657" width="4.125" style="276" hidden="1" customWidth="1"/>
    <col min="3658" max="3840" width="9" style="276" hidden="1"/>
    <col min="3841" max="3841" width="2.125" style="276" hidden="1" customWidth="1"/>
    <col min="3842" max="3854" width="1.625" style="276" hidden="1" customWidth="1"/>
    <col min="3855" max="3855" width="2.375" style="276" hidden="1" customWidth="1"/>
    <col min="3856" max="3857" width="2.125" style="276" hidden="1" customWidth="1"/>
    <col min="3858" max="3858" width="15.25" style="276" hidden="1" customWidth="1"/>
    <col min="3859" max="3859" width="4.125" style="276" hidden="1" customWidth="1"/>
    <col min="3860" max="3872" width="1.625" style="276" hidden="1" customWidth="1"/>
    <col min="3873" max="3873" width="2.25" style="276" hidden="1" customWidth="1"/>
    <col min="3874" max="3875" width="2.125" style="276" hidden="1" customWidth="1"/>
    <col min="3876" max="3876" width="15.25" style="276" hidden="1" customWidth="1"/>
    <col min="3877" max="3877" width="4.125" style="276" hidden="1" customWidth="1"/>
    <col min="3878" max="3888" width="1.625" style="276" hidden="1" customWidth="1"/>
    <col min="3889" max="3889" width="1.5" style="276" hidden="1" customWidth="1"/>
    <col min="3890" max="3890" width="1.625" style="276" hidden="1" customWidth="1"/>
    <col min="3891" max="3891" width="2.75" style="276" hidden="1" customWidth="1"/>
    <col min="3892" max="3893" width="2.125" style="276" hidden="1" customWidth="1"/>
    <col min="3894" max="3894" width="15.25" style="276" hidden="1" customWidth="1"/>
    <col min="3895" max="3895" width="4.125" style="276" hidden="1" customWidth="1"/>
    <col min="3896" max="3908" width="1.625" style="276" hidden="1" customWidth="1"/>
    <col min="3909" max="3909" width="2" style="276" hidden="1" customWidth="1"/>
    <col min="3910" max="3911" width="2.125" style="276" hidden="1" customWidth="1"/>
    <col min="3912" max="3912" width="15.25" style="276" hidden="1" customWidth="1"/>
    <col min="3913" max="3913" width="4.125" style="276" hidden="1" customWidth="1"/>
    <col min="3914" max="4096" width="9" style="276" hidden="1"/>
    <col min="4097" max="4097" width="2.125" style="276" hidden="1" customWidth="1"/>
    <col min="4098" max="4110" width="1.625" style="276" hidden="1" customWidth="1"/>
    <col min="4111" max="4111" width="2.375" style="276" hidden="1" customWidth="1"/>
    <col min="4112" max="4113" width="2.125" style="276" hidden="1" customWidth="1"/>
    <col min="4114" max="4114" width="15.25" style="276" hidden="1" customWidth="1"/>
    <col min="4115" max="4115" width="4.125" style="276" hidden="1" customWidth="1"/>
    <col min="4116" max="4128" width="1.625" style="276" hidden="1" customWidth="1"/>
    <col min="4129" max="4129" width="2.25" style="276" hidden="1" customWidth="1"/>
    <col min="4130" max="4131" width="2.125" style="276" hidden="1" customWidth="1"/>
    <col min="4132" max="4132" width="15.25" style="276" hidden="1" customWidth="1"/>
    <col min="4133" max="4133" width="4.125" style="276" hidden="1" customWidth="1"/>
    <col min="4134" max="4144" width="1.625" style="276" hidden="1" customWidth="1"/>
    <col min="4145" max="4145" width="1.5" style="276" hidden="1" customWidth="1"/>
    <col min="4146" max="4146" width="1.625" style="276" hidden="1" customWidth="1"/>
    <col min="4147" max="4147" width="2.75" style="276" hidden="1" customWidth="1"/>
    <col min="4148" max="4149" width="2.125" style="276" hidden="1" customWidth="1"/>
    <col min="4150" max="4150" width="15.25" style="276" hidden="1" customWidth="1"/>
    <col min="4151" max="4151" width="4.125" style="276" hidden="1" customWidth="1"/>
    <col min="4152" max="4164" width="1.625" style="276" hidden="1" customWidth="1"/>
    <col min="4165" max="4165" width="2" style="276" hidden="1" customWidth="1"/>
    <col min="4166" max="4167" width="2.125" style="276" hidden="1" customWidth="1"/>
    <col min="4168" max="4168" width="15.25" style="276" hidden="1" customWidth="1"/>
    <col min="4169" max="4169" width="4.125" style="276" hidden="1" customWidth="1"/>
    <col min="4170" max="4352" width="9" style="276" hidden="1"/>
    <col min="4353" max="4353" width="2.125" style="276" hidden="1" customWidth="1"/>
    <col min="4354" max="4366" width="1.625" style="276" hidden="1" customWidth="1"/>
    <col min="4367" max="4367" width="2.375" style="276" hidden="1" customWidth="1"/>
    <col min="4368" max="4369" width="2.125" style="276" hidden="1" customWidth="1"/>
    <col min="4370" max="4370" width="15.25" style="276" hidden="1" customWidth="1"/>
    <col min="4371" max="4371" width="4.125" style="276" hidden="1" customWidth="1"/>
    <col min="4372" max="4384" width="1.625" style="276" hidden="1" customWidth="1"/>
    <col min="4385" max="4385" width="2.25" style="276" hidden="1" customWidth="1"/>
    <col min="4386" max="4387" width="2.125" style="276" hidden="1" customWidth="1"/>
    <col min="4388" max="4388" width="15.25" style="276" hidden="1" customWidth="1"/>
    <col min="4389" max="4389" width="4.125" style="276" hidden="1" customWidth="1"/>
    <col min="4390" max="4400" width="1.625" style="276" hidden="1" customWidth="1"/>
    <col min="4401" max="4401" width="1.5" style="276" hidden="1" customWidth="1"/>
    <col min="4402" max="4402" width="1.625" style="276" hidden="1" customWidth="1"/>
    <col min="4403" max="4403" width="2.75" style="276" hidden="1" customWidth="1"/>
    <col min="4404" max="4405" width="2.125" style="276" hidden="1" customWidth="1"/>
    <col min="4406" max="4406" width="15.25" style="276" hidden="1" customWidth="1"/>
    <col min="4407" max="4407" width="4.125" style="276" hidden="1" customWidth="1"/>
    <col min="4408" max="4420" width="1.625" style="276" hidden="1" customWidth="1"/>
    <col min="4421" max="4421" width="2" style="276" hidden="1" customWidth="1"/>
    <col min="4422" max="4423" width="2.125" style="276" hidden="1" customWidth="1"/>
    <col min="4424" max="4424" width="15.25" style="276" hidden="1" customWidth="1"/>
    <col min="4425" max="4425" width="4.125" style="276" hidden="1" customWidth="1"/>
    <col min="4426" max="4608" width="9" style="276" hidden="1"/>
    <col min="4609" max="4609" width="2.125" style="276" hidden="1" customWidth="1"/>
    <col min="4610" max="4622" width="1.625" style="276" hidden="1" customWidth="1"/>
    <col min="4623" max="4623" width="2.375" style="276" hidden="1" customWidth="1"/>
    <col min="4624" max="4625" width="2.125" style="276" hidden="1" customWidth="1"/>
    <col min="4626" max="4626" width="15.25" style="276" hidden="1" customWidth="1"/>
    <col min="4627" max="4627" width="4.125" style="276" hidden="1" customWidth="1"/>
    <col min="4628" max="4640" width="1.625" style="276" hidden="1" customWidth="1"/>
    <col min="4641" max="4641" width="2.25" style="276" hidden="1" customWidth="1"/>
    <col min="4642" max="4643" width="2.125" style="276" hidden="1" customWidth="1"/>
    <col min="4644" max="4644" width="15.25" style="276" hidden="1" customWidth="1"/>
    <col min="4645" max="4645" width="4.125" style="276" hidden="1" customWidth="1"/>
    <col min="4646" max="4656" width="1.625" style="276" hidden="1" customWidth="1"/>
    <col min="4657" max="4657" width="1.5" style="276" hidden="1" customWidth="1"/>
    <col min="4658" max="4658" width="1.625" style="276" hidden="1" customWidth="1"/>
    <col min="4659" max="4659" width="2.75" style="276" hidden="1" customWidth="1"/>
    <col min="4660" max="4661" width="2.125" style="276" hidden="1" customWidth="1"/>
    <col min="4662" max="4662" width="15.25" style="276" hidden="1" customWidth="1"/>
    <col min="4663" max="4663" width="4.125" style="276" hidden="1" customWidth="1"/>
    <col min="4664" max="4676" width="1.625" style="276" hidden="1" customWidth="1"/>
    <col min="4677" max="4677" width="2" style="276" hidden="1" customWidth="1"/>
    <col min="4678" max="4679" width="2.125" style="276" hidden="1" customWidth="1"/>
    <col min="4680" max="4680" width="15.25" style="276" hidden="1" customWidth="1"/>
    <col min="4681" max="4681" width="4.125" style="276" hidden="1" customWidth="1"/>
    <col min="4682" max="4864" width="9" style="276" hidden="1"/>
    <col min="4865" max="4865" width="2.125" style="276" hidden="1" customWidth="1"/>
    <col min="4866" max="4878" width="1.625" style="276" hidden="1" customWidth="1"/>
    <col min="4879" max="4879" width="2.375" style="276" hidden="1" customWidth="1"/>
    <col min="4880" max="4881" width="2.125" style="276" hidden="1" customWidth="1"/>
    <col min="4882" max="4882" width="15.25" style="276" hidden="1" customWidth="1"/>
    <col min="4883" max="4883" width="4.125" style="276" hidden="1" customWidth="1"/>
    <col min="4884" max="4896" width="1.625" style="276" hidden="1" customWidth="1"/>
    <col min="4897" max="4897" width="2.25" style="276" hidden="1" customWidth="1"/>
    <col min="4898" max="4899" width="2.125" style="276" hidden="1" customWidth="1"/>
    <col min="4900" max="4900" width="15.25" style="276" hidden="1" customWidth="1"/>
    <col min="4901" max="4901" width="4.125" style="276" hidden="1" customWidth="1"/>
    <col min="4902" max="4912" width="1.625" style="276" hidden="1" customWidth="1"/>
    <col min="4913" max="4913" width="1.5" style="276" hidden="1" customWidth="1"/>
    <col min="4914" max="4914" width="1.625" style="276" hidden="1" customWidth="1"/>
    <col min="4915" max="4915" width="2.75" style="276" hidden="1" customWidth="1"/>
    <col min="4916" max="4917" width="2.125" style="276" hidden="1" customWidth="1"/>
    <col min="4918" max="4918" width="15.25" style="276" hidden="1" customWidth="1"/>
    <col min="4919" max="4919" width="4.125" style="276" hidden="1" customWidth="1"/>
    <col min="4920" max="4932" width="1.625" style="276" hidden="1" customWidth="1"/>
    <col min="4933" max="4933" width="2" style="276" hidden="1" customWidth="1"/>
    <col min="4934" max="4935" width="2.125" style="276" hidden="1" customWidth="1"/>
    <col min="4936" max="4936" width="15.25" style="276" hidden="1" customWidth="1"/>
    <col min="4937" max="4937" width="4.125" style="276" hidden="1" customWidth="1"/>
    <col min="4938" max="5120" width="9" style="276" hidden="1"/>
    <col min="5121" max="5121" width="2.125" style="276" hidden="1" customWidth="1"/>
    <col min="5122" max="5134" width="1.625" style="276" hidden="1" customWidth="1"/>
    <col min="5135" max="5135" width="2.375" style="276" hidden="1" customWidth="1"/>
    <col min="5136" max="5137" width="2.125" style="276" hidden="1" customWidth="1"/>
    <col min="5138" max="5138" width="15.25" style="276" hidden="1" customWidth="1"/>
    <col min="5139" max="5139" width="4.125" style="276" hidden="1" customWidth="1"/>
    <col min="5140" max="5152" width="1.625" style="276" hidden="1" customWidth="1"/>
    <col min="5153" max="5153" width="2.25" style="276" hidden="1" customWidth="1"/>
    <col min="5154" max="5155" width="2.125" style="276" hidden="1" customWidth="1"/>
    <col min="5156" max="5156" width="15.25" style="276" hidden="1" customWidth="1"/>
    <col min="5157" max="5157" width="4.125" style="276" hidden="1" customWidth="1"/>
    <col min="5158" max="5168" width="1.625" style="276" hidden="1" customWidth="1"/>
    <col min="5169" max="5169" width="1.5" style="276" hidden="1" customWidth="1"/>
    <col min="5170" max="5170" width="1.625" style="276" hidden="1" customWidth="1"/>
    <col min="5171" max="5171" width="2.75" style="276" hidden="1" customWidth="1"/>
    <col min="5172" max="5173" width="2.125" style="276" hidden="1" customWidth="1"/>
    <col min="5174" max="5174" width="15.25" style="276" hidden="1" customWidth="1"/>
    <col min="5175" max="5175" width="4.125" style="276" hidden="1" customWidth="1"/>
    <col min="5176" max="5188" width="1.625" style="276" hidden="1" customWidth="1"/>
    <col min="5189" max="5189" width="2" style="276" hidden="1" customWidth="1"/>
    <col min="5190" max="5191" width="2.125" style="276" hidden="1" customWidth="1"/>
    <col min="5192" max="5192" width="15.25" style="276" hidden="1" customWidth="1"/>
    <col min="5193" max="5193" width="4.125" style="276" hidden="1" customWidth="1"/>
    <col min="5194" max="5376" width="9" style="276" hidden="1"/>
    <col min="5377" max="5377" width="2.125" style="276" hidden="1" customWidth="1"/>
    <col min="5378" max="5390" width="1.625" style="276" hidden="1" customWidth="1"/>
    <col min="5391" max="5391" width="2.375" style="276" hidden="1" customWidth="1"/>
    <col min="5392" max="5393" width="2.125" style="276" hidden="1" customWidth="1"/>
    <col min="5394" max="5394" width="15.25" style="276" hidden="1" customWidth="1"/>
    <col min="5395" max="5395" width="4.125" style="276" hidden="1" customWidth="1"/>
    <col min="5396" max="5408" width="1.625" style="276" hidden="1" customWidth="1"/>
    <col min="5409" max="5409" width="2.25" style="276" hidden="1" customWidth="1"/>
    <col min="5410" max="5411" width="2.125" style="276" hidden="1" customWidth="1"/>
    <col min="5412" max="5412" width="15.25" style="276" hidden="1" customWidth="1"/>
    <col min="5413" max="5413" width="4.125" style="276" hidden="1" customWidth="1"/>
    <col min="5414" max="5424" width="1.625" style="276" hidden="1" customWidth="1"/>
    <col min="5425" max="5425" width="1.5" style="276" hidden="1" customWidth="1"/>
    <col min="5426" max="5426" width="1.625" style="276" hidden="1" customWidth="1"/>
    <col min="5427" max="5427" width="2.75" style="276" hidden="1" customWidth="1"/>
    <col min="5428" max="5429" width="2.125" style="276" hidden="1" customWidth="1"/>
    <col min="5430" max="5430" width="15.25" style="276" hidden="1" customWidth="1"/>
    <col min="5431" max="5431" width="4.125" style="276" hidden="1" customWidth="1"/>
    <col min="5432" max="5444" width="1.625" style="276" hidden="1" customWidth="1"/>
    <col min="5445" max="5445" width="2" style="276" hidden="1" customWidth="1"/>
    <col min="5446" max="5447" width="2.125" style="276" hidden="1" customWidth="1"/>
    <col min="5448" max="5448" width="15.25" style="276" hidden="1" customWidth="1"/>
    <col min="5449" max="5449" width="4.125" style="276" hidden="1" customWidth="1"/>
    <col min="5450" max="5632" width="9" style="276" hidden="1"/>
    <col min="5633" max="5633" width="2.125" style="276" hidden="1" customWidth="1"/>
    <col min="5634" max="5646" width="1.625" style="276" hidden="1" customWidth="1"/>
    <col min="5647" max="5647" width="2.375" style="276" hidden="1" customWidth="1"/>
    <col min="5648" max="5649" width="2.125" style="276" hidden="1" customWidth="1"/>
    <col min="5650" max="5650" width="15.25" style="276" hidden="1" customWidth="1"/>
    <col min="5651" max="5651" width="4.125" style="276" hidden="1" customWidth="1"/>
    <col min="5652" max="5664" width="1.625" style="276" hidden="1" customWidth="1"/>
    <col min="5665" max="5665" width="2.25" style="276" hidden="1" customWidth="1"/>
    <col min="5666" max="5667" width="2.125" style="276" hidden="1" customWidth="1"/>
    <col min="5668" max="5668" width="15.25" style="276" hidden="1" customWidth="1"/>
    <col min="5669" max="5669" width="4.125" style="276" hidden="1" customWidth="1"/>
    <col min="5670" max="5680" width="1.625" style="276" hidden="1" customWidth="1"/>
    <col min="5681" max="5681" width="1.5" style="276" hidden="1" customWidth="1"/>
    <col min="5682" max="5682" width="1.625" style="276" hidden="1" customWidth="1"/>
    <col min="5683" max="5683" width="2.75" style="276" hidden="1" customWidth="1"/>
    <col min="5684" max="5685" width="2.125" style="276" hidden="1" customWidth="1"/>
    <col min="5686" max="5686" width="15.25" style="276" hidden="1" customWidth="1"/>
    <col min="5687" max="5687" width="4.125" style="276" hidden="1" customWidth="1"/>
    <col min="5688" max="5700" width="1.625" style="276" hidden="1" customWidth="1"/>
    <col min="5701" max="5701" width="2" style="276" hidden="1" customWidth="1"/>
    <col min="5702" max="5703" width="2.125" style="276" hidden="1" customWidth="1"/>
    <col min="5704" max="5704" width="15.25" style="276" hidden="1" customWidth="1"/>
    <col min="5705" max="5705" width="4.125" style="276" hidden="1" customWidth="1"/>
    <col min="5706" max="5888" width="9" style="276" hidden="1"/>
    <col min="5889" max="5889" width="2.125" style="276" hidden="1" customWidth="1"/>
    <col min="5890" max="5902" width="1.625" style="276" hidden="1" customWidth="1"/>
    <col min="5903" max="5903" width="2.375" style="276" hidden="1" customWidth="1"/>
    <col min="5904" max="5905" width="2.125" style="276" hidden="1" customWidth="1"/>
    <col min="5906" max="5906" width="15.25" style="276" hidden="1" customWidth="1"/>
    <col min="5907" max="5907" width="4.125" style="276" hidden="1" customWidth="1"/>
    <col min="5908" max="5920" width="1.625" style="276" hidden="1" customWidth="1"/>
    <col min="5921" max="5921" width="2.25" style="276" hidden="1" customWidth="1"/>
    <col min="5922" max="5923" width="2.125" style="276" hidden="1" customWidth="1"/>
    <col min="5924" max="5924" width="15.25" style="276" hidden="1" customWidth="1"/>
    <col min="5925" max="5925" width="4.125" style="276" hidden="1" customWidth="1"/>
    <col min="5926" max="5936" width="1.625" style="276" hidden="1" customWidth="1"/>
    <col min="5937" max="5937" width="1.5" style="276" hidden="1" customWidth="1"/>
    <col min="5938" max="5938" width="1.625" style="276" hidden="1" customWidth="1"/>
    <col min="5939" max="5939" width="2.75" style="276" hidden="1" customWidth="1"/>
    <col min="5940" max="5941" width="2.125" style="276" hidden="1" customWidth="1"/>
    <col min="5942" max="5942" width="15.25" style="276" hidden="1" customWidth="1"/>
    <col min="5943" max="5943" width="4.125" style="276" hidden="1" customWidth="1"/>
    <col min="5944" max="5956" width="1.625" style="276" hidden="1" customWidth="1"/>
    <col min="5957" max="5957" width="2" style="276" hidden="1" customWidth="1"/>
    <col min="5958" max="5959" width="2.125" style="276" hidden="1" customWidth="1"/>
    <col min="5960" max="5960" width="15.25" style="276" hidden="1" customWidth="1"/>
    <col min="5961" max="5961" width="4.125" style="276" hidden="1" customWidth="1"/>
    <col min="5962" max="6144" width="9" style="276" hidden="1"/>
    <col min="6145" max="6145" width="2.125" style="276" hidden="1" customWidth="1"/>
    <col min="6146" max="6158" width="1.625" style="276" hidden="1" customWidth="1"/>
    <col min="6159" max="6159" width="2.375" style="276" hidden="1" customWidth="1"/>
    <col min="6160" max="6161" width="2.125" style="276" hidden="1" customWidth="1"/>
    <col min="6162" max="6162" width="15.25" style="276" hidden="1" customWidth="1"/>
    <col min="6163" max="6163" width="4.125" style="276" hidden="1" customWidth="1"/>
    <col min="6164" max="6176" width="1.625" style="276" hidden="1" customWidth="1"/>
    <col min="6177" max="6177" width="2.25" style="276" hidden="1" customWidth="1"/>
    <col min="6178" max="6179" width="2.125" style="276" hidden="1" customWidth="1"/>
    <col min="6180" max="6180" width="15.25" style="276" hidden="1" customWidth="1"/>
    <col min="6181" max="6181" width="4.125" style="276" hidden="1" customWidth="1"/>
    <col min="6182" max="6192" width="1.625" style="276" hidden="1" customWidth="1"/>
    <col min="6193" max="6193" width="1.5" style="276" hidden="1" customWidth="1"/>
    <col min="6194" max="6194" width="1.625" style="276" hidden="1" customWidth="1"/>
    <col min="6195" max="6195" width="2.75" style="276" hidden="1" customWidth="1"/>
    <col min="6196" max="6197" width="2.125" style="276" hidden="1" customWidth="1"/>
    <col min="6198" max="6198" width="15.25" style="276" hidden="1" customWidth="1"/>
    <col min="6199" max="6199" width="4.125" style="276" hidden="1" customWidth="1"/>
    <col min="6200" max="6212" width="1.625" style="276" hidden="1" customWidth="1"/>
    <col min="6213" max="6213" width="2" style="276" hidden="1" customWidth="1"/>
    <col min="6214" max="6215" width="2.125" style="276" hidden="1" customWidth="1"/>
    <col min="6216" max="6216" width="15.25" style="276" hidden="1" customWidth="1"/>
    <col min="6217" max="6217" width="4.125" style="276" hidden="1" customWidth="1"/>
    <col min="6218" max="6400" width="9" style="276" hidden="1"/>
    <col min="6401" max="6401" width="2.125" style="276" hidden="1" customWidth="1"/>
    <col min="6402" max="6414" width="1.625" style="276" hidden="1" customWidth="1"/>
    <col min="6415" max="6415" width="2.375" style="276" hidden="1" customWidth="1"/>
    <col min="6416" max="6417" width="2.125" style="276" hidden="1" customWidth="1"/>
    <col min="6418" max="6418" width="15.25" style="276" hidden="1" customWidth="1"/>
    <col min="6419" max="6419" width="4.125" style="276" hidden="1" customWidth="1"/>
    <col min="6420" max="6432" width="1.625" style="276" hidden="1" customWidth="1"/>
    <col min="6433" max="6433" width="2.25" style="276" hidden="1" customWidth="1"/>
    <col min="6434" max="6435" width="2.125" style="276" hidden="1" customWidth="1"/>
    <col min="6436" max="6436" width="15.25" style="276" hidden="1" customWidth="1"/>
    <col min="6437" max="6437" width="4.125" style="276" hidden="1" customWidth="1"/>
    <col min="6438" max="6448" width="1.625" style="276" hidden="1" customWidth="1"/>
    <col min="6449" max="6449" width="1.5" style="276" hidden="1" customWidth="1"/>
    <col min="6450" max="6450" width="1.625" style="276" hidden="1" customWidth="1"/>
    <col min="6451" max="6451" width="2.75" style="276" hidden="1" customWidth="1"/>
    <col min="6452" max="6453" width="2.125" style="276" hidden="1" customWidth="1"/>
    <col min="6454" max="6454" width="15.25" style="276" hidden="1" customWidth="1"/>
    <col min="6455" max="6455" width="4.125" style="276" hidden="1" customWidth="1"/>
    <col min="6456" max="6468" width="1.625" style="276" hidden="1" customWidth="1"/>
    <col min="6469" max="6469" width="2" style="276" hidden="1" customWidth="1"/>
    <col min="6470" max="6471" width="2.125" style="276" hidden="1" customWidth="1"/>
    <col min="6472" max="6472" width="15.25" style="276" hidden="1" customWidth="1"/>
    <col min="6473" max="6473" width="4.125" style="276" hidden="1" customWidth="1"/>
    <col min="6474" max="6656" width="9" style="276" hidden="1"/>
    <col min="6657" max="6657" width="2.125" style="276" hidden="1" customWidth="1"/>
    <col min="6658" max="6670" width="1.625" style="276" hidden="1" customWidth="1"/>
    <col min="6671" max="6671" width="2.375" style="276" hidden="1" customWidth="1"/>
    <col min="6672" max="6673" width="2.125" style="276" hidden="1" customWidth="1"/>
    <col min="6674" max="6674" width="15.25" style="276" hidden="1" customWidth="1"/>
    <col min="6675" max="6675" width="4.125" style="276" hidden="1" customWidth="1"/>
    <col min="6676" max="6688" width="1.625" style="276" hidden="1" customWidth="1"/>
    <col min="6689" max="6689" width="2.25" style="276" hidden="1" customWidth="1"/>
    <col min="6690" max="6691" width="2.125" style="276" hidden="1" customWidth="1"/>
    <col min="6692" max="6692" width="15.25" style="276" hidden="1" customWidth="1"/>
    <col min="6693" max="6693" width="4.125" style="276" hidden="1" customWidth="1"/>
    <col min="6694" max="6704" width="1.625" style="276" hidden="1" customWidth="1"/>
    <col min="6705" max="6705" width="1.5" style="276" hidden="1" customWidth="1"/>
    <col min="6706" max="6706" width="1.625" style="276" hidden="1" customWidth="1"/>
    <col min="6707" max="6707" width="2.75" style="276" hidden="1" customWidth="1"/>
    <col min="6708" max="6709" width="2.125" style="276" hidden="1" customWidth="1"/>
    <col min="6710" max="6710" width="15.25" style="276" hidden="1" customWidth="1"/>
    <col min="6711" max="6711" width="4.125" style="276" hidden="1" customWidth="1"/>
    <col min="6712" max="6724" width="1.625" style="276" hidden="1" customWidth="1"/>
    <col min="6725" max="6725" width="2" style="276" hidden="1" customWidth="1"/>
    <col min="6726" max="6727" width="2.125" style="276" hidden="1" customWidth="1"/>
    <col min="6728" max="6728" width="15.25" style="276" hidden="1" customWidth="1"/>
    <col min="6729" max="6729" width="4.125" style="276" hidden="1" customWidth="1"/>
    <col min="6730" max="6912" width="9" style="276" hidden="1"/>
    <col min="6913" max="6913" width="2.125" style="276" hidden="1" customWidth="1"/>
    <col min="6914" max="6926" width="1.625" style="276" hidden="1" customWidth="1"/>
    <col min="6927" max="6927" width="2.375" style="276" hidden="1" customWidth="1"/>
    <col min="6928" max="6929" width="2.125" style="276" hidden="1" customWidth="1"/>
    <col min="6930" max="6930" width="15.25" style="276" hidden="1" customWidth="1"/>
    <col min="6931" max="6931" width="4.125" style="276" hidden="1" customWidth="1"/>
    <col min="6932" max="6944" width="1.625" style="276" hidden="1" customWidth="1"/>
    <col min="6945" max="6945" width="2.25" style="276" hidden="1" customWidth="1"/>
    <col min="6946" max="6947" width="2.125" style="276" hidden="1" customWidth="1"/>
    <col min="6948" max="6948" width="15.25" style="276" hidden="1" customWidth="1"/>
    <col min="6949" max="6949" width="4.125" style="276" hidden="1" customWidth="1"/>
    <col min="6950" max="6960" width="1.625" style="276" hidden="1" customWidth="1"/>
    <col min="6961" max="6961" width="1.5" style="276" hidden="1" customWidth="1"/>
    <col min="6962" max="6962" width="1.625" style="276" hidden="1" customWidth="1"/>
    <col min="6963" max="6963" width="2.75" style="276" hidden="1" customWidth="1"/>
    <col min="6964" max="6965" width="2.125" style="276" hidden="1" customWidth="1"/>
    <col min="6966" max="6966" width="15.25" style="276" hidden="1" customWidth="1"/>
    <col min="6967" max="6967" width="4.125" style="276" hidden="1" customWidth="1"/>
    <col min="6968" max="6980" width="1.625" style="276" hidden="1" customWidth="1"/>
    <col min="6981" max="6981" width="2" style="276" hidden="1" customWidth="1"/>
    <col min="6982" max="6983" width="2.125" style="276" hidden="1" customWidth="1"/>
    <col min="6984" max="6984" width="15.25" style="276" hidden="1" customWidth="1"/>
    <col min="6985" max="6985" width="4.125" style="276" hidden="1" customWidth="1"/>
    <col min="6986" max="7168" width="9" style="276" hidden="1"/>
    <col min="7169" max="7169" width="2.125" style="276" hidden="1" customWidth="1"/>
    <col min="7170" max="7182" width="1.625" style="276" hidden="1" customWidth="1"/>
    <col min="7183" max="7183" width="2.375" style="276" hidden="1" customWidth="1"/>
    <col min="7184" max="7185" width="2.125" style="276" hidden="1" customWidth="1"/>
    <col min="7186" max="7186" width="15.25" style="276" hidden="1" customWidth="1"/>
    <col min="7187" max="7187" width="4.125" style="276" hidden="1" customWidth="1"/>
    <col min="7188" max="7200" width="1.625" style="276" hidden="1" customWidth="1"/>
    <col min="7201" max="7201" width="2.25" style="276" hidden="1" customWidth="1"/>
    <col min="7202" max="7203" width="2.125" style="276" hidden="1" customWidth="1"/>
    <col min="7204" max="7204" width="15.25" style="276" hidden="1" customWidth="1"/>
    <col min="7205" max="7205" width="4.125" style="276" hidden="1" customWidth="1"/>
    <col min="7206" max="7216" width="1.625" style="276" hidden="1" customWidth="1"/>
    <col min="7217" max="7217" width="1.5" style="276" hidden="1" customWidth="1"/>
    <col min="7218" max="7218" width="1.625" style="276" hidden="1" customWidth="1"/>
    <col min="7219" max="7219" width="2.75" style="276" hidden="1" customWidth="1"/>
    <col min="7220" max="7221" width="2.125" style="276" hidden="1" customWidth="1"/>
    <col min="7222" max="7222" width="15.25" style="276" hidden="1" customWidth="1"/>
    <col min="7223" max="7223" width="4.125" style="276" hidden="1" customWidth="1"/>
    <col min="7224" max="7236" width="1.625" style="276" hidden="1" customWidth="1"/>
    <col min="7237" max="7237" width="2" style="276" hidden="1" customWidth="1"/>
    <col min="7238" max="7239" width="2.125" style="276" hidden="1" customWidth="1"/>
    <col min="7240" max="7240" width="15.25" style="276" hidden="1" customWidth="1"/>
    <col min="7241" max="7241" width="4.125" style="276" hidden="1" customWidth="1"/>
    <col min="7242" max="7424" width="9" style="276" hidden="1"/>
    <col min="7425" max="7425" width="2.125" style="276" hidden="1" customWidth="1"/>
    <col min="7426" max="7438" width="1.625" style="276" hidden="1" customWidth="1"/>
    <col min="7439" max="7439" width="2.375" style="276" hidden="1" customWidth="1"/>
    <col min="7440" max="7441" width="2.125" style="276" hidden="1" customWidth="1"/>
    <col min="7442" max="7442" width="15.25" style="276" hidden="1" customWidth="1"/>
    <col min="7443" max="7443" width="4.125" style="276" hidden="1" customWidth="1"/>
    <col min="7444" max="7456" width="1.625" style="276" hidden="1" customWidth="1"/>
    <col min="7457" max="7457" width="2.25" style="276" hidden="1" customWidth="1"/>
    <col min="7458" max="7459" width="2.125" style="276" hidden="1" customWidth="1"/>
    <col min="7460" max="7460" width="15.25" style="276" hidden="1" customWidth="1"/>
    <col min="7461" max="7461" width="4.125" style="276" hidden="1" customWidth="1"/>
    <col min="7462" max="7472" width="1.625" style="276" hidden="1" customWidth="1"/>
    <col min="7473" max="7473" width="1.5" style="276" hidden="1" customWidth="1"/>
    <col min="7474" max="7474" width="1.625" style="276" hidden="1" customWidth="1"/>
    <col min="7475" max="7475" width="2.75" style="276" hidden="1" customWidth="1"/>
    <col min="7476" max="7477" width="2.125" style="276" hidden="1" customWidth="1"/>
    <col min="7478" max="7478" width="15.25" style="276" hidden="1" customWidth="1"/>
    <col min="7479" max="7479" width="4.125" style="276" hidden="1" customWidth="1"/>
    <col min="7480" max="7492" width="1.625" style="276" hidden="1" customWidth="1"/>
    <col min="7493" max="7493" width="2" style="276" hidden="1" customWidth="1"/>
    <col min="7494" max="7495" width="2.125" style="276" hidden="1" customWidth="1"/>
    <col min="7496" max="7496" width="15.25" style="276" hidden="1" customWidth="1"/>
    <col min="7497" max="7497" width="4.125" style="276" hidden="1" customWidth="1"/>
    <col min="7498" max="7680" width="9" style="276" hidden="1"/>
    <col min="7681" max="7681" width="2.125" style="276" hidden="1" customWidth="1"/>
    <col min="7682" max="7694" width="1.625" style="276" hidden="1" customWidth="1"/>
    <col min="7695" max="7695" width="2.375" style="276" hidden="1" customWidth="1"/>
    <col min="7696" max="7697" width="2.125" style="276" hidden="1" customWidth="1"/>
    <col min="7698" max="7698" width="15.25" style="276" hidden="1" customWidth="1"/>
    <col min="7699" max="7699" width="4.125" style="276" hidden="1" customWidth="1"/>
    <col min="7700" max="7712" width="1.625" style="276" hidden="1" customWidth="1"/>
    <col min="7713" max="7713" width="2.25" style="276" hidden="1" customWidth="1"/>
    <col min="7714" max="7715" width="2.125" style="276" hidden="1" customWidth="1"/>
    <col min="7716" max="7716" width="15.25" style="276" hidden="1" customWidth="1"/>
    <col min="7717" max="7717" width="4.125" style="276" hidden="1" customWidth="1"/>
    <col min="7718" max="7728" width="1.625" style="276" hidden="1" customWidth="1"/>
    <col min="7729" max="7729" width="1.5" style="276" hidden="1" customWidth="1"/>
    <col min="7730" max="7730" width="1.625" style="276" hidden="1" customWidth="1"/>
    <col min="7731" max="7731" width="2.75" style="276" hidden="1" customWidth="1"/>
    <col min="7732" max="7733" width="2.125" style="276" hidden="1" customWidth="1"/>
    <col min="7734" max="7734" width="15.25" style="276" hidden="1" customWidth="1"/>
    <col min="7735" max="7735" width="4.125" style="276" hidden="1" customWidth="1"/>
    <col min="7736" max="7748" width="1.625" style="276" hidden="1" customWidth="1"/>
    <col min="7749" max="7749" width="2" style="276" hidden="1" customWidth="1"/>
    <col min="7750" max="7751" width="2.125" style="276" hidden="1" customWidth="1"/>
    <col min="7752" max="7752" width="15.25" style="276" hidden="1" customWidth="1"/>
    <col min="7753" max="7753" width="4.125" style="276" hidden="1" customWidth="1"/>
    <col min="7754" max="7936" width="9" style="276" hidden="1"/>
    <col min="7937" max="7937" width="2.125" style="276" hidden="1" customWidth="1"/>
    <col min="7938" max="7950" width="1.625" style="276" hidden="1" customWidth="1"/>
    <col min="7951" max="7951" width="2.375" style="276" hidden="1" customWidth="1"/>
    <col min="7952" max="7953" width="2.125" style="276" hidden="1" customWidth="1"/>
    <col min="7954" max="7954" width="15.25" style="276" hidden="1" customWidth="1"/>
    <col min="7955" max="7955" width="4.125" style="276" hidden="1" customWidth="1"/>
    <col min="7956" max="7968" width="1.625" style="276" hidden="1" customWidth="1"/>
    <col min="7969" max="7969" width="2.25" style="276" hidden="1" customWidth="1"/>
    <col min="7970" max="7971" width="2.125" style="276" hidden="1" customWidth="1"/>
    <col min="7972" max="7972" width="15.25" style="276" hidden="1" customWidth="1"/>
    <col min="7973" max="7973" width="4.125" style="276" hidden="1" customWidth="1"/>
    <col min="7974" max="7984" width="1.625" style="276" hidden="1" customWidth="1"/>
    <col min="7985" max="7985" width="1.5" style="276" hidden="1" customWidth="1"/>
    <col min="7986" max="7986" width="1.625" style="276" hidden="1" customWidth="1"/>
    <col min="7987" max="7987" width="2.75" style="276" hidden="1" customWidth="1"/>
    <col min="7988" max="7989" width="2.125" style="276" hidden="1" customWidth="1"/>
    <col min="7990" max="7990" width="15.25" style="276" hidden="1" customWidth="1"/>
    <col min="7991" max="7991" width="4.125" style="276" hidden="1" customWidth="1"/>
    <col min="7992" max="8004" width="1.625" style="276" hidden="1" customWidth="1"/>
    <col min="8005" max="8005" width="2" style="276" hidden="1" customWidth="1"/>
    <col min="8006" max="8007" width="2.125" style="276" hidden="1" customWidth="1"/>
    <col min="8008" max="8008" width="15.25" style="276" hidden="1" customWidth="1"/>
    <col min="8009" max="8009" width="4.125" style="276" hidden="1" customWidth="1"/>
    <col min="8010" max="8192" width="9" style="276" hidden="1"/>
    <col min="8193" max="8193" width="2.125" style="276" hidden="1" customWidth="1"/>
    <col min="8194" max="8206" width="1.625" style="276" hidden="1" customWidth="1"/>
    <col min="8207" max="8207" width="2.375" style="276" hidden="1" customWidth="1"/>
    <col min="8208" max="8209" width="2.125" style="276" hidden="1" customWidth="1"/>
    <col min="8210" max="8210" width="15.25" style="276" hidden="1" customWidth="1"/>
    <col min="8211" max="8211" width="4.125" style="276" hidden="1" customWidth="1"/>
    <col min="8212" max="8224" width="1.625" style="276" hidden="1" customWidth="1"/>
    <col min="8225" max="8225" width="2.25" style="276" hidden="1" customWidth="1"/>
    <col min="8226" max="8227" width="2.125" style="276" hidden="1" customWidth="1"/>
    <col min="8228" max="8228" width="15.25" style="276" hidden="1" customWidth="1"/>
    <col min="8229" max="8229" width="4.125" style="276" hidden="1" customWidth="1"/>
    <col min="8230" max="8240" width="1.625" style="276" hidden="1" customWidth="1"/>
    <col min="8241" max="8241" width="1.5" style="276" hidden="1" customWidth="1"/>
    <col min="8242" max="8242" width="1.625" style="276" hidden="1" customWidth="1"/>
    <col min="8243" max="8243" width="2.75" style="276" hidden="1" customWidth="1"/>
    <col min="8244" max="8245" width="2.125" style="276" hidden="1" customWidth="1"/>
    <col min="8246" max="8246" width="15.25" style="276" hidden="1" customWidth="1"/>
    <col min="8247" max="8247" width="4.125" style="276" hidden="1" customWidth="1"/>
    <col min="8248" max="8260" width="1.625" style="276" hidden="1" customWidth="1"/>
    <col min="8261" max="8261" width="2" style="276" hidden="1" customWidth="1"/>
    <col min="8262" max="8263" width="2.125" style="276" hidden="1" customWidth="1"/>
    <col min="8264" max="8264" width="15.25" style="276" hidden="1" customWidth="1"/>
    <col min="8265" max="8265" width="4.125" style="276" hidden="1" customWidth="1"/>
    <col min="8266" max="8448" width="9" style="276" hidden="1"/>
    <col min="8449" max="8449" width="2.125" style="276" hidden="1" customWidth="1"/>
    <col min="8450" max="8462" width="1.625" style="276" hidden="1" customWidth="1"/>
    <col min="8463" max="8463" width="2.375" style="276" hidden="1" customWidth="1"/>
    <col min="8464" max="8465" width="2.125" style="276" hidden="1" customWidth="1"/>
    <col min="8466" max="8466" width="15.25" style="276" hidden="1" customWidth="1"/>
    <col min="8467" max="8467" width="4.125" style="276" hidden="1" customWidth="1"/>
    <col min="8468" max="8480" width="1.625" style="276" hidden="1" customWidth="1"/>
    <col min="8481" max="8481" width="2.25" style="276" hidden="1" customWidth="1"/>
    <col min="8482" max="8483" width="2.125" style="276" hidden="1" customWidth="1"/>
    <col min="8484" max="8484" width="15.25" style="276" hidden="1" customWidth="1"/>
    <col min="8485" max="8485" width="4.125" style="276" hidden="1" customWidth="1"/>
    <col min="8486" max="8496" width="1.625" style="276" hidden="1" customWidth="1"/>
    <col min="8497" max="8497" width="1.5" style="276" hidden="1" customWidth="1"/>
    <col min="8498" max="8498" width="1.625" style="276" hidden="1" customWidth="1"/>
    <col min="8499" max="8499" width="2.75" style="276" hidden="1" customWidth="1"/>
    <col min="8500" max="8501" width="2.125" style="276" hidden="1" customWidth="1"/>
    <col min="8502" max="8502" width="15.25" style="276" hidden="1" customWidth="1"/>
    <col min="8503" max="8503" width="4.125" style="276" hidden="1" customWidth="1"/>
    <col min="8504" max="8516" width="1.625" style="276" hidden="1" customWidth="1"/>
    <col min="8517" max="8517" width="2" style="276" hidden="1" customWidth="1"/>
    <col min="8518" max="8519" width="2.125" style="276" hidden="1" customWidth="1"/>
    <col min="8520" max="8520" width="15.25" style="276" hidden="1" customWidth="1"/>
    <col min="8521" max="8521" width="4.125" style="276" hidden="1" customWidth="1"/>
    <col min="8522" max="8704" width="9" style="276" hidden="1"/>
    <col min="8705" max="8705" width="2.125" style="276" hidden="1" customWidth="1"/>
    <col min="8706" max="8718" width="1.625" style="276" hidden="1" customWidth="1"/>
    <col min="8719" max="8719" width="2.375" style="276" hidden="1" customWidth="1"/>
    <col min="8720" max="8721" width="2.125" style="276" hidden="1" customWidth="1"/>
    <col min="8722" max="8722" width="15.25" style="276" hidden="1" customWidth="1"/>
    <col min="8723" max="8723" width="4.125" style="276" hidden="1" customWidth="1"/>
    <col min="8724" max="8736" width="1.625" style="276" hidden="1" customWidth="1"/>
    <col min="8737" max="8737" width="2.25" style="276" hidden="1" customWidth="1"/>
    <col min="8738" max="8739" width="2.125" style="276" hidden="1" customWidth="1"/>
    <col min="8740" max="8740" width="15.25" style="276" hidden="1" customWidth="1"/>
    <col min="8741" max="8741" width="4.125" style="276" hidden="1" customWidth="1"/>
    <col min="8742" max="8752" width="1.625" style="276" hidden="1" customWidth="1"/>
    <col min="8753" max="8753" width="1.5" style="276" hidden="1" customWidth="1"/>
    <col min="8754" max="8754" width="1.625" style="276" hidden="1" customWidth="1"/>
    <col min="8755" max="8755" width="2.75" style="276" hidden="1" customWidth="1"/>
    <col min="8756" max="8757" width="2.125" style="276" hidden="1" customWidth="1"/>
    <col min="8758" max="8758" width="15.25" style="276" hidden="1" customWidth="1"/>
    <col min="8759" max="8759" width="4.125" style="276" hidden="1" customWidth="1"/>
    <col min="8760" max="8772" width="1.625" style="276" hidden="1" customWidth="1"/>
    <col min="8773" max="8773" width="2" style="276" hidden="1" customWidth="1"/>
    <col min="8774" max="8775" width="2.125" style="276" hidden="1" customWidth="1"/>
    <col min="8776" max="8776" width="15.25" style="276" hidden="1" customWidth="1"/>
    <col min="8777" max="8777" width="4.125" style="276" hidden="1" customWidth="1"/>
    <col min="8778" max="8960" width="9" style="276" hidden="1"/>
    <col min="8961" max="8961" width="2.125" style="276" hidden="1" customWidth="1"/>
    <col min="8962" max="8974" width="1.625" style="276" hidden="1" customWidth="1"/>
    <col min="8975" max="8975" width="2.375" style="276" hidden="1" customWidth="1"/>
    <col min="8976" max="8977" width="2.125" style="276" hidden="1" customWidth="1"/>
    <col min="8978" max="8978" width="15.25" style="276" hidden="1" customWidth="1"/>
    <col min="8979" max="8979" width="4.125" style="276" hidden="1" customWidth="1"/>
    <col min="8980" max="8992" width="1.625" style="276" hidden="1" customWidth="1"/>
    <col min="8993" max="8993" width="2.25" style="276" hidden="1" customWidth="1"/>
    <col min="8994" max="8995" width="2.125" style="276" hidden="1" customWidth="1"/>
    <col min="8996" max="8996" width="15.25" style="276" hidden="1" customWidth="1"/>
    <col min="8997" max="8997" width="4.125" style="276" hidden="1" customWidth="1"/>
    <col min="8998" max="9008" width="1.625" style="276" hidden="1" customWidth="1"/>
    <col min="9009" max="9009" width="1.5" style="276" hidden="1" customWidth="1"/>
    <col min="9010" max="9010" width="1.625" style="276" hidden="1" customWidth="1"/>
    <col min="9011" max="9011" width="2.75" style="276" hidden="1" customWidth="1"/>
    <col min="9012" max="9013" width="2.125" style="276" hidden="1" customWidth="1"/>
    <col min="9014" max="9014" width="15.25" style="276" hidden="1" customWidth="1"/>
    <col min="9015" max="9015" width="4.125" style="276" hidden="1" customWidth="1"/>
    <col min="9016" max="9028" width="1.625" style="276" hidden="1" customWidth="1"/>
    <col min="9029" max="9029" width="2" style="276" hidden="1" customWidth="1"/>
    <col min="9030" max="9031" width="2.125" style="276" hidden="1" customWidth="1"/>
    <col min="9032" max="9032" width="15.25" style="276" hidden="1" customWidth="1"/>
    <col min="9033" max="9033" width="4.125" style="276" hidden="1" customWidth="1"/>
    <col min="9034" max="9216" width="9" style="276" hidden="1"/>
    <col min="9217" max="9217" width="2.125" style="276" hidden="1" customWidth="1"/>
    <col min="9218" max="9230" width="1.625" style="276" hidden="1" customWidth="1"/>
    <col min="9231" max="9231" width="2.375" style="276" hidden="1" customWidth="1"/>
    <col min="9232" max="9233" width="2.125" style="276" hidden="1" customWidth="1"/>
    <col min="9234" max="9234" width="15.25" style="276" hidden="1" customWidth="1"/>
    <col min="9235" max="9235" width="4.125" style="276" hidden="1" customWidth="1"/>
    <col min="9236" max="9248" width="1.625" style="276" hidden="1" customWidth="1"/>
    <col min="9249" max="9249" width="2.25" style="276" hidden="1" customWidth="1"/>
    <col min="9250" max="9251" width="2.125" style="276" hidden="1" customWidth="1"/>
    <col min="9252" max="9252" width="15.25" style="276" hidden="1" customWidth="1"/>
    <col min="9253" max="9253" width="4.125" style="276" hidden="1" customWidth="1"/>
    <col min="9254" max="9264" width="1.625" style="276" hidden="1" customWidth="1"/>
    <col min="9265" max="9265" width="1.5" style="276" hidden="1" customWidth="1"/>
    <col min="9266" max="9266" width="1.625" style="276" hidden="1" customWidth="1"/>
    <col min="9267" max="9267" width="2.75" style="276" hidden="1" customWidth="1"/>
    <col min="9268" max="9269" width="2.125" style="276" hidden="1" customWidth="1"/>
    <col min="9270" max="9270" width="15.25" style="276" hidden="1" customWidth="1"/>
    <col min="9271" max="9271" width="4.125" style="276" hidden="1" customWidth="1"/>
    <col min="9272" max="9284" width="1.625" style="276" hidden="1" customWidth="1"/>
    <col min="9285" max="9285" width="2" style="276" hidden="1" customWidth="1"/>
    <col min="9286" max="9287" width="2.125" style="276" hidden="1" customWidth="1"/>
    <col min="9288" max="9288" width="15.25" style="276" hidden="1" customWidth="1"/>
    <col min="9289" max="9289" width="4.125" style="276" hidden="1" customWidth="1"/>
    <col min="9290" max="9472" width="9" style="276" hidden="1"/>
    <col min="9473" max="9473" width="2.125" style="276" hidden="1" customWidth="1"/>
    <col min="9474" max="9486" width="1.625" style="276" hidden="1" customWidth="1"/>
    <col min="9487" max="9487" width="2.375" style="276" hidden="1" customWidth="1"/>
    <col min="9488" max="9489" width="2.125" style="276" hidden="1" customWidth="1"/>
    <col min="9490" max="9490" width="15.25" style="276" hidden="1" customWidth="1"/>
    <col min="9491" max="9491" width="4.125" style="276" hidden="1" customWidth="1"/>
    <col min="9492" max="9504" width="1.625" style="276" hidden="1" customWidth="1"/>
    <col min="9505" max="9505" width="2.25" style="276" hidden="1" customWidth="1"/>
    <col min="9506" max="9507" width="2.125" style="276" hidden="1" customWidth="1"/>
    <col min="9508" max="9508" width="15.25" style="276" hidden="1" customWidth="1"/>
    <col min="9509" max="9509" width="4.125" style="276" hidden="1" customWidth="1"/>
    <col min="9510" max="9520" width="1.625" style="276" hidden="1" customWidth="1"/>
    <col min="9521" max="9521" width="1.5" style="276" hidden="1" customWidth="1"/>
    <col min="9522" max="9522" width="1.625" style="276" hidden="1" customWidth="1"/>
    <col min="9523" max="9523" width="2.75" style="276" hidden="1" customWidth="1"/>
    <col min="9524" max="9525" width="2.125" style="276" hidden="1" customWidth="1"/>
    <col min="9526" max="9526" width="15.25" style="276" hidden="1" customWidth="1"/>
    <col min="9527" max="9527" width="4.125" style="276" hidden="1" customWidth="1"/>
    <col min="9528" max="9540" width="1.625" style="276" hidden="1" customWidth="1"/>
    <col min="9541" max="9541" width="2" style="276" hidden="1" customWidth="1"/>
    <col min="9542" max="9543" width="2.125" style="276" hidden="1" customWidth="1"/>
    <col min="9544" max="9544" width="15.25" style="276" hidden="1" customWidth="1"/>
    <col min="9545" max="9545" width="4.125" style="276" hidden="1" customWidth="1"/>
    <col min="9546" max="9728" width="9" style="276" hidden="1"/>
    <col min="9729" max="9729" width="2.125" style="276" hidden="1" customWidth="1"/>
    <col min="9730" max="9742" width="1.625" style="276" hidden="1" customWidth="1"/>
    <col min="9743" max="9743" width="2.375" style="276" hidden="1" customWidth="1"/>
    <col min="9744" max="9745" width="2.125" style="276" hidden="1" customWidth="1"/>
    <col min="9746" max="9746" width="15.25" style="276" hidden="1" customWidth="1"/>
    <col min="9747" max="9747" width="4.125" style="276" hidden="1" customWidth="1"/>
    <col min="9748" max="9760" width="1.625" style="276" hidden="1" customWidth="1"/>
    <col min="9761" max="9761" width="2.25" style="276" hidden="1" customWidth="1"/>
    <col min="9762" max="9763" width="2.125" style="276" hidden="1" customWidth="1"/>
    <col min="9764" max="9764" width="15.25" style="276" hidden="1" customWidth="1"/>
    <col min="9765" max="9765" width="4.125" style="276" hidden="1" customWidth="1"/>
    <col min="9766" max="9776" width="1.625" style="276" hidden="1" customWidth="1"/>
    <col min="9777" max="9777" width="1.5" style="276" hidden="1" customWidth="1"/>
    <col min="9778" max="9778" width="1.625" style="276" hidden="1" customWidth="1"/>
    <col min="9779" max="9779" width="2.75" style="276" hidden="1" customWidth="1"/>
    <col min="9780" max="9781" width="2.125" style="276" hidden="1" customWidth="1"/>
    <col min="9782" max="9782" width="15.25" style="276" hidden="1" customWidth="1"/>
    <col min="9783" max="9783" width="4.125" style="276" hidden="1" customWidth="1"/>
    <col min="9784" max="9796" width="1.625" style="276" hidden="1" customWidth="1"/>
    <col min="9797" max="9797" width="2" style="276" hidden="1" customWidth="1"/>
    <col min="9798" max="9799" width="2.125" style="276" hidden="1" customWidth="1"/>
    <col min="9800" max="9800" width="15.25" style="276" hidden="1" customWidth="1"/>
    <col min="9801" max="9801" width="4.125" style="276" hidden="1" customWidth="1"/>
    <col min="9802" max="9984" width="9" style="276" hidden="1"/>
    <col min="9985" max="9985" width="2.125" style="276" hidden="1" customWidth="1"/>
    <col min="9986" max="9998" width="1.625" style="276" hidden="1" customWidth="1"/>
    <col min="9999" max="9999" width="2.375" style="276" hidden="1" customWidth="1"/>
    <col min="10000" max="10001" width="2.125" style="276" hidden="1" customWidth="1"/>
    <col min="10002" max="10002" width="15.25" style="276" hidden="1" customWidth="1"/>
    <col min="10003" max="10003" width="4.125" style="276" hidden="1" customWidth="1"/>
    <col min="10004" max="10016" width="1.625" style="276" hidden="1" customWidth="1"/>
    <col min="10017" max="10017" width="2.25" style="276" hidden="1" customWidth="1"/>
    <col min="10018" max="10019" width="2.125" style="276" hidden="1" customWidth="1"/>
    <col min="10020" max="10020" width="15.25" style="276" hidden="1" customWidth="1"/>
    <col min="10021" max="10021" width="4.125" style="276" hidden="1" customWidth="1"/>
    <col min="10022" max="10032" width="1.625" style="276" hidden="1" customWidth="1"/>
    <col min="10033" max="10033" width="1.5" style="276" hidden="1" customWidth="1"/>
    <col min="10034" max="10034" width="1.625" style="276" hidden="1" customWidth="1"/>
    <col min="10035" max="10035" width="2.75" style="276" hidden="1" customWidth="1"/>
    <col min="10036" max="10037" width="2.125" style="276" hidden="1" customWidth="1"/>
    <col min="10038" max="10038" width="15.25" style="276" hidden="1" customWidth="1"/>
    <col min="10039" max="10039" width="4.125" style="276" hidden="1" customWidth="1"/>
    <col min="10040" max="10052" width="1.625" style="276" hidden="1" customWidth="1"/>
    <col min="10053" max="10053" width="2" style="276" hidden="1" customWidth="1"/>
    <col min="10054" max="10055" width="2.125" style="276" hidden="1" customWidth="1"/>
    <col min="10056" max="10056" width="15.25" style="276" hidden="1" customWidth="1"/>
    <col min="10057" max="10057" width="4.125" style="276" hidden="1" customWidth="1"/>
    <col min="10058" max="10240" width="9" style="276" hidden="1"/>
    <col min="10241" max="10241" width="2.125" style="276" hidden="1" customWidth="1"/>
    <col min="10242" max="10254" width="1.625" style="276" hidden="1" customWidth="1"/>
    <col min="10255" max="10255" width="2.375" style="276" hidden="1" customWidth="1"/>
    <col min="10256" max="10257" width="2.125" style="276" hidden="1" customWidth="1"/>
    <col min="10258" max="10258" width="15.25" style="276" hidden="1" customWidth="1"/>
    <col min="10259" max="10259" width="4.125" style="276" hidden="1" customWidth="1"/>
    <col min="10260" max="10272" width="1.625" style="276" hidden="1" customWidth="1"/>
    <col min="10273" max="10273" width="2.25" style="276" hidden="1" customWidth="1"/>
    <col min="10274" max="10275" width="2.125" style="276" hidden="1" customWidth="1"/>
    <col min="10276" max="10276" width="15.25" style="276" hidden="1" customWidth="1"/>
    <col min="10277" max="10277" width="4.125" style="276" hidden="1" customWidth="1"/>
    <col min="10278" max="10288" width="1.625" style="276" hidden="1" customWidth="1"/>
    <col min="10289" max="10289" width="1.5" style="276" hidden="1" customWidth="1"/>
    <col min="10290" max="10290" width="1.625" style="276" hidden="1" customWidth="1"/>
    <col min="10291" max="10291" width="2.75" style="276" hidden="1" customWidth="1"/>
    <col min="10292" max="10293" width="2.125" style="276" hidden="1" customWidth="1"/>
    <col min="10294" max="10294" width="15.25" style="276" hidden="1" customWidth="1"/>
    <col min="10295" max="10295" width="4.125" style="276" hidden="1" customWidth="1"/>
    <col min="10296" max="10308" width="1.625" style="276" hidden="1" customWidth="1"/>
    <col min="10309" max="10309" width="2" style="276" hidden="1" customWidth="1"/>
    <col min="10310" max="10311" width="2.125" style="276" hidden="1" customWidth="1"/>
    <col min="10312" max="10312" width="15.25" style="276" hidden="1" customWidth="1"/>
    <col min="10313" max="10313" width="4.125" style="276" hidden="1" customWidth="1"/>
    <col min="10314" max="10496" width="9" style="276" hidden="1"/>
    <col min="10497" max="10497" width="2.125" style="276" hidden="1" customWidth="1"/>
    <col min="10498" max="10510" width="1.625" style="276" hidden="1" customWidth="1"/>
    <col min="10511" max="10511" width="2.375" style="276" hidden="1" customWidth="1"/>
    <col min="10512" max="10513" width="2.125" style="276" hidden="1" customWidth="1"/>
    <col min="10514" max="10514" width="15.25" style="276" hidden="1" customWidth="1"/>
    <col min="10515" max="10515" width="4.125" style="276" hidden="1" customWidth="1"/>
    <col min="10516" max="10528" width="1.625" style="276" hidden="1" customWidth="1"/>
    <col min="10529" max="10529" width="2.25" style="276" hidden="1" customWidth="1"/>
    <col min="10530" max="10531" width="2.125" style="276" hidden="1" customWidth="1"/>
    <col min="10532" max="10532" width="15.25" style="276" hidden="1" customWidth="1"/>
    <col min="10533" max="10533" width="4.125" style="276" hidden="1" customWidth="1"/>
    <col min="10534" max="10544" width="1.625" style="276" hidden="1" customWidth="1"/>
    <col min="10545" max="10545" width="1.5" style="276" hidden="1" customWidth="1"/>
    <col min="10546" max="10546" width="1.625" style="276" hidden="1" customWidth="1"/>
    <col min="10547" max="10547" width="2.75" style="276" hidden="1" customWidth="1"/>
    <col min="10548" max="10549" width="2.125" style="276" hidden="1" customWidth="1"/>
    <col min="10550" max="10550" width="15.25" style="276" hidden="1" customWidth="1"/>
    <col min="10551" max="10551" width="4.125" style="276" hidden="1" customWidth="1"/>
    <col min="10552" max="10564" width="1.625" style="276" hidden="1" customWidth="1"/>
    <col min="10565" max="10565" width="2" style="276" hidden="1" customWidth="1"/>
    <col min="10566" max="10567" width="2.125" style="276" hidden="1" customWidth="1"/>
    <col min="10568" max="10568" width="15.25" style="276" hidden="1" customWidth="1"/>
    <col min="10569" max="10569" width="4.125" style="276" hidden="1" customWidth="1"/>
    <col min="10570" max="10752" width="9" style="276" hidden="1"/>
    <col min="10753" max="10753" width="2.125" style="276" hidden="1" customWidth="1"/>
    <col min="10754" max="10766" width="1.625" style="276" hidden="1" customWidth="1"/>
    <col min="10767" max="10767" width="2.375" style="276" hidden="1" customWidth="1"/>
    <col min="10768" max="10769" width="2.125" style="276" hidden="1" customWidth="1"/>
    <col min="10770" max="10770" width="15.25" style="276" hidden="1" customWidth="1"/>
    <col min="10771" max="10771" width="4.125" style="276" hidden="1" customWidth="1"/>
    <col min="10772" max="10784" width="1.625" style="276" hidden="1" customWidth="1"/>
    <col min="10785" max="10785" width="2.25" style="276" hidden="1" customWidth="1"/>
    <col min="10786" max="10787" width="2.125" style="276" hidden="1" customWidth="1"/>
    <col min="10788" max="10788" width="15.25" style="276" hidden="1" customWidth="1"/>
    <col min="10789" max="10789" width="4.125" style="276" hidden="1" customWidth="1"/>
    <col min="10790" max="10800" width="1.625" style="276" hidden="1" customWidth="1"/>
    <col min="10801" max="10801" width="1.5" style="276" hidden="1" customWidth="1"/>
    <col min="10802" max="10802" width="1.625" style="276" hidden="1" customWidth="1"/>
    <col min="10803" max="10803" width="2.75" style="276" hidden="1" customWidth="1"/>
    <col min="10804" max="10805" width="2.125" style="276" hidden="1" customWidth="1"/>
    <col min="10806" max="10806" width="15.25" style="276" hidden="1" customWidth="1"/>
    <col min="10807" max="10807" width="4.125" style="276" hidden="1" customWidth="1"/>
    <col min="10808" max="10820" width="1.625" style="276" hidden="1" customWidth="1"/>
    <col min="10821" max="10821" width="2" style="276" hidden="1" customWidth="1"/>
    <col min="10822" max="10823" width="2.125" style="276" hidden="1" customWidth="1"/>
    <col min="10824" max="10824" width="15.25" style="276" hidden="1" customWidth="1"/>
    <col min="10825" max="10825" width="4.125" style="276" hidden="1" customWidth="1"/>
    <col min="10826" max="11008" width="9" style="276" hidden="1"/>
    <col min="11009" max="11009" width="2.125" style="276" hidden="1" customWidth="1"/>
    <col min="11010" max="11022" width="1.625" style="276" hidden="1" customWidth="1"/>
    <col min="11023" max="11023" width="2.375" style="276" hidden="1" customWidth="1"/>
    <col min="11024" max="11025" width="2.125" style="276" hidden="1" customWidth="1"/>
    <col min="11026" max="11026" width="15.25" style="276" hidden="1" customWidth="1"/>
    <col min="11027" max="11027" width="4.125" style="276" hidden="1" customWidth="1"/>
    <col min="11028" max="11040" width="1.625" style="276" hidden="1" customWidth="1"/>
    <col min="11041" max="11041" width="2.25" style="276" hidden="1" customWidth="1"/>
    <col min="11042" max="11043" width="2.125" style="276" hidden="1" customWidth="1"/>
    <col min="11044" max="11044" width="15.25" style="276" hidden="1" customWidth="1"/>
    <col min="11045" max="11045" width="4.125" style="276" hidden="1" customWidth="1"/>
    <col min="11046" max="11056" width="1.625" style="276" hidden="1" customWidth="1"/>
    <col min="11057" max="11057" width="1.5" style="276" hidden="1" customWidth="1"/>
    <col min="11058" max="11058" width="1.625" style="276" hidden="1" customWidth="1"/>
    <col min="11059" max="11059" width="2.75" style="276" hidden="1" customWidth="1"/>
    <col min="11060" max="11061" width="2.125" style="276" hidden="1" customWidth="1"/>
    <col min="11062" max="11062" width="15.25" style="276" hidden="1" customWidth="1"/>
    <col min="11063" max="11063" width="4.125" style="276" hidden="1" customWidth="1"/>
    <col min="11064" max="11076" width="1.625" style="276" hidden="1" customWidth="1"/>
    <col min="11077" max="11077" width="2" style="276" hidden="1" customWidth="1"/>
    <col min="11078" max="11079" width="2.125" style="276" hidden="1" customWidth="1"/>
    <col min="11080" max="11080" width="15.25" style="276" hidden="1" customWidth="1"/>
    <col min="11081" max="11081" width="4.125" style="276" hidden="1" customWidth="1"/>
    <col min="11082" max="11264" width="9" style="276" hidden="1"/>
    <col min="11265" max="11265" width="2.125" style="276" hidden="1" customWidth="1"/>
    <col min="11266" max="11278" width="1.625" style="276" hidden="1" customWidth="1"/>
    <col min="11279" max="11279" width="2.375" style="276" hidden="1" customWidth="1"/>
    <col min="11280" max="11281" width="2.125" style="276" hidden="1" customWidth="1"/>
    <col min="11282" max="11282" width="15.25" style="276" hidden="1" customWidth="1"/>
    <col min="11283" max="11283" width="4.125" style="276" hidden="1" customWidth="1"/>
    <col min="11284" max="11296" width="1.625" style="276" hidden="1" customWidth="1"/>
    <col min="11297" max="11297" width="2.25" style="276" hidden="1" customWidth="1"/>
    <col min="11298" max="11299" width="2.125" style="276" hidden="1" customWidth="1"/>
    <col min="11300" max="11300" width="15.25" style="276" hidden="1" customWidth="1"/>
    <col min="11301" max="11301" width="4.125" style="276" hidden="1" customWidth="1"/>
    <col min="11302" max="11312" width="1.625" style="276" hidden="1" customWidth="1"/>
    <col min="11313" max="11313" width="1.5" style="276" hidden="1" customWidth="1"/>
    <col min="11314" max="11314" width="1.625" style="276" hidden="1" customWidth="1"/>
    <col min="11315" max="11315" width="2.75" style="276" hidden="1" customWidth="1"/>
    <col min="11316" max="11317" width="2.125" style="276" hidden="1" customWidth="1"/>
    <col min="11318" max="11318" width="15.25" style="276" hidden="1" customWidth="1"/>
    <col min="11319" max="11319" width="4.125" style="276" hidden="1" customWidth="1"/>
    <col min="11320" max="11332" width="1.625" style="276" hidden="1" customWidth="1"/>
    <col min="11333" max="11333" width="2" style="276" hidden="1" customWidth="1"/>
    <col min="11334" max="11335" width="2.125" style="276" hidden="1" customWidth="1"/>
    <col min="11336" max="11336" width="15.25" style="276" hidden="1" customWidth="1"/>
    <col min="11337" max="11337" width="4.125" style="276" hidden="1" customWidth="1"/>
    <col min="11338" max="11520" width="9" style="276" hidden="1"/>
    <col min="11521" max="11521" width="2.125" style="276" hidden="1" customWidth="1"/>
    <col min="11522" max="11534" width="1.625" style="276" hidden="1" customWidth="1"/>
    <col min="11535" max="11535" width="2.375" style="276" hidden="1" customWidth="1"/>
    <col min="11536" max="11537" width="2.125" style="276" hidden="1" customWidth="1"/>
    <col min="11538" max="11538" width="15.25" style="276" hidden="1" customWidth="1"/>
    <col min="11539" max="11539" width="4.125" style="276" hidden="1" customWidth="1"/>
    <col min="11540" max="11552" width="1.625" style="276" hidden="1" customWidth="1"/>
    <col min="11553" max="11553" width="2.25" style="276" hidden="1" customWidth="1"/>
    <col min="11554" max="11555" width="2.125" style="276" hidden="1" customWidth="1"/>
    <col min="11556" max="11556" width="15.25" style="276" hidden="1" customWidth="1"/>
    <col min="11557" max="11557" width="4.125" style="276" hidden="1" customWidth="1"/>
    <col min="11558" max="11568" width="1.625" style="276" hidden="1" customWidth="1"/>
    <col min="11569" max="11569" width="1.5" style="276" hidden="1" customWidth="1"/>
    <col min="11570" max="11570" width="1.625" style="276" hidden="1" customWidth="1"/>
    <col min="11571" max="11571" width="2.75" style="276" hidden="1" customWidth="1"/>
    <col min="11572" max="11573" width="2.125" style="276" hidden="1" customWidth="1"/>
    <col min="11574" max="11574" width="15.25" style="276" hidden="1" customWidth="1"/>
    <col min="11575" max="11575" width="4.125" style="276" hidden="1" customWidth="1"/>
    <col min="11576" max="11588" width="1.625" style="276" hidden="1" customWidth="1"/>
    <col min="11589" max="11589" width="2" style="276" hidden="1" customWidth="1"/>
    <col min="11590" max="11591" width="2.125" style="276" hidden="1" customWidth="1"/>
    <col min="11592" max="11592" width="15.25" style="276" hidden="1" customWidth="1"/>
    <col min="11593" max="11593" width="4.125" style="276" hidden="1" customWidth="1"/>
    <col min="11594" max="11776" width="9" style="276" hidden="1"/>
    <col min="11777" max="11777" width="2.125" style="276" hidden="1" customWidth="1"/>
    <col min="11778" max="11790" width="1.625" style="276" hidden="1" customWidth="1"/>
    <col min="11791" max="11791" width="2.375" style="276" hidden="1" customWidth="1"/>
    <col min="11792" max="11793" width="2.125" style="276" hidden="1" customWidth="1"/>
    <col min="11794" max="11794" width="15.25" style="276" hidden="1" customWidth="1"/>
    <col min="11795" max="11795" width="4.125" style="276" hidden="1" customWidth="1"/>
    <col min="11796" max="11808" width="1.625" style="276" hidden="1" customWidth="1"/>
    <col min="11809" max="11809" width="2.25" style="276" hidden="1" customWidth="1"/>
    <col min="11810" max="11811" width="2.125" style="276" hidden="1" customWidth="1"/>
    <col min="11812" max="11812" width="15.25" style="276" hidden="1" customWidth="1"/>
    <col min="11813" max="11813" width="4.125" style="276" hidden="1" customWidth="1"/>
    <col min="11814" max="11824" width="1.625" style="276" hidden="1" customWidth="1"/>
    <col min="11825" max="11825" width="1.5" style="276" hidden="1" customWidth="1"/>
    <col min="11826" max="11826" width="1.625" style="276" hidden="1" customWidth="1"/>
    <col min="11827" max="11827" width="2.75" style="276" hidden="1" customWidth="1"/>
    <col min="11828" max="11829" width="2.125" style="276" hidden="1" customWidth="1"/>
    <col min="11830" max="11830" width="15.25" style="276" hidden="1" customWidth="1"/>
    <col min="11831" max="11831" width="4.125" style="276" hidden="1" customWidth="1"/>
    <col min="11832" max="11844" width="1.625" style="276" hidden="1" customWidth="1"/>
    <col min="11845" max="11845" width="2" style="276" hidden="1" customWidth="1"/>
    <col min="11846" max="11847" width="2.125" style="276" hidden="1" customWidth="1"/>
    <col min="11848" max="11848" width="15.25" style="276" hidden="1" customWidth="1"/>
    <col min="11849" max="11849" width="4.125" style="276" hidden="1" customWidth="1"/>
    <col min="11850" max="12032" width="9" style="276" hidden="1"/>
    <col min="12033" max="12033" width="2.125" style="276" hidden="1" customWidth="1"/>
    <col min="12034" max="12046" width="1.625" style="276" hidden="1" customWidth="1"/>
    <col min="12047" max="12047" width="2.375" style="276" hidden="1" customWidth="1"/>
    <col min="12048" max="12049" width="2.125" style="276" hidden="1" customWidth="1"/>
    <col min="12050" max="12050" width="15.25" style="276" hidden="1" customWidth="1"/>
    <col min="12051" max="12051" width="4.125" style="276" hidden="1" customWidth="1"/>
    <col min="12052" max="12064" width="1.625" style="276" hidden="1" customWidth="1"/>
    <col min="12065" max="12065" width="2.25" style="276" hidden="1" customWidth="1"/>
    <col min="12066" max="12067" width="2.125" style="276" hidden="1" customWidth="1"/>
    <col min="12068" max="12068" width="15.25" style="276" hidden="1" customWidth="1"/>
    <col min="12069" max="12069" width="4.125" style="276" hidden="1" customWidth="1"/>
    <col min="12070" max="12080" width="1.625" style="276" hidden="1" customWidth="1"/>
    <col min="12081" max="12081" width="1.5" style="276" hidden="1" customWidth="1"/>
    <col min="12082" max="12082" width="1.625" style="276" hidden="1" customWidth="1"/>
    <col min="12083" max="12083" width="2.75" style="276" hidden="1" customWidth="1"/>
    <col min="12084" max="12085" width="2.125" style="276" hidden="1" customWidth="1"/>
    <col min="12086" max="12086" width="15.25" style="276" hidden="1" customWidth="1"/>
    <col min="12087" max="12087" width="4.125" style="276" hidden="1" customWidth="1"/>
    <col min="12088" max="12100" width="1.625" style="276" hidden="1" customWidth="1"/>
    <col min="12101" max="12101" width="2" style="276" hidden="1" customWidth="1"/>
    <col min="12102" max="12103" width="2.125" style="276" hidden="1" customWidth="1"/>
    <col min="12104" max="12104" width="15.25" style="276" hidden="1" customWidth="1"/>
    <col min="12105" max="12105" width="4.125" style="276" hidden="1" customWidth="1"/>
    <col min="12106" max="12288" width="9" style="276" hidden="1"/>
    <col min="12289" max="12289" width="2.125" style="276" hidden="1" customWidth="1"/>
    <col min="12290" max="12302" width="1.625" style="276" hidden="1" customWidth="1"/>
    <col min="12303" max="12303" width="2.375" style="276" hidden="1" customWidth="1"/>
    <col min="12304" max="12305" width="2.125" style="276" hidden="1" customWidth="1"/>
    <col min="12306" max="12306" width="15.25" style="276" hidden="1" customWidth="1"/>
    <col min="12307" max="12307" width="4.125" style="276" hidden="1" customWidth="1"/>
    <col min="12308" max="12320" width="1.625" style="276" hidden="1" customWidth="1"/>
    <col min="12321" max="12321" width="2.25" style="276" hidden="1" customWidth="1"/>
    <col min="12322" max="12323" width="2.125" style="276" hidden="1" customWidth="1"/>
    <col min="12324" max="12324" width="15.25" style="276" hidden="1" customWidth="1"/>
    <col min="12325" max="12325" width="4.125" style="276" hidden="1" customWidth="1"/>
    <col min="12326" max="12336" width="1.625" style="276" hidden="1" customWidth="1"/>
    <col min="12337" max="12337" width="1.5" style="276" hidden="1" customWidth="1"/>
    <col min="12338" max="12338" width="1.625" style="276" hidden="1" customWidth="1"/>
    <col min="12339" max="12339" width="2.75" style="276" hidden="1" customWidth="1"/>
    <col min="12340" max="12341" width="2.125" style="276" hidden="1" customWidth="1"/>
    <col min="12342" max="12342" width="15.25" style="276" hidden="1" customWidth="1"/>
    <col min="12343" max="12343" width="4.125" style="276" hidden="1" customWidth="1"/>
    <col min="12344" max="12356" width="1.625" style="276" hidden="1" customWidth="1"/>
    <col min="12357" max="12357" width="2" style="276" hidden="1" customWidth="1"/>
    <col min="12358" max="12359" width="2.125" style="276" hidden="1" customWidth="1"/>
    <col min="12360" max="12360" width="15.25" style="276" hidden="1" customWidth="1"/>
    <col min="12361" max="12361" width="4.125" style="276" hidden="1" customWidth="1"/>
    <col min="12362" max="12544" width="9" style="276" hidden="1"/>
    <col min="12545" max="12545" width="2.125" style="276" hidden="1" customWidth="1"/>
    <col min="12546" max="12558" width="1.625" style="276" hidden="1" customWidth="1"/>
    <col min="12559" max="12559" width="2.375" style="276" hidden="1" customWidth="1"/>
    <col min="12560" max="12561" width="2.125" style="276" hidden="1" customWidth="1"/>
    <col min="12562" max="12562" width="15.25" style="276" hidden="1" customWidth="1"/>
    <col min="12563" max="12563" width="4.125" style="276" hidden="1" customWidth="1"/>
    <col min="12564" max="12576" width="1.625" style="276" hidden="1" customWidth="1"/>
    <col min="12577" max="12577" width="2.25" style="276" hidden="1" customWidth="1"/>
    <col min="12578" max="12579" width="2.125" style="276" hidden="1" customWidth="1"/>
    <col min="12580" max="12580" width="15.25" style="276" hidden="1" customWidth="1"/>
    <col min="12581" max="12581" width="4.125" style="276" hidden="1" customWidth="1"/>
    <col min="12582" max="12592" width="1.625" style="276" hidden="1" customWidth="1"/>
    <col min="12593" max="12593" width="1.5" style="276" hidden="1" customWidth="1"/>
    <col min="12594" max="12594" width="1.625" style="276" hidden="1" customWidth="1"/>
    <col min="12595" max="12595" width="2.75" style="276" hidden="1" customWidth="1"/>
    <col min="12596" max="12597" width="2.125" style="276" hidden="1" customWidth="1"/>
    <col min="12598" max="12598" width="15.25" style="276" hidden="1" customWidth="1"/>
    <col min="12599" max="12599" width="4.125" style="276" hidden="1" customWidth="1"/>
    <col min="12600" max="12612" width="1.625" style="276" hidden="1" customWidth="1"/>
    <col min="12613" max="12613" width="2" style="276" hidden="1" customWidth="1"/>
    <col min="12614" max="12615" width="2.125" style="276" hidden="1" customWidth="1"/>
    <col min="12616" max="12616" width="15.25" style="276" hidden="1" customWidth="1"/>
    <col min="12617" max="12617" width="4.125" style="276" hidden="1" customWidth="1"/>
    <col min="12618" max="12800" width="9" style="276" hidden="1"/>
    <col min="12801" max="12801" width="2.125" style="276" hidden="1" customWidth="1"/>
    <col min="12802" max="12814" width="1.625" style="276" hidden="1" customWidth="1"/>
    <col min="12815" max="12815" width="2.375" style="276" hidden="1" customWidth="1"/>
    <col min="12816" max="12817" width="2.125" style="276" hidden="1" customWidth="1"/>
    <col min="12818" max="12818" width="15.25" style="276" hidden="1" customWidth="1"/>
    <col min="12819" max="12819" width="4.125" style="276" hidden="1" customWidth="1"/>
    <col min="12820" max="12832" width="1.625" style="276" hidden="1" customWidth="1"/>
    <col min="12833" max="12833" width="2.25" style="276" hidden="1" customWidth="1"/>
    <col min="12834" max="12835" width="2.125" style="276" hidden="1" customWidth="1"/>
    <col min="12836" max="12836" width="15.25" style="276" hidden="1" customWidth="1"/>
    <col min="12837" max="12837" width="4.125" style="276" hidden="1" customWidth="1"/>
    <col min="12838" max="12848" width="1.625" style="276" hidden="1" customWidth="1"/>
    <col min="12849" max="12849" width="1.5" style="276" hidden="1" customWidth="1"/>
    <col min="12850" max="12850" width="1.625" style="276" hidden="1" customWidth="1"/>
    <col min="12851" max="12851" width="2.75" style="276" hidden="1" customWidth="1"/>
    <col min="12852" max="12853" width="2.125" style="276" hidden="1" customWidth="1"/>
    <col min="12854" max="12854" width="15.25" style="276" hidden="1" customWidth="1"/>
    <col min="12855" max="12855" width="4.125" style="276" hidden="1" customWidth="1"/>
    <col min="12856" max="12868" width="1.625" style="276" hidden="1" customWidth="1"/>
    <col min="12869" max="12869" width="2" style="276" hidden="1" customWidth="1"/>
    <col min="12870" max="12871" width="2.125" style="276" hidden="1" customWidth="1"/>
    <col min="12872" max="12872" width="15.25" style="276" hidden="1" customWidth="1"/>
    <col min="12873" max="12873" width="4.125" style="276" hidden="1" customWidth="1"/>
    <col min="12874" max="13056" width="9" style="276" hidden="1"/>
    <col min="13057" max="13057" width="2.125" style="276" hidden="1" customWidth="1"/>
    <col min="13058" max="13070" width="1.625" style="276" hidden="1" customWidth="1"/>
    <col min="13071" max="13071" width="2.375" style="276" hidden="1" customWidth="1"/>
    <col min="13072" max="13073" width="2.125" style="276" hidden="1" customWidth="1"/>
    <col min="13074" max="13074" width="15.25" style="276" hidden="1" customWidth="1"/>
    <col min="13075" max="13075" width="4.125" style="276" hidden="1" customWidth="1"/>
    <col min="13076" max="13088" width="1.625" style="276" hidden="1" customWidth="1"/>
    <col min="13089" max="13089" width="2.25" style="276" hidden="1" customWidth="1"/>
    <col min="13090" max="13091" width="2.125" style="276" hidden="1" customWidth="1"/>
    <col min="13092" max="13092" width="15.25" style="276" hidden="1" customWidth="1"/>
    <col min="13093" max="13093" width="4.125" style="276" hidden="1" customWidth="1"/>
    <col min="13094" max="13104" width="1.625" style="276" hidden="1" customWidth="1"/>
    <col min="13105" max="13105" width="1.5" style="276" hidden="1" customWidth="1"/>
    <col min="13106" max="13106" width="1.625" style="276" hidden="1" customWidth="1"/>
    <col min="13107" max="13107" width="2.75" style="276" hidden="1" customWidth="1"/>
    <col min="13108" max="13109" width="2.125" style="276" hidden="1" customWidth="1"/>
    <col min="13110" max="13110" width="15.25" style="276" hidden="1" customWidth="1"/>
    <col min="13111" max="13111" width="4.125" style="276" hidden="1" customWidth="1"/>
    <col min="13112" max="13124" width="1.625" style="276" hidden="1" customWidth="1"/>
    <col min="13125" max="13125" width="2" style="276" hidden="1" customWidth="1"/>
    <col min="13126" max="13127" width="2.125" style="276" hidden="1" customWidth="1"/>
    <col min="13128" max="13128" width="15.25" style="276" hidden="1" customWidth="1"/>
    <col min="13129" max="13129" width="4.125" style="276" hidden="1" customWidth="1"/>
    <col min="13130" max="13312" width="9" style="276" hidden="1"/>
    <col min="13313" max="13313" width="2.125" style="276" hidden="1" customWidth="1"/>
    <col min="13314" max="13326" width="1.625" style="276" hidden="1" customWidth="1"/>
    <col min="13327" max="13327" width="2.375" style="276" hidden="1" customWidth="1"/>
    <col min="13328" max="13329" width="2.125" style="276" hidden="1" customWidth="1"/>
    <col min="13330" max="13330" width="15.25" style="276" hidden="1" customWidth="1"/>
    <col min="13331" max="13331" width="4.125" style="276" hidden="1" customWidth="1"/>
    <col min="13332" max="13344" width="1.625" style="276" hidden="1" customWidth="1"/>
    <col min="13345" max="13345" width="2.25" style="276" hidden="1" customWidth="1"/>
    <col min="13346" max="13347" width="2.125" style="276" hidden="1" customWidth="1"/>
    <col min="13348" max="13348" width="15.25" style="276" hidden="1" customWidth="1"/>
    <col min="13349" max="13349" width="4.125" style="276" hidden="1" customWidth="1"/>
    <col min="13350" max="13360" width="1.625" style="276" hidden="1" customWidth="1"/>
    <col min="13361" max="13361" width="1.5" style="276" hidden="1" customWidth="1"/>
    <col min="13362" max="13362" width="1.625" style="276" hidden="1" customWidth="1"/>
    <col min="13363" max="13363" width="2.75" style="276" hidden="1" customWidth="1"/>
    <col min="13364" max="13365" width="2.125" style="276" hidden="1" customWidth="1"/>
    <col min="13366" max="13366" width="15.25" style="276" hidden="1" customWidth="1"/>
    <col min="13367" max="13367" width="4.125" style="276" hidden="1" customWidth="1"/>
    <col min="13368" max="13380" width="1.625" style="276" hidden="1" customWidth="1"/>
    <col min="13381" max="13381" width="2" style="276" hidden="1" customWidth="1"/>
    <col min="13382" max="13383" width="2.125" style="276" hidden="1" customWidth="1"/>
    <col min="13384" max="13384" width="15.25" style="276" hidden="1" customWidth="1"/>
    <col min="13385" max="13385" width="4.125" style="276" hidden="1" customWidth="1"/>
    <col min="13386" max="13568" width="9" style="276" hidden="1"/>
    <col min="13569" max="13569" width="2.125" style="276" hidden="1" customWidth="1"/>
    <col min="13570" max="13582" width="1.625" style="276" hidden="1" customWidth="1"/>
    <col min="13583" max="13583" width="2.375" style="276" hidden="1" customWidth="1"/>
    <col min="13584" max="13585" width="2.125" style="276" hidden="1" customWidth="1"/>
    <col min="13586" max="13586" width="15.25" style="276" hidden="1" customWidth="1"/>
    <col min="13587" max="13587" width="4.125" style="276" hidden="1" customWidth="1"/>
    <col min="13588" max="13600" width="1.625" style="276" hidden="1" customWidth="1"/>
    <col min="13601" max="13601" width="2.25" style="276" hidden="1" customWidth="1"/>
    <col min="13602" max="13603" width="2.125" style="276" hidden="1" customWidth="1"/>
    <col min="13604" max="13604" width="15.25" style="276" hidden="1" customWidth="1"/>
    <col min="13605" max="13605" width="4.125" style="276" hidden="1" customWidth="1"/>
    <col min="13606" max="13616" width="1.625" style="276" hidden="1" customWidth="1"/>
    <col min="13617" max="13617" width="1.5" style="276" hidden="1" customWidth="1"/>
    <col min="13618" max="13618" width="1.625" style="276" hidden="1" customWidth="1"/>
    <col min="13619" max="13619" width="2.75" style="276" hidden="1" customWidth="1"/>
    <col min="13620" max="13621" width="2.125" style="276" hidden="1" customWidth="1"/>
    <col min="13622" max="13622" width="15.25" style="276" hidden="1" customWidth="1"/>
    <col min="13623" max="13623" width="4.125" style="276" hidden="1" customWidth="1"/>
    <col min="13624" max="13636" width="1.625" style="276" hidden="1" customWidth="1"/>
    <col min="13637" max="13637" width="2" style="276" hidden="1" customWidth="1"/>
    <col min="13638" max="13639" width="2.125" style="276" hidden="1" customWidth="1"/>
    <col min="13640" max="13640" width="15.25" style="276" hidden="1" customWidth="1"/>
    <col min="13641" max="13641" width="4.125" style="276" hidden="1" customWidth="1"/>
    <col min="13642" max="13824" width="9" style="276" hidden="1"/>
    <col min="13825" max="13825" width="2.125" style="276" hidden="1" customWidth="1"/>
    <col min="13826" max="13838" width="1.625" style="276" hidden="1" customWidth="1"/>
    <col min="13839" max="13839" width="2.375" style="276" hidden="1" customWidth="1"/>
    <col min="13840" max="13841" width="2.125" style="276" hidden="1" customWidth="1"/>
    <col min="13842" max="13842" width="15.25" style="276" hidden="1" customWidth="1"/>
    <col min="13843" max="13843" width="4.125" style="276" hidden="1" customWidth="1"/>
    <col min="13844" max="13856" width="1.625" style="276" hidden="1" customWidth="1"/>
    <col min="13857" max="13857" width="2.25" style="276" hidden="1" customWidth="1"/>
    <col min="13858" max="13859" width="2.125" style="276" hidden="1" customWidth="1"/>
    <col min="13860" max="13860" width="15.25" style="276" hidden="1" customWidth="1"/>
    <col min="13861" max="13861" width="4.125" style="276" hidden="1" customWidth="1"/>
    <col min="13862" max="13872" width="1.625" style="276" hidden="1" customWidth="1"/>
    <col min="13873" max="13873" width="1.5" style="276" hidden="1" customWidth="1"/>
    <col min="13874" max="13874" width="1.625" style="276" hidden="1" customWidth="1"/>
    <col min="13875" max="13875" width="2.75" style="276" hidden="1" customWidth="1"/>
    <col min="13876" max="13877" width="2.125" style="276" hidden="1" customWidth="1"/>
    <col min="13878" max="13878" width="15.25" style="276" hidden="1" customWidth="1"/>
    <col min="13879" max="13879" width="4.125" style="276" hidden="1" customWidth="1"/>
    <col min="13880" max="13892" width="1.625" style="276" hidden="1" customWidth="1"/>
    <col min="13893" max="13893" width="2" style="276" hidden="1" customWidth="1"/>
    <col min="13894" max="13895" width="2.125" style="276" hidden="1" customWidth="1"/>
    <col min="13896" max="13896" width="15.25" style="276" hidden="1" customWidth="1"/>
    <col min="13897" max="13897" width="4.125" style="276" hidden="1" customWidth="1"/>
    <col min="13898" max="14080" width="9" style="276" hidden="1"/>
    <col min="14081" max="14081" width="2.125" style="276" hidden="1" customWidth="1"/>
    <col min="14082" max="14094" width="1.625" style="276" hidden="1" customWidth="1"/>
    <col min="14095" max="14095" width="2.375" style="276" hidden="1" customWidth="1"/>
    <col min="14096" max="14097" width="2.125" style="276" hidden="1" customWidth="1"/>
    <col min="14098" max="14098" width="15.25" style="276" hidden="1" customWidth="1"/>
    <col min="14099" max="14099" width="4.125" style="276" hidden="1" customWidth="1"/>
    <col min="14100" max="14112" width="1.625" style="276" hidden="1" customWidth="1"/>
    <col min="14113" max="14113" width="2.25" style="276" hidden="1" customWidth="1"/>
    <col min="14114" max="14115" width="2.125" style="276" hidden="1" customWidth="1"/>
    <col min="14116" max="14116" width="15.25" style="276" hidden="1" customWidth="1"/>
    <col min="14117" max="14117" width="4.125" style="276" hidden="1" customWidth="1"/>
    <col min="14118" max="14128" width="1.625" style="276" hidden="1" customWidth="1"/>
    <col min="14129" max="14129" width="1.5" style="276" hidden="1" customWidth="1"/>
    <col min="14130" max="14130" width="1.625" style="276" hidden="1" customWidth="1"/>
    <col min="14131" max="14131" width="2.75" style="276" hidden="1" customWidth="1"/>
    <col min="14132" max="14133" width="2.125" style="276" hidden="1" customWidth="1"/>
    <col min="14134" max="14134" width="15.25" style="276" hidden="1" customWidth="1"/>
    <col min="14135" max="14135" width="4.125" style="276" hidden="1" customWidth="1"/>
    <col min="14136" max="14148" width="1.625" style="276" hidden="1" customWidth="1"/>
    <col min="14149" max="14149" width="2" style="276" hidden="1" customWidth="1"/>
    <col min="14150" max="14151" width="2.125" style="276" hidden="1" customWidth="1"/>
    <col min="14152" max="14152" width="15.25" style="276" hidden="1" customWidth="1"/>
    <col min="14153" max="14153" width="4.125" style="276" hidden="1" customWidth="1"/>
    <col min="14154" max="14336" width="9" style="276" hidden="1"/>
    <col min="14337" max="14337" width="2.125" style="276" hidden="1" customWidth="1"/>
    <col min="14338" max="14350" width="1.625" style="276" hidden="1" customWidth="1"/>
    <col min="14351" max="14351" width="2.375" style="276" hidden="1" customWidth="1"/>
    <col min="14352" max="14353" width="2.125" style="276" hidden="1" customWidth="1"/>
    <col min="14354" max="14354" width="15.25" style="276" hidden="1" customWidth="1"/>
    <col min="14355" max="14355" width="4.125" style="276" hidden="1" customWidth="1"/>
    <col min="14356" max="14368" width="1.625" style="276" hidden="1" customWidth="1"/>
    <col min="14369" max="14369" width="2.25" style="276" hidden="1" customWidth="1"/>
    <col min="14370" max="14371" width="2.125" style="276" hidden="1" customWidth="1"/>
    <col min="14372" max="14372" width="15.25" style="276" hidden="1" customWidth="1"/>
    <col min="14373" max="14373" width="4.125" style="276" hidden="1" customWidth="1"/>
    <col min="14374" max="14384" width="1.625" style="276" hidden="1" customWidth="1"/>
    <col min="14385" max="14385" width="1.5" style="276" hidden="1" customWidth="1"/>
    <col min="14386" max="14386" width="1.625" style="276" hidden="1" customWidth="1"/>
    <col min="14387" max="14387" width="2.75" style="276" hidden="1" customWidth="1"/>
    <col min="14388" max="14389" width="2.125" style="276" hidden="1" customWidth="1"/>
    <col min="14390" max="14390" width="15.25" style="276" hidden="1" customWidth="1"/>
    <col min="14391" max="14391" width="4.125" style="276" hidden="1" customWidth="1"/>
    <col min="14392" max="14404" width="1.625" style="276" hidden="1" customWidth="1"/>
    <col min="14405" max="14405" width="2" style="276" hidden="1" customWidth="1"/>
    <col min="14406" max="14407" width="2.125" style="276" hidden="1" customWidth="1"/>
    <col min="14408" max="14408" width="15.25" style="276" hidden="1" customWidth="1"/>
    <col min="14409" max="14409" width="4.125" style="276" hidden="1" customWidth="1"/>
    <col min="14410" max="14592" width="9" style="276" hidden="1"/>
    <col min="14593" max="14593" width="2.125" style="276" hidden="1" customWidth="1"/>
    <col min="14594" max="14606" width="1.625" style="276" hidden="1" customWidth="1"/>
    <col min="14607" max="14607" width="2.375" style="276" hidden="1" customWidth="1"/>
    <col min="14608" max="14609" width="2.125" style="276" hidden="1" customWidth="1"/>
    <col min="14610" max="14610" width="15.25" style="276" hidden="1" customWidth="1"/>
    <col min="14611" max="14611" width="4.125" style="276" hidden="1" customWidth="1"/>
    <col min="14612" max="14624" width="1.625" style="276" hidden="1" customWidth="1"/>
    <col min="14625" max="14625" width="2.25" style="276" hidden="1" customWidth="1"/>
    <col min="14626" max="14627" width="2.125" style="276" hidden="1" customWidth="1"/>
    <col min="14628" max="14628" width="15.25" style="276" hidden="1" customWidth="1"/>
    <col min="14629" max="14629" width="4.125" style="276" hidden="1" customWidth="1"/>
    <col min="14630" max="14640" width="1.625" style="276" hidden="1" customWidth="1"/>
    <col min="14641" max="14641" width="1.5" style="276" hidden="1" customWidth="1"/>
    <col min="14642" max="14642" width="1.625" style="276" hidden="1" customWidth="1"/>
    <col min="14643" max="14643" width="2.75" style="276" hidden="1" customWidth="1"/>
    <col min="14644" max="14645" width="2.125" style="276" hidden="1" customWidth="1"/>
    <col min="14646" max="14646" width="15.25" style="276" hidden="1" customWidth="1"/>
    <col min="14647" max="14647" width="4.125" style="276" hidden="1" customWidth="1"/>
    <col min="14648" max="14660" width="1.625" style="276" hidden="1" customWidth="1"/>
    <col min="14661" max="14661" width="2" style="276" hidden="1" customWidth="1"/>
    <col min="14662" max="14663" width="2.125" style="276" hidden="1" customWidth="1"/>
    <col min="14664" max="14664" width="15.25" style="276" hidden="1" customWidth="1"/>
    <col min="14665" max="14665" width="4.125" style="276" hidden="1" customWidth="1"/>
    <col min="14666" max="14848" width="9" style="276" hidden="1"/>
    <col min="14849" max="14849" width="2.125" style="276" hidden="1" customWidth="1"/>
    <col min="14850" max="14862" width="1.625" style="276" hidden="1" customWidth="1"/>
    <col min="14863" max="14863" width="2.375" style="276" hidden="1" customWidth="1"/>
    <col min="14864" max="14865" width="2.125" style="276" hidden="1" customWidth="1"/>
    <col min="14866" max="14866" width="15.25" style="276" hidden="1" customWidth="1"/>
    <col min="14867" max="14867" width="4.125" style="276" hidden="1" customWidth="1"/>
    <col min="14868" max="14880" width="1.625" style="276" hidden="1" customWidth="1"/>
    <col min="14881" max="14881" width="2.25" style="276" hidden="1" customWidth="1"/>
    <col min="14882" max="14883" width="2.125" style="276" hidden="1" customWidth="1"/>
    <col min="14884" max="14884" width="15.25" style="276" hidden="1" customWidth="1"/>
    <col min="14885" max="14885" width="4.125" style="276" hidden="1" customWidth="1"/>
    <col min="14886" max="14896" width="1.625" style="276" hidden="1" customWidth="1"/>
    <col min="14897" max="14897" width="1.5" style="276" hidden="1" customWidth="1"/>
    <col min="14898" max="14898" width="1.625" style="276" hidden="1" customWidth="1"/>
    <col min="14899" max="14899" width="2.75" style="276" hidden="1" customWidth="1"/>
    <col min="14900" max="14901" width="2.125" style="276" hidden="1" customWidth="1"/>
    <col min="14902" max="14902" width="15.25" style="276" hidden="1" customWidth="1"/>
    <col min="14903" max="14903" width="4.125" style="276" hidden="1" customWidth="1"/>
    <col min="14904" max="14916" width="1.625" style="276" hidden="1" customWidth="1"/>
    <col min="14917" max="14917" width="2" style="276" hidden="1" customWidth="1"/>
    <col min="14918" max="14919" width="2.125" style="276" hidden="1" customWidth="1"/>
    <col min="14920" max="14920" width="15.25" style="276" hidden="1" customWidth="1"/>
    <col min="14921" max="14921" width="4.125" style="276" hidden="1" customWidth="1"/>
    <col min="14922" max="15104" width="9" style="276" hidden="1"/>
    <col min="15105" max="15105" width="2.125" style="276" hidden="1" customWidth="1"/>
    <col min="15106" max="15118" width="1.625" style="276" hidden="1" customWidth="1"/>
    <col min="15119" max="15119" width="2.375" style="276" hidden="1" customWidth="1"/>
    <col min="15120" max="15121" width="2.125" style="276" hidden="1" customWidth="1"/>
    <col min="15122" max="15122" width="15.25" style="276" hidden="1" customWidth="1"/>
    <col min="15123" max="15123" width="4.125" style="276" hidden="1" customWidth="1"/>
    <col min="15124" max="15136" width="1.625" style="276" hidden="1" customWidth="1"/>
    <col min="15137" max="15137" width="2.25" style="276" hidden="1" customWidth="1"/>
    <col min="15138" max="15139" width="2.125" style="276" hidden="1" customWidth="1"/>
    <col min="15140" max="15140" width="15.25" style="276" hidden="1" customWidth="1"/>
    <col min="15141" max="15141" width="4.125" style="276" hidden="1" customWidth="1"/>
    <col min="15142" max="15152" width="1.625" style="276" hidden="1" customWidth="1"/>
    <col min="15153" max="15153" width="1.5" style="276" hidden="1" customWidth="1"/>
    <col min="15154" max="15154" width="1.625" style="276" hidden="1" customWidth="1"/>
    <col min="15155" max="15155" width="2.75" style="276" hidden="1" customWidth="1"/>
    <col min="15156" max="15157" width="2.125" style="276" hidden="1" customWidth="1"/>
    <col min="15158" max="15158" width="15.25" style="276" hidden="1" customWidth="1"/>
    <col min="15159" max="15159" width="4.125" style="276" hidden="1" customWidth="1"/>
    <col min="15160" max="15172" width="1.625" style="276" hidden="1" customWidth="1"/>
    <col min="15173" max="15173" width="2" style="276" hidden="1" customWidth="1"/>
    <col min="15174" max="15175" width="2.125" style="276" hidden="1" customWidth="1"/>
    <col min="15176" max="15176" width="15.25" style="276" hidden="1" customWidth="1"/>
    <col min="15177" max="15177" width="4.125" style="276" hidden="1" customWidth="1"/>
    <col min="15178" max="15360" width="9" style="276" hidden="1"/>
    <col min="15361" max="15361" width="2.125" style="276" hidden="1" customWidth="1"/>
    <col min="15362" max="15374" width="1.625" style="276" hidden="1" customWidth="1"/>
    <col min="15375" max="15375" width="2.375" style="276" hidden="1" customWidth="1"/>
    <col min="15376" max="15377" width="2.125" style="276" hidden="1" customWidth="1"/>
    <col min="15378" max="15378" width="15.25" style="276" hidden="1" customWidth="1"/>
    <col min="15379" max="15379" width="4.125" style="276" hidden="1" customWidth="1"/>
    <col min="15380" max="15392" width="1.625" style="276" hidden="1" customWidth="1"/>
    <col min="15393" max="15393" width="2.25" style="276" hidden="1" customWidth="1"/>
    <col min="15394" max="15395" width="2.125" style="276" hidden="1" customWidth="1"/>
    <col min="15396" max="15396" width="15.25" style="276" hidden="1" customWidth="1"/>
    <col min="15397" max="15397" width="4.125" style="276" hidden="1" customWidth="1"/>
    <col min="15398" max="15408" width="1.625" style="276" hidden="1" customWidth="1"/>
    <col min="15409" max="15409" width="1.5" style="276" hidden="1" customWidth="1"/>
    <col min="15410" max="15410" width="1.625" style="276" hidden="1" customWidth="1"/>
    <col min="15411" max="15411" width="2.75" style="276" hidden="1" customWidth="1"/>
    <col min="15412" max="15413" width="2.125" style="276" hidden="1" customWidth="1"/>
    <col min="15414" max="15414" width="15.25" style="276" hidden="1" customWidth="1"/>
    <col min="15415" max="15415" width="4.125" style="276" hidden="1" customWidth="1"/>
    <col min="15416" max="15428" width="1.625" style="276" hidden="1" customWidth="1"/>
    <col min="15429" max="15429" width="2" style="276" hidden="1" customWidth="1"/>
    <col min="15430" max="15431" width="2.125" style="276" hidden="1" customWidth="1"/>
    <col min="15432" max="15432" width="15.25" style="276" hidden="1" customWidth="1"/>
    <col min="15433" max="15433" width="4.125" style="276" hidden="1" customWidth="1"/>
    <col min="15434" max="15616" width="9" style="276" hidden="1"/>
    <col min="15617" max="15617" width="2.125" style="276" hidden="1" customWidth="1"/>
    <col min="15618" max="15630" width="1.625" style="276" hidden="1" customWidth="1"/>
    <col min="15631" max="15631" width="2.375" style="276" hidden="1" customWidth="1"/>
    <col min="15632" max="15633" width="2.125" style="276" hidden="1" customWidth="1"/>
    <col min="15634" max="15634" width="15.25" style="276" hidden="1" customWidth="1"/>
    <col min="15635" max="15635" width="4.125" style="276" hidden="1" customWidth="1"/>
    <col min="15636" max="15648" width="1.625" style="276" hidden="1" customWidth="1"/>
    <col min="15649" max="15649" width="2.25" style="276" hidden="1" customWidth="1"/>
    <col min="15650" max="15651" width="2.125" style="276" hidden="1" customWidth="1"/>
    <col min="15652" max="15652" width="15.25" style="276" hidden="1" customWidth="1"/>
    <col min="15653" max="15653" width="4.125" style="276" hidden="1" customWidth="1"/>
    <col min="15654" max="15664" width="1.625" style="276" hidden="1" customWidth="1"/>
    <col min="15665" max="15665" width="1.5" style="276" hidden="1" customWidth="1"/>
    <col min="15666" max="15666" width="1.625" style="276" hidden="1" customWidth="1"/>
    <col min="15667" max="15667" width="2.75" style="276" hidden="1" customWidth="1"/>
    <col min="15668" max="15669" width="2.125" style="276" hidden="1" customWidth="1"/>
    <col min="15670" max="15670" width="15.25" style="276" hidden="1" customWidth="1"/>
    <col min="15671" max="15671" width="4.125" style="276" hidden="1" customWidth="1"/>
    <col min="15672" max="15684" width="1.625" style="276" hidden="1" customWidth="1"/>
    <col min="15685" max="15685" width="2" style="276" hidden="1" customWidth="1"/>
    <col min="15686" max="15687" width="2.125" style="276" hidden="1" customWidth="1"/>
    <col min="15688" max="15688" width="15.25" style="276" hidden="1" customWidth="1"/>
    <col min="15689" max="15689" width="4.125" style="276" hidden="1" customWidth="1"/>
    <col min="15690" max="15872" width="9" style="276" hidden="1"/>
    <col min="15873" max="15873" width="2.125" style="276" hidden="1" customWidth="1"/>
    <col min="15874" max="15886" width="1.625" style="276" hidden="1" customWidth="1"/>
    <col min="15887" max="15887" width="2.375" style="276" hidden="1" customWidth="1"/>
    <col min="15888" max="15889" width="2.125" style="276" hidden="1" customWidth="1"/>
    <col min="15890" max="15890" width="15.25" style="276" hidden="1" customWidth="1"/>
    <col min="15891" max="15891" width="4.125" style="276" hidden="1" customWidth="1"/>
    <col min="15892" max="15904" width="1.625" style="276" hidden="1" customWidth="1"/>
    <col min="15905" max="15905" width="2.25" style="276" hidden="1" customWidth="1"/>
    <col min="15906" max="15907" width="2.125" style="276" hidden="1" customWidth="1"/>
    <col min="15908" max="15908" width="15.25" style="276" hidden="1" customWidth="1"/>
    <col min="15909" max="15909" width="4.125" style="276" hidden="1" customWidth="1"/>
    <col min="15910" max="15920" width="1.625" style="276" hidden="1" customWidth="1"/>
    <col min="15921" max="15921" width="1.5" style="276" hidden="1" customWidth="1"/>
    <col min="15922" max="15922" width="1.625" style="276" hidden="1" customWidth="1"/>
    <col min="15923" max="15923" width="2.75" style="276" hidden="1" customWidth="1"/>
    <col min="15924" max="15925" width="2.125" style="276" hidden="1" customWidth="1"/>
    <col min="15926" max="15926" width="15.25" style="276" hidden="1" customWidth="1"/>
    <col min="15927" max="15927" width="4.125" style="276" hidden="1" customWidth="1"/>
    <col min="15928" max="15940" width="1.625" style="276" hidden="1" customWidth="1"/>
    <col min="15941" max="15941" width="2" style="276" hidden="1" customWidth="1"/>
    <col min="15942" max="15943" width="2.125" style="276" hidden="1" customWidth="1"/>
    <col min="15944" max="15944" width="15.25" style="276" hidden="1" customWidth="1"/>
    <col min="15945" max="15945" width="4.125" style="276" hidden="1" customWidth="1"/>
    <col min="15946" max="16128" width="9" style="276" hidden="1"/>
    <col min="16129" max="16129" width="2.125" style="276" hidden="1" customWidth="1"/>
    <col min="16130" max="16142" width="1.625" style="276" hidden="1" customWidth="1"/>
    <col min="16143" max="16143" width="2.375" style="276" hidden="1" customWidth="1"/>
    <col min="16144" max="16145" width="2.125" style="276" hidden="1" customWidth="1"/>
    <col min="16146" max="16146" width="15.25" style="276" hidden="1" customWidth="1"/>
    <col min="16147" max="16147" width="4.125" style="276" hidden="1" customWidth="1"/>
    <col min="16148" max="16160" width="1.625" style="276" hidden="1" customWidth="1"/>
    <col min="16161" max="16161" width="2.25" style="276" hidden="1" customWidth="1"/>
    <col min="16162" max="16163" width="2.125" style="276" hidden="1" customWidth="1"/>
    <col min="16164" max="16164" width="15.25" style="276" hidden="1" customWidth="1"/>
    <col min="16165" max="16165" width="4.125" style="276" hidden="1" customWidth="1"/>
    <col min="16166" max="16176" width="1.625" style="276" hidden="1" customWidth="1"/>
    <col min="16177" max="16177" width="1.5" style="276" hidden="1" customWidth="1"/>
    <col min="16178" max="16178" width="1.625" style="276" hidden="1" customWidth="1"/>
    <col min="16179" max="16179" width="2.75" style="276" hidden="1" customWidth="1"/>
    <col min="16180" max="16181" width="2.125" style="276" hidden="1" customWidth="1"/>
    <col min="16182" max="16182" width="15.25" style="276" hidden="1" customWidth="1"/>
    <col min="16183" max="16183" width="4.125" style="276" hidden="1" customWidth="1"/>
    <col min="16184" max="16196" width="1.625" style="276" hidden="1" customWidth="1"/>
    <col min="16197" max="16197" width="2" style="276" hidden="1" customWidth="1"/>
    <col min="16198" max="16199" width="2.125" style="276" hidden="1" customWidth="1"/>
    <col min="16200" max="16200" width="15.25" style="276" hidden="1" customWidth="1"/>
    <col min="16201" max="16201" width="4.125" style="276" hidden="1" customWidth="1"/>
    <col min="16202" max="16384" width="9" style="276" hidden="1"/>
  </cols>
  <sheetData>
    <row r="1" spans="1:172" s="258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</row>
    <row r="2" spans="1:172" s="258" customFormat="1" ht="15" customHeight="1" x14ac:dyDescent="0.15">
      <c r="A2" s="137" t="s">
        <v>170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</row>
    <row r="3" spans="1:172" s="258" customFormat="1" ht="9.9499999999999993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</row>
    <row r="4" spans="1:172" s="258" customFormat="1" ht="13.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21"/>
      <c r="BC4" s="121"/>
      <c r="BD4" s="259"/>
      <c r="BE4" s="121"/>
      <c r="BF4" s="137"/>
      <c r="BG4" s="137"/>
      <c r="BH4" s="260"/>
      <c r="BI4" s="260"/>
      <c r="BJ4" s="260"/>
      <c r="BK4" s="121"/>
      <c r="BL4" s="261"/>
      <c r="BM4" s="260"/>
      <c r="BN4" s="260"/>
      <c r="BO4" s="137"/>
      <c r="BP4" s="137"/>
      <c r="BQ4" s="137"/>
      <c r="BR4" s="137"/>
      <c r="BS4" s="122" t="s">
        <v>109</v>
      </c>
      <c r="BT4" s="262" t="s">
        <v>171</v>
      </c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</row>
    <row r="5" spans="1:172" s="258" customFormat="1" ht="13.9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263" t="s">
        <v>4</v>
      </c>
      <c r="BC5" s="133" t="s">
        <v>5</v>
      </c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0"/>
      <c r="BO5" s="260"/>
      <c r="BP5" s="260"/>
      <c r="BQ5" s="260"/>
      <c r="BR5" s="260"/>
      <c r="BS5" s="260"/>
      <c r="BT5" s="260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</row>
    <row r="6" spans="1:172" s="258" customFormat="1" ht="26.45" customHeight="1" x14ac:dyDescent="0.15">
      <c r="A6" s="137"/>
      <c r="B6" s="264" t="s">
        <v>112</v>
      </c>
      <c r="C6" s="265"/>
      <c r="D6" s="137"/>
      <c r="E6" s="137"/>
      <c r="F6" s="137"/>
      <c r="G6" s="137"/>
      <c r="H6" s="137"/>
      <c r="I6" s="137"/>
      <c r="J6" s="137"/>
      <c r="K6" s="16" t="s">
        <v>7</v>
      </c>
      <c r="L6" s="266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267" t="s">
        <v>172</v>
      </c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263" t="s">
        <v>8</v>
      </c>
      <c r="BC6" s="139" t="s">
        <v>9</v>
      </c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0"/>
      <c r="BO6" s="260"/>
      <c r="BP6" s="260"/>
      <c r="BQ6" s="260"/>
      <c r="BR6" s="260"/>
      <c r="BS6" s="260"/>
      <c r="BT6" s="268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</row>
    <row r="7" spans="1:172" s="258" customFormat="1" ht="15.6" customHeight="1" x14ac:dyDescent="0.15">
      <c r="A7" s="137"/>
      <c r="B7" s="264" t="s">
        <v>114</v>
      </c>
      <c r="C7" s="121"/>
      <c r="D7" s="137"/>
      <c r="E7" s="137"/>
      <c r="F7" s="137"/>
      <c r="G7" s="137"/>
      <c r="H7" s="137"/>
      <c r="I7" s="137"/>
      <c r="J7" s="137"/>
      <c r="K7" s="260" t="s">
        <v>173</v>
      </c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21"/>
      <c r="BC7" s="121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137"/>
      <c r="BO7" s="137"/>
      <c r="BP7" s="137"/>
      <c r="BQ7" s="137"/>
      <c r="BR7" s="137"/>
      <c r="BS7" s="137"/>
      <c r="BT7" s="270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</row>
    <row r="8" spans="1:172" ht="13.5" customHeight="1" x14ac:dyDescent="0.1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1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4"/>
      <c r="AK8" s="271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1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0" t="s">
        <v>116</v>
      </c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</row>
    <row r="9" spans="1:172" ht="15" customHeight="1" x14ac:dyDescent="0.15">
      <c r="A9" s="272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9"/>
      <c r="P9" s="277"/>
      <c r="Q9" s="279"/>
      <c r="R9" s="280"/>
      <c r="S9" s="281"/>
      <c r="T9" s="277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9"/>
      <c r="AH9" s="277"/>
      <c r="AI9" s="279"/>
      <c r="AJ9" s="280"/>
      <c r="AK9" s="281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9"/>
      <c r="AZ9" s="277"/>
      <c r="BA9" s="279"/>
      <c r="BB9" s="280"/>
      <c r="BC9" s="281"/>
      <c r="BD9" s="277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9"/>
      <c r="BR9" s="277"/>
      <c r="BS9" s="279"/>
      <c r="BT9" s="280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5"/>
      <c r="FL9" s="275"/>
      <c r="FM9" s="275"/>
      <c r="FN9" s="275"/>
      <c r="FO9" s="275"/>
      <c r="FP9" s="275"/>
    </row>
    <row r="10" spans="1:172" x14ac:dyDescent="0.15">
      <c r="A10" s="272"/>
      <c r="B10" s="1269" t="s">
        <v>174</v>
      </c>
      <c r="C10" s="1278"/>
      <c r="D10" s="1278"/>
      <c r="E10" s="1278"/>
      <c r="F10" s="1278"/>
      <c r="G10" s="1278"/>
      <c r="H10" s="1278"/>
      <c r="I10" s="1278"/>
      <c r="J10" s="1278"/>
      <c r="K10" s="1278"/>
      <c r="L10" s="1278"/>
      <c r="M10" s="1278"/>
      <c r="N10" s="1278"/>
      <c r="O10" s="1270"/>
      <c r="P10" s="1269" t="s">
        <v>45</v>
      </c>
      <c r="Q10" s="1270"/>
      <c r="R10" s="282" t="s">
        <v>175</v>
      </c>
      <c r="S10" s="281"/>
      <c r="T10" s="1269" t="s">
        <v>174</v>
      </c>
      <c r="U10" s="1278"/>
      <c r="V10" s="1278"/>
      <c r="W10" s="1278"/>
      <c r="X10" s="1278"/>
      <c r="Y10" s="1278"/>
      <c r="Z10" s="1278"/>
      <c r="AA10" s="1278"/>
      <c r="AB10" s="1278"/>
      <c r="AC10" s="1278"/>
      <c r="AD10" s="1278"/>
      <c r="AE10" s="1278"/>
      <c r="AF10" s="1278"/>
      <c r="AG10" s="1270"/>
      <c r="AH10" s="1269" t="s">
        <v>45</v>
      </c>
      <c r="AI10" s="1270"/>
      <c r="AJ10" s="282" t="s">
        <v>175</v>
      </c>
      <c r="AK10" s="281"/>
      <c r="AL10" s="1269" t="s">
        <v>174</v>
      </c>
      <c r="AM10" s="1278"/>
      <c r="AN10" s="1278"/>
      <c r="AO10" s="1278"/>
      <c r="AP10" s="1278"/>
      <c r="AQ10" s="1278"/>
      <c r="AR10" s="1278"/>
      <c r="AS10" s="1278"/>
      <c r="AT10" s="1278"/>
      <c r="AU10" s="1278"/>
      <c r="AV10" s="1278"/>
      <c r="AW10" s="1278"/>
      <c r="AX10" s="1278"/>
      <c r="AY10" s="1270"/>
      <c r="AZ10" s="1269" t="s">
        <v>45</v>
      </c>
      <c r="BA10" s="1270"/>
      <c r="BB10" s="282" t="s">
        <v>175</v>
      </c>
      <c r="BC10" s="281"/>
      <c r="BD10" s="1269" t="s">
        <v>174</v>
      </c>
      <c r="BE10" s="1278"/>
      <c r="BF10" s="1278"/>
      <c r="BG10" s="1278"/>
      <c r="BH10" s="1278"/>
      <c r="BI10" s="1278"/>
      <c r="BJ10" s="1278"/>
      <c r="BK10" s="1278"/>
      <c r="BL10" s="1278"/>
      <c r="BM10" s="1278"/>
      <c r="BN10" s="1278"/>
      <c r="BO10" s="1278"/>
      <c r="BP10" s="1278"/>
      <c r="BQ10" s="1270"/>
      <c r="BR10" s="1269" t="s">
        <v>45</v>
      </c>
      <c r="BS10" s="1270"/>
      <c r="BT10" s="282" t="s">
        <v>175</v>
      </c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</row>
    <row r="11" spans="1:172" ht="7.5" customHeight="1" x14ac:dyDescent="0.15">
      <c r="A11" s="272"/>
      <c r="B11" s="283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84"/>
      <c r="P11" s="283"/>
      <c r="Q11" s="284"/>
      <c r="R11" s="285"/>
      <c r="S11" s="281"/>
      <c r="T11" s="283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84"/>
      <c r="AH11" s="283"/>
      <c r="AI11" s="284"/>
      <c r="AJ11" s="285"/>
      <c r="AK11" s="281"/>
      <c r="AL11" s="283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84"/>
      <c r="AZ11" s="283"/>
      <c r="BA11" s="284"/>
      <c r="BB11" s="285"/>
      <c r="BC11" s="281"/>
      <c r="BD11" s="283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84"/>
      <c r="BR11" s="283"/>
      <c r="BS11" s="284"/>
      <c r="BT11" s="28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5"/>
      <c r="EL11" s="275"/>
      <c r="EM11" s="275"/>
      <c r="EN11" s="275"/>
      <c r="EO11" s="275"/>
      <c r="EP11" s="275"/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5"/>
      <c r="FL11" s="275"/>
      <c r="FM11" s="275"/>
      <c r="FN11" s="275"/>
      <c r="FO11" s="275"/>
      <c r="FP11" s="275"/>
    </row>
    <row r="12" spans="1:172" ht="7.5" customHeight="1" thickBot="1" x14ac:dyDescent="0.2">
      <c r="A12" s="272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289"/>
      <c r="Q12" s="290"/>
      <c r="R12" s="291"/>
      <c r="S12" s="281"/>
      <c r="T12" s="286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8"/>
      <c r="AH12" s="289"/>
      <c r="AI12" s="290"/>
      <c r="AJ12" s="291"/>
      <c r="AK12" s="281"/>
      <c r="AL12" s="286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8"/>
      <c r="AZ12" s="289"/>
      <c r="BA12" s="290"/>
      <c r="BB12" s="291"/>
      <c r="BC12" s="281"/>
      <c r="BD12" s="286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8"/>
      <c r="BR12" s="289"/>
      <c r="BS12" s="290"/>
      <c r="BT12" s="291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</row>
    <row r="13" spans="1:172" ht="22.9" customHeight="1" thickBot="1" x14ac:dyDescent="0.2">
      <c r="A13" s="272"/>
      <c r="B13" s="1271" t="s">
        <v>176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292">
        <v>0</v>
      </c>
      <c r="Q13" s="293">
        <v>1</v>
      </c>
      <c r="R13" s="58">
        <v>205619762</v>
      </c>
      <c r="S13" s="294" t="s">
        <v>42</v>
      </c>
      <c r="T13" s="1271" t="s">
        <v>177</v>
      </c>
      <c r="U13" s="1272"/>
      <c r="V13" s="1272"/>
      <c r="W13" s="1272"/>
      <c r="X13" s="1272"/>
      <c r="Y13" s="1272"/>
      <c r="Z13" s="1272"/>
      <c r="AA13" s="1272"/>
      <c r="AB13" s="1272"/>
      <c r="AC13" s="1272"/>
      <c r="AD13" s="1272"/>
      <c r="AE13" s="1272"/>
      <c r="AF13" s="1272"/>
      <c r="AG13" s="1273"/>
      <c r="AH13" s="292">
        <v>0</v>
      </c>
      <c r="AI13" s="293">
        <v>1</v>
      </c>
      <c r="AJ13" s="62">
        <v>230729</v>
      </c>
      <c r="AK13" s="294" t="s">
        <v>178</v>
      </c>
      <c r="AL13" s="1271" t="s">
        <v>179</v>
      </c>
      <c r="AM13" s="1272"/>
      <c r="AN13" s="1272"/>
      <c r="AO13" s="1272"/>
      <c r="AP13" s="1272"/>
      <c r="AQ13" s="1272"/>
      <c r="AR13" s="1272"/>
      <c r="AS13" s="1272"/>
      <c r="AT13" s="1272"/>
      <c r="AU13" s="1272"/>
      <c r="AV13" s="1272"/>
      <c r="AW13" s="1272"/>
      <c r="AX13" s="1272"/>
      <c r="AY13" s="1272"/>
      <c r="AZ13" s="292">
        <v>0</v>
      </c>
      <c r="BA13" s="295">
        <v>2</v>
      </c>
      <c r="BB13" s="186">
        <f>BB14+BB29</f>
        <v>22928631</v>
      </c>
      <c r="BC13" s="294" t="s">
        <v>42</v>
      </c>
      <c r="BD13" s="1274" t="s">
        <v>13</v>
      </c>
      <c r="BE13" s="1275"/>
      <c r="BF13" s="1275"/>
      <c r="BG13" s="1276" t="s">
        <v>180</v>
      </c>
      <c r="BH13" s="1277"/>
      <c r="BI13" s="1277"/>
      <c r="BJ13" s="1277"/>
      <c r="BK13" s="1277"/>
      <c r="BL13" s="1277"/>
      <c r="BM13" s="1277"/>
      <c r="BN13" s="1277"/>
      <c r="BO13" s="1277"/>
      <c r="BP13" s="1277"/>
      <c r="BQ13" s="1277"/>
      <c r="BR13" s="292">
        <v>0</v>
      </c>
      <c r="BS13" s="293">
        <v>2</v>
      </c>
      <c r="BT13" s="58">
        <v>1356563</v>
      </c>
      <c r="BU13" s="294" t="s">
        <v>181</v>
      </c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275"/>
      <c r="FN13" s="275"/>
      <c r="FO13" s="275"/>
      <c r="FP13" s="275"/>
    </row>
    <row r="14" spans="1:172" ht="22.9" customHeight="1" x14ac:dyDescent="0.15">
      <c r="A14" s="272"/>
      <c r="B14" s="1271" t="s">
        <v>182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3"/>
      <c r="P14" s="272"/>
      <c r="Q14" s="272"/>
      <c r="R14" s="64">
        <f>SUM(R15:R21)</f>
        <v>2607989</v>
      </c>
      <c r="S14" s="294" t="s">
        <v>13</v>
      </c>
      <c r="T14" s="1271" t="s">
        <v>183</v>
      </c>
      <c r="U14" s="1272"/>
      <c r="V14" s="1272"/>
      <c r="W14" s="1272"/>
      <c r="X14" s="1272"/>
      <c r="Y14" s="1272"/>
      <c r="Z14" s="1272"/>
      <c r="AA14" s="1272"/>
      <c r="AB14" s="1272"/>
      <c r="AC14" s="1272"/>
      <c r="AD14" s="1272"/>
      <c r="AE14" s="1272"/>
      <c r="AF14" s="1272"/>
      <c r="AG14" s="1273"/>
      <c r="AH14" s="272"/>
      <c r="AI14" s="272"/>
      <c r="AJ14" s="62">
        <v>6514</v>
      </c>
      <c r="AK14" s="294" t="s">
        <v>184</v>
      </c>
      <c r="AL14" s="1257" t="s">
        <v>185</v>
      </c>
      <c r="AM14" s="1258"/>
      <c r="AN14" s="1258"/>
      <c r="AO14" s="1258"/>
      <c r="AP14" s="1258"/>
      <c r="AQ14" s="1258"/>
      <c r="AR14" s="1258"/>
      <c r="AS14" s="1258"/>
      <c r="AT14" s="1258"/>
      <c r="AU14" s="1258"/>
      <c r="AV14" s="1258"/>
      <c r="AW14" s="1258"/>
      <c r="AX14" s="1258"/>
      <c r="AY14" s="1279"/>
      <c r="AZ14" s="272"/>
      <c r="BA14" s="272"/>
      <c r="BB14" s="64">
        <f>SUM(BB15:BB21)+SUM(BB25:BB28)</f>
        <v>16181455</v>
      </c>
      <c r="BC14" s="294" t="s">
        <v>13</v>
      </c>
      <c r="BD14" s="1271" t="s">
        <v>186</v>
      </c>
      <c r="BE14" s="1272"/>
      <c r="BF14" s="1272"/>
      <c r="BG14" s="1272"/>
      <c r="BH14" s="1272"/>
      <c r="BI14" s="1272"/>
      <c r="BJ14" s="1272"/>
      <c r="BK14" s="1272"/>
      <c r="BL14" s="1272"/>
      <c r="BM14" s="1272"/>
      <c r="BN14" s="1272"/>
      <c r="BO14" s="1272"/>
      <c r="BP14" s="1272"/>
      <c r="BQ14" s="1273"/>
      <c r="BR14" s="272"/>
      <c r="BS14" s="272"/>
      <c r="BT14" s="64">
        <f>SUM(BT15:BT19)+SUM(BT22:BT23)</f>
        <v>34403952</v>
      </c>
      <c r="BU14" s="294" t="s">
        <v>187</v>
      </c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  <c r="FL14" s="275"/>
      <c r="FM14" s="275"/>
      <c r="FN14" s="275"/>
      <c r="FO14" s="275"/>
      <c r="FP14" s="275"/>
    </row>
    <row r="15" spans="1:172" ht="22.9" customHeight="1" x14ac:dyDescent="0.15">
      <c r="A15" s="272"/>
      <c r="B15" s="1257" t="s">
        <v>188</v>
      </c>
      <c r="C15" s="1258"/>
      <c r="D15" s="1258"/>
      <c r="E15" s="1258"/>
      <c r="F15" s="1258"/>
      <c r="G15" s="1258"/>
      <c r="H15" s="1258"/>
      <c r="I15" s="1258"/>
      <c r="J15" s="1258"/>
      <c r="K15" s="1258"/>
      <c r="L15" s="1258"/>
      <c r="M15" s="1258"/>
      <c r="N15" s="1258"/>
      <c r="O15" s="1279"/>
      <c r="P15" s="272"/>
      <c r="Q15" s="272"/>
      <c r="R15" s="62">
        <v>853687</v>
      </c>
      <c r="S15" s="294" t="s">
        <v>15</v>
      </c>
      <c r="T15" s="1271" t="s">
        <v>189</v>
      </c>
      <c r="U15" s="1272"/>
      <c r="V15" s="1272"/>
      <c r="W15" s="1272"/>
      <c r="X15" s="1272"/>
      <c r="Y15" s="1272"/>
      <c r="Z15" s="1272"/>
      <c r="AA15" s="1272"/>
      <c r="AB15" s="1272"/>
      <c r="AC15" s="1272"/>
      <c r="AD15" s="1272"/>
      <c r="AE15" s="1272"/>
      <c r="AF15" s="1272"/>
      <c r="AG15" s="1273"/>
      <c r="AH15" s="272"/>
      <c r="AI15" s="272"/>
      <c r="AJ15" s="62">
        <v>0</v>
      </c>
      <c r="AK15" s="294" t="s">
        <v>190</v>
      </c>
      <c r="AL15" s="1271" t="s">
        <v>191</v>
      </c>
      <c r="AM15" s="1272"/>
      <c r="AN15" s="1272"/>
      <c r="AO15" s="1272"/>
      <c r="AP15" s="1272"/>
      <c r="AQ15" s="1272"/>
      <c r="AR15" s="1272"/>
      <c r="AS15" s="1272"/>
      <c r="AT15" s="1272"/>
      <c r="AU15" s="1272"/>
      <c r="AV15" s="1272"/>
      <c r="AW15" s="1272"/>
      <c r="AX15" s="1272"/>
      <c r="AY15" s="1273"/>
      <c r="AZ15" s="272"/>
      <c r="BA15" s="272"/>
      <c r="BB15" s="62">
        <v>4941281</v>
      </c>
      <c r="BC15" s="294" t="s">
        <v>15</v>
      </c>
      <c r="BD15" s="1257" t="s">
        <v>192</v>
      </c>
      <c r="BE15" s="1258"/>
      <c r="BF15" s="1258"/>
      <c r="BG15" s="1258"/>
      <c r="BH15" s="1258"/>
      <c r="BI15" s="1258"/>
      <c r="BJ15" s="1258"/>
      <c r="BK15" s="1258"/>
      <c r="BL15" s="1258"/>
      <c r="BM15" s="1258"/>
      <c r="BN15" s="1258"/>
      <c r="BO15" s="1258"/>
      <c r="BP15" s="1258"/>
      <c r="BQ15" s="1279"/>
      <c r="BR15" s="272"/>
      <c r="BS15" s="272"/>
      <c r="BT15" s="62">
        <v>392547</v>
      </c>
      <c r="BU15" s="294" t="s">
        <v>193</v>
      </c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  <c r="FN15" s="275"/>
      <c r="FO15" s="275"/>
      <c r="FP15" s="275"/>
    </row>
    <row r="16" spans="1:172" ht="22.9" customHeight="1" x14ac:dyDescent="0.15">
      <c r="A16" s="272"/>
      <c r="B16" s="1257" t="s">
        <v>194</v>
      </c>
      <c r="C16" s="1258"/>
      <c r="D16" s="1258"/>
      <c r="E16" s="1258"/>
      <c r="F16" s="1258"/>
      <c r="G16" s="1258"/>
      <c r="H16" s="1258"/>
      <c r="I16" s="1258"/>
      <c r="J16" s="1258"/>
      <c r="K16" s="1258"/>
      <c r="L16" s="1258"/>
      <c r="M16" s="1258"/>
      <c r="N16" s="1258"/>
      <c r="O16" s="1279"/>
      <c r="P16" s="272"/>
      <c r="Q16" s="272"/>
      <c r="R16" s="62">
        <v>0</v>
      </c>
      <c r="S16" s="294" t="s">
        <v>16</v>
      </c>
      <c r="T16" s="1257" t="s">
        <v>195</v>
      </c>
      <c r="U16" s="1258"/>
      <c r="V16" s="1258"/>
      <c r="W16" s="1258"/>
      <c r="X16" s="1258"/>
      <c r="Y16" s="1258"/>
      <c r="Z16" s="1258"/>
      <c r="AA16" s="1258"/>
      <c r="AB16" s="1258"/>
      <c r="AC16" s="1258"/>
      <c r="AD16" s="1258"/>
      <c r="AE16" s="1258"/>
      <c r="AF16" s="1258"/>
      <c r="AG16" s="1279"/>
      <c r="AH16" s="272"/>
      <c r="AI16" s="272"/>
      <c r="AJ16" s="62">
        <v>626339</v>
      </c>
      <c r="AK16" s="294" t="s">
        <v>196</v>
      </c>
      <c r="AL16" s="1280" t="s">
        <v>197</v>
      </c>
      <c r="AM16" s="1281"/>
      <c r="AN16" s="1281"/>
      <c r="AO16" s="1281"/>
      <c r="AP16" s="1281"/>
      <c r="AQ16" s="1281"/>
      <c r="AR16" s="1281"/>
      <c r="AS16" s="1281"/>
      <c r="AT16" s="1281"/>
      <c r="AU16" s="1281"/>
      <c r="AV16" s="1281"/>
      <c r="AW16" s="1281"/>
      <c r="AX16" s="1281"/>
      <c r="AY16" s="1282"/>
      <c r="AZ16" s="272"/>
      <c r="BA16" s="272"/>
      <c r="BB16" s="296">
        <v>0</v>
      </c>
      <c r="BC16" s="294" t="s">
        <v>16</v>
      </c>
      <c r="BD16" s="1257" t="s">
        <v>198</v>
      </c>
      <c r="BE16" s="1258"/>
      <c r="BF16" s="1258"/>
      <c r="BG16" s="1258"/>
      <c r="BH16" s="1258"/>
      <c r="BI16" s="1258"/>
      <c r="BJ16" s="1258"/>
      <c r="BK16" s="1258"/>
      <c r="BL16" s="1258"/>
      <c r="BM16" s="1258"/>
      <c r="BN16" s="1258"/>
      <c r="BO16" s="1258"/>
      <c r="BP16" s="1258"/>
      <c r="BQ16" s="1279"/>
      <c r="BR16" s="272"/>
      <c r="BS16" s="272"/>
      <c r="BT16" s="62">
        <v>163</v>
      </c>
      <c r="BU16" s="294" t="s">
        <v>199</v>
      </c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5"/>
      <c r="FL16" s="275"/>
      <c r="FM16" s="275"/>
      <c r="FN16" s="275"/>
      <c r="FO16" s="275"/>
      <c r="FP16" s="275"/>
    </row>
    <row r="17" spans="1:256" ht="22.9" customHeight="1" x14ac:dyDescent="0.15">
      <c r="A17" s="272"/>
      <c r="B17" s="1257" t="s">
        <v>200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79"/>
      <c r="P17" s="272"/>
      <c r="Q17" s="272"/>
      <c r="R17" s="62">
        <v>306203</v>
      </c>
      <c r="S17" s="294" t="s">
        <v>117</v>
      </c>
      <c r="T17" s="1257" t="s">
        <v>201</v>
      </c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1258"/>
      <c r="AG17" s="1279"/>
      <c r="AH17" s="272"/>
      <c r="AI17" s="272"/>
      <c r="AJ17" s="62">
        <v>1347105</v>
      </c>
      <c r="AK17" s="294" t="s">
        <v>202</v>
      </c>
      <c r="AL17" s="1283" t="s">
        <v>203</v>
      </c>
      <c r="AM17" s="1284"/>
      <c r="AN17" s="1284"/>
      <c r="AO17" s="1285" t="s">
        <v>204</v>
      </c>
      <c r="AP17" s="1285"/>
      <c r="AQ17" s="1285"/>
      <c r="AR17" s="1285"/>
      <c r="AS17" s="1285"/>
      <c r="AT17" s="1285"/>
      <c r="AU17" s="1285"/>
      <c r="AV17" s="1285"/>
      <c r="AW17" s="1285"/>
      <c r="AX17" s="1285"/>
      <c r="AY17" s="1286"/>
      <c r="AZ17" s="272"/>
      <c r="BA17" s="272"/>
      <c r="BB17" s="62">
        <v>4328344</v>
      </c>
      <c r="BC17" s="294" t="s">
        <v>117</v>
      </c>
      <c r="BD17" s="1274" t="s">
        <v>15</v>
      </c>
      <c r="BE17" s="1275"/>
      <c r="BF17" s="1275"/>
      <c r="BG17" s="1285" t="s">
        <v>205</v>
      </c>
      <c r="BH17" s="1287"/>
      <c r="BI17" s="1287"/>
      <c r="BJ17" s="1287"/>
      <c r="BK17" s="1287"/>
      <c r="BL17" s="1287"/>
      <c r="BM17" s="1287"/>
      <c r="BN17" s="1287"/>
      <c r="BO17" s="1287"/>
      <c r="BP17" s="1287"/>
      <c r="BQ17" s="1288"/>
      <c r="BR17" s="272"/>
      <c r="BS17" s="272"/>
      <c r="BT17" s="62">
        <v>0</v>
      </c>
      <c r="BU17" s="294" t="s">
        <v>206</v>
      </c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  <c r="FL17" s="275"/>
      <c r="FM17" s="275"/>
      <c r="FN17" s="275"/>
      <c r="FO17" s="275"/>
      <c r="FP17" s="275"/>
    </row>
    <row r="18" spans="1:256" ht="22.9" customHeight="1" x14ac:dyDescent="0.15">
      <c r="A18" s="272"/>
      <c r="B18" s="1257" t="s">
        <v>207</v>
      </c>
      <c r="C18" s="1258"/>
      <c r="D18" s="1258"/>
      <c r="E18" s="1258"/>
      <c r="F18" s="1258"/>
      <c r="G18" s="1258"/>
      <c r="H18" s="1258"/>
      <c r="I18" s="1258"/>
      <c r="J18" s="1258"/>
      <c r="K18" s="1258"/>
      <c r="L18" s="1258"/>
      <c r="M18" s="1258"/>
      <c r="N18" s="1258"/>
      <c r="O18" s="1279"/>
      <c r="P18" s="272"/>
      <c r="Q18" s="272"/>
      <c r="R18" s="62">
        <v>14382</v>
      </c>
      <c r="S18" s="294" t="s">
        <v>26</v>
      </c>
      <c r="T18" s="1257" t="s">
        <v>208</v>
      </c>
      <c r="U18" s="1258"/>
      <c r="V18" s="1258"/>
      <c r="W18" s="1258"/>
      <c r="X18" s="1258"/>
      <c r="Y18" s="1258"/>
      <c r="Z18" s="1258"/>
      <c r="AA18" s="1258"/>
      <c r="AB18" s="1258"/>
      <c r="AC18" s="1258"/>
      <c r="AD18" s="1258"/>
      <c r="AE18" s="1258"/>
      <c r="AF18" s="1258"/>
      <c r="AG18" s="1279"/>
      <c r="AH18" s="272"/>
      <c r="AI18" s="272"/>
      <c r="AJ18" s="62">
        <v>2524517</v>
      </c>
      <c r="AK18" s="294" t="s">
        <v>209</v>
      </c>
      <c r="AL18" s="1283" t="s">
        <v>210</v>
      </c>
      <c r="AM18" s="1284"/>
      <c r="AN18" s="1284"/>
      <c r="AO18" s="1285" t="s">
        <v>211</v>
      </c>
      <c r="AP18" s="1285"/>
      <c r="AQ18" s="1285"/>
      <c r="AR18" s="1285"/>
      <c r="AS18" s="1285"/>
      <c r="AT18" s="1285"/>
      <c r="AU18" s="1285"/>
      <c r="AV18" s="1285"/>
      <c r="AW18" s="1285"/>
      <c r="AX18" s="1285"/>
      <c r="AY18" s="1286"/>
      <c r="AZ18" s="272"/>
      <c r="BA18" s="272"/>
      <c r="BB18" s="62">
        <v>2029969</v>
      </c>
      <c r="BC18" s="294" t="s">
        <v>26</v>
      </c>
      <c r="BD18" s="1257" t="s">
        <v>212</v>
      </c>
      <c r="BE18" s="1258"/>
      <c r="BF18" s="1258"/>
      <c r="BG18" s="1258"/>
      <c r="BH18" s="1258"/>
      <c r="BI18" s="1258"/>
      <c r="BJ18" s="1258"/>
      <c r="BK18" s="1258"/>
      <c r="BL18" s="1258"/>
      <c r="BM18" s="1258"/>
      <c r="BN18" s="1258"/>
      <c r="BO18" s="1258"/>
      <c r="BP18" s="1258"/>
      <c r="BQ18" s="1279"/>
      <c r="BR18" s="272"/>
      <c r="BS18" s="272"/>
      <c r="BT18" s="62">
        <v>23270713</v>
      </c>
      <c r="BU18" s="294" t="s">
        <v>213</v>
      </c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5"/>
      <c r="FI18" s="275"/>
      <c r="FJ18" s="275"/>
      <c r="FK18" s="275"/>
      <c r="FL18" s="275"/>
      <c r="FM18" s="275"/>
      <c r="FN18" s="275"/>
      <c r="FO18" s="275"/>
      <c r="FP18" s="275"/>
    </row>
    <row r="19" spans="1:256" ht="22.9" customHeight="1" x14ac:dyDescent="0.15">
      <c r="A19" s="272"/>
      <c r="B19" s="1257" t="s">
        <v>214</v>
      </c>
      <c r="C19" s="1258"/>
      <c r="D19" s="1258"/>
      <c r="E19" s="1258"/>
      <c r="F19" s="1258"/>
      <c r="G19" s="1258"/>
      <c r="H19" s="1258"/>
      <c r="I19" s="1258"/>
      <c r="J19" s="1258"/>
      <c r="K19" s="1258"/>
      <c r="L19" s="1258"/>
      <c r="M19" s="1258"/>
      <c r="N19" s="1258"/>
      <c r="O19" s="1279"/>
      <c r="P19" s="272"/>
      <c r="Q19" s="272"/>
      <c r="R19" s="62">
        <v>1347323</v>
      </c>
      <c r="S19" s="294" t="s">
        <v>28</v>
      </c>
      <c r="T19" s="1271" t="s">
        <v>215</v>
      </c>
      <c r="U19" s="1272"/>
      <c r="V19" s="1272"/>
      <c r="W19" s="1272"/>
      <c r="X19" s="1272"/>
      <c r="Y19" s="1272"/>
      <c r="Z19" s="1272"/>
      <c r="AA19" s="1272"/>
      <c r="AB19" s="1272"/>
      <c r="AC19" s="1272"/>
      <c r="AD19" s="1272"/>
      <c r="AE19" s="1272"/>
      <c r="AF19" s="1272"/>
      <c r="AG19" s="1273"/>
      <c r="AH19" s="272"/>
      <c r="AI19" s="272"/>
      <c r="AJ19" s="64">
        <f>SUM(AJ20:AJ21)</f>
        <v>4530946</v>
      </c>
      <c r="AK19" s="294" t="s">
        <v>216</v>
      </c>
      <c r="AL19" s="1271" t="s">
        <v>217</v>
      </c>
      <c r="AM19" s="1272"/>
      <c r="AN19" s="1272"/>
      <c r="AO19" s="1272"/>
      <c r="AP19" s="1272"/>
      <c r="AQ19" s="1272"/>
      <c r="AR19" s="1272"/>
      <c r="AS19" s="1272"/>
      <c r="AT19" s="1272"/>
      <c r="AU19" s="1272"/>
      <c r="AV19" s="1272"/>
      <c r="AW19" s="1272"/>
      <c r="AX19" s="1272"/>
      <c r="AY19" s="1273"/>
      <c r="AZ19" s="297"/>
      <c r="BA19" s="272"/>
      <c r="BB19" s="62">
        <v>65661</v>
      </c>
      <c r="BC19" s="294" t="s">
        <v>28</v>
      </c>
      <c r="BD19" s="1257" t="s">
        <v>218</v>
      </c>
      <c r="BE19" s="1258"/>
      <c r="BF19" s="1258"/>
      <c r="BG19" s="1258"/>
      <c r="BH19" s="1258"/>
      <c r="BI19" s="1258"/>
      <c r="BJ19" s="1258"/>
      <c r="BK19" s="1258"/>
      <c r="BL19" s="1258"/>
      <c r="BM19" s="1258"/>
      <c r="BN19" s="1258"/>
      <c r="BO19" s="1258"/>
      <c r="BP19" s="1258"/>
      <c r="BQ19" s="1279"/>
      <c r="BR19" s="272"/>
      <c r="BS19" s="272"/>
      <c r="BT19" s="64">
        <f>SUM(BT20:BT21)</f>
        <v>0</v>
      </c>
      <c r="BU19" s="294" t="s">
        <v>219</v>
      </c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5"/>
      <c r="FI19" s="275"/>
      <c r="FJ19" s="275"/>
      <c r="FK19" s="275"/>
      <c r="FL19" s="275"/>
      <c r="FM19" s="275"/>
      <c r="FN19" s="275"/>
      <c r="FO19" s="275"/>
      <c r="FP19" s="275"/>
    </row>
    <row r="20" spans="1:256" ht="22.9" customHeight="1" x14ac:dyDescent="0.15">
      <c r="A20" s="272"/>
      <c r="B20" s="1257" t="s">
        <v>220</v>
      </c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79"/>
      <c r="P20" s="298"/>
      <c r="Q20" s="298"/>
      <c r="R20" s="62">
        <v>0</v>
      </c>
      <c r="S20" s="294" t="s">
        <v>30</v>
      </c>
      <c r="T20" s="1257" t="s">
        <v>221</v>
      </c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58"/>
      <c r="AF20" s="1258"/>
      <c r="AG20" s="1279"/>
      <c r="AH20" s="298"/>
      <c r="AI20" s="298"/>
      <c r="AJ20" s="62">
        <v>23651</v>
      </c>
      <c r="AK20" s="294" t="s">
        <v>222</v>
      </c>
      <c r="AL20" s="1271" t="s">
        <v>223</v>
      </c>
      <c r="AM20" s="1272"/>
      <c r="AN20" s="1272"/>
      <c r="AO20" s="1272"/>
      <c r="AP20" s="1272"/>
      <c r="AQ20" s="1272"/>
      <c r="AR20" s="1272"/>
      <c r="AS20" s="1272"/>
      <c r="AT20" s="1272"/>
      <c r="AU20" s="1272"/>
      <c r="AV20" s="1272"/>
      <c r="AW20" s="1272"/>
      <c r="AX20" s="1272"/>
      <c r="AY20" s="1273"/>
      <c r="AZ20" s="272"/>
      <c r="BA20" s="272"/>
      <c r="BB20" s="62">
        <v>503107</v>
      </c>
      <c r="BC20" s="294" t="s">
        <v>30</v>
      </c>
      <c r="BD20" s="1271" t="s">
        <v>224</v>
      </c>
      <c r="BE20" s="1272"/>
      <c r="BF20" s="1272"/>
      <c r="BG20" s="1272"/>
      <c r="BH20" s="1272"/>
      <c r="BI20" s="1272"/>
      <c r="BJ20" s="1272"/>
      <c r="BK20" s="1272"/>
      <c r="BL20" s="1272"/>
      <c r="BM20" s="1272"/>
      <c r="BN20" s="1272"/>
      <c r="BO20" s="1272"/>
      <c r="BP20" s="1272"/>
      <c r="BQ20" s="1273"/>
      <c r="BR20" s="298"/>
      <c r="BS20" s="298"/>
      <c r="BT20" s="62">
        <v>0</v>
      </c>
      <c r="BU20" s="294" t="s">
        <v>225</v>
      </c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/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5"/>
      <c r="EL20" s="275"/>
      <c r="EM20" s="275"/>
      <c r="EN20" s="275"/>
      <c r="EO20" s="275"/>
      <c r="EP20" s="275"/>
      <c r="EQ20" s="275"/>
      <c r="ER20" s="275"/>
      <c r="ES20" s="275"/>
      <c r="ET20" s="275"/>
      <c r="EU20" s="275"/>
      <c r="EV20" s="275"/>
      <c r="EW20" s="275"/>
      <c r="EX20" s="275"/>
      <c r="EY20" s="275"/>
      <c r="EZ20" s="275"/>
      <c r="FA20" s="275"/>
      <c r="FB20" s="275"/>
      <c r="FC20" s="275"/>
      <c r="FD20" s="275"/>
      <c r="FE20" s="275"/>
      <c r="FF20" s="275"/>
      <c r="FG20" s="275"/>
      <c r="FH20" s="275"/>
      <c r="FI20" s="275"/>
      <c r="FJ20" s="275"/>
      <c r="FK20" s="275"/>
      <c r="FL20" s="275"/>
      <c r="FM20" s="275"/>
      <c r="FN20" s="275"/>
      <c r="FO20" s="275"/>
      <c r="FP20" s="275"/>
    </row>
    <row r="21" spans="1:256" ht="22.9" customHeight="1" x14ac:dyDescent="0.15">
      <c r="A21" s="272"/>
      <c r="B21" s="1257" t="s">
        <v>226</v>
      </c>
      <c r="C21" s="1258"/>
      <c r="D21" s="1258"/>
      <c r="E21" s="1258"/>
      <c r="F21" s="1258"/>
      <c r="G21" s="1258"/>
      <c r="H21" s="1258"/>
      <c r="I21" s="1258"/>
      <c r="J21" s="1258"/>
      <c r="K21" s="1258"/>
      <c r="L21" s="1258"/>
      <c r="M21" s="1258"/>
      <c r="N21" s="1258"/>
      <c r="O21" s="1279"/>
      <c r="P21" s="272"/>
      <c r="Q21" s="272"/>
      <c r="R21" s="62">
        <v>86394</v>
      </c>
      <c r="S21" s="294" t="s">
        <v>32</v>
      </c>
      <c r="T21" s="1257" t="s">
        <v>227</v>
      </c>
      <c r="U21" s="1258"/>
      <c r="V21" s="1258"/>
      <c r="W21" s="1258"/>
      <c r="X21" s="1258"/>
      <c r="Y21" s="1258"/>
      <c r="Z21" s="1258"/>
      <c r="AA21" s="1258"/>
      <c r="AB21" s="1258"/>
      <c r="AC21" s="1258"/>
      <c r="AD21" s="1258"/>
      <c r="AE21" s="1258"/>
      <c r="AF21" s="1258"/>
      <c r="AG21" s="1279"/>
      <c r="AH21" s="272"/>
      <c r="AI21" s="272"/>
      <c r="AJ21" s="62">
        <v>4507295</v>
      </c>
      <c r="AK21" s="294" t="s">
        <v>228</v>
      </c>
      <c r="AL21" s="1271" t="s">
        <v>229</v>
      </c>
      <c r="AM21" s="1272"/>
      <c r="AN21" s="1272"/>
      <c r="AO21" s="1272"/>
      <c r="AP21" s="1272"/>
      <c r="AQ21" s="1272"/>
      <c r="AR21" s="1272"/>
      <c r="AS21" s="1272"/>
      <c r="AT21" s="1272"/>
      <c r="AU21" s="1272"/>
      <c r="AV21" s="1272"/>
      <c r="AW21" s="1272"/>
      <c r="AX21" s="1272"/>
      <c r="AY21" s="1273"/>
      <c r="AZ21" s="298"/>
      <c r="BA21" s="298"/>
      <c r="BB21" s="64">
        <f>SUM(BB22:BB24)</f>
        <v>428970</v>
      </c>
      <c r="BC21" s="294" t="s">
        <v>32</v>
      </c>
      <c r="BD21" s="1271" t="s">
        <v>230</v>
      </c>
      <c r="BE21" s="1272"/>
      <c r="BF21" s="1272"/>
      <c r="BG21" s="1272"/>
      <c r="BH21" s="1272"/>
      <c r="BI21" s="1272"/>
      <c r="BJ21" s="1272"/>
      <c r="BK21" s="1272"/>
      <c r="BL21" s="1272"/>
      <c r="BM21" s="1272"/>
      <c r="BN21" s="1272"/>
      <c r="BO21" s="1272"/>
      <c r="BP21" s="1272"/>
      <c r="BQ21" s="1273"/>
      <c r="BR21" s="272"/>
      <c r="BS21" s="272"/>
      <c r="BT21" s="62">
        <v>0</v>
      </c>
      <c r="BU21" s="294" t="s">
        <v>231</v>
      </c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75"/>
      <c r="FM21" s="275"/>
      <c r="FN21" s="275"/>
      <c r="FO21" s="275"/>
      <c r="FP21" s="275"/>
    </row>
    <row r="22" spans="1:256" ht="22.9" customHeight="1" x14ac:dyDescent="0.15">
      <c r="A22" s="272"/>
      <c r="B22" s="1271" t="s">
        <v>232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3"/>
      <c r="P22" s="272"/>
      <c r="Q22" s="272"/>
      <c r="R22" s="62">
        <v>132933</v>
      </c>
      <c r="S22" s="294" t="s">
        <v>34</v>
      </c>
      <c r="T22" s="1271" t="s">
        <v>233</v>
      </c>
      <c r="U22" s="1272"/>
      <c r="V22" s="1272"/>
      <c r="W22" s="1272"/>
      <c r="X22" s="1272"/>
      <c r="Y22" s="1272"/>
      <c r="Z22" s="1272"/>
      <c r="AA22" s="1272"/>
      <c r="AB22" s="1272"/>
      <c r="AC22" s="1272"/>
      <c r="AD22" s="1272"/>
      <c r="AE22" s="1272"/>
      <c r="AF22" s="1272"/>
      <c r="AG22" s="1273"/>
      <c r="AH22" s="272"/>
      <c r="AI22" s="272"/>
      <c r="AJ22" s="64">
        <f>AJ23+AJ24+AJ25+AJ26+AJ27+AJ28+AJ29+AJ30+AJ31+AJ32+AJ36+AJ37+AJ38+AJ39+AJ40+AJ41+AJ42+AJ43+AJ44+AJ45</f>
        <v>194931399</v>
      </c>
      <c r="AK22" s="294" t="s">
        <v>234</v>
      </c>
      <c r="AL22" s="1271" t="s">
        <v>235</v>
      </c>
      <c r="AM22" s="1272"/>
      <c r="AN22" s="1272"/>
      <c r="AO22" s="1272"/>
      <c r="AP22" s="1272"/>
      <c r="AQ22" s="1272"/>
      <c r="AR22" s="1272"/>
      <c r="AS22" s="1272"/>
      <c r="AT22" s="1272"/>
      <c r="AU22" s="1272"/>
      <c r="AV22" s="1272"/>
      <c r="AW22" s="1272"/>
      <c r="AX22" s="1272"/>
      <c r="AY22" s="1273"/>
      <c r="AZ22" s="272"/>
      <c r="BA22" s="272"/>
      <c r="BB22" s="62">
        <v>0</v>
      </c>
      <c r="BC22" s="294" t="s">
        <v>34</v>
      </c>
      <c r="BD22" s="1257" t="s">
        <v>236</v>
      </c>
      <c r="BE22" s="1258"/>
      <c r="BF22" s="1258"/>
      <c r="BG22" s="1258"/>
      <c r="BH22" s="1258"/>
      <c r="BI22" s="1258"/>
      <c r="BJ22" s="1258"/>
      <c r="BK22" s="1258"/>
      <c r="BL22" s="1258"/>
      <c r="BM22" s="1258"/>
      <c r="BN22" s="1258"/>
      <c r="BO22" s="1258"/>
      <c r="BP22" s="1258"/>
      <c r="BQ22" s="1279"/>
      <c r="BR22" s="272"/>
      <c r="BS22" s="272"/>
      <c r="BT22" s="62">
        <v>2516473</v>
      </c>
      <c r="BU22" s="294" t="s">
        <v>237</v>
      </c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5"/>
      <c r="FL22" s="275"/>
      <c r="FM22" s="275"/>
      <c r="FN22" s="275"/>
      <c r="FO22" s="275"/>
      <c r="FP22" s="275"/>
    </row>
    <row r="23" spans="1:256" ht="22.9" customHeight="1" x14ac:dyDescent="0.15">
      <c r="A23" s="272"/>
      <c r="B23" s="1271" t="s">
        <v>238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3"/>
      <c r="P23" s="272"/>
      <c r="Q23" s="272"/>
      <c r="R23" s="62">
        <v>795760</v>
      </c>
      <c r="S23" s="294" t="s">
        <v>146</v>
      </c>
      <c r="T23" s="1257" t="s">
        <v>239</v>
      </c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8"/>
      <c r="AF23" s="1258"/>
      <c r="AG23" s="1279"/>
      <c r="AH23" s="272"/>
      <c r="AI23" s="272"/>
      <c r="AJ23" s="62">
        <v>9637109</v>
      </c>
      <c r="AK23" s="294" t="s">
        <v>240</v>
      </c>
      <c r="AL23" s="1271" t="s">
        <v>241</v>
      </c>
      <c r="AM23" s="1272"/>
      <c r="AN23" s="1272"/>
      <c r="AO23" s="1272"/>
      <c r="AP23" s="1272"/>
      <c r="AQ23" s="1272"/>
      <c r="AR23" s="1272"/>
      <c r="AS23" s="1272"/>
      <c r="AT23" s="1272"/>
      <c r="AU23" s="1272"/>
      <c r="AV23" s="1272"/>
      <c r="AW23" s="1272"/>
      <c r="AX23" s="1272"/>
      <c r="AY23" s="1273"/>
      <c r="AZ23" s="272"/>
      <c r="BA23" s="272"/>
      <c r="BB23" s="62">
        <v>0</v>
      </c>
      <c r="BC23" s="294" t="s">
        <v>146</v>
      </c>
      <c r="BD23" s="1257" t="s">
        <v>242</v>
      </c>
      <c r="BE23" s="1258"/>
      <c r="BF23" s="1258"/>
      <c r="BG23" s="1258"/>
      <c r="BH23" s="1258"/>
      <c r="BI23" s="1258"/>
      <c r="BJ23" s="1258"/>
      <c r="BK23" s="1258"/>
      <c r="BL23" s="1258"/>
      <c r="BM23" s="1258"/>
      <c r="BN23" s="1258"/>
      <c r="BO23" s="1258"/>
      <c r="BP23" s="1258"/>
      <c r="BQ23" s="1279"/>
      <c r="BR23" s="272"/>
      <c r="BS23" s="272"/>
      <c r="BT23" s="64">
        <f>SUM(BT24:BT26)</f>
        <v>8224056</v>
      </c>
      <c r="BU23" s="294" t="s">
        <v>243</v>
      </c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75"/>
      <c r="ED23" s="275"/>
      <c r="EE23" s="275"/>
      <c r="EF23" s="275"/>
      <c r="EG23" s="275"/>
      <c r="EH23" s="275"/>
      <c r="EI23" s="275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275"/>
      <c r="FL23" s="275"/>
      <c r="FM23" s="275"/>
      <c r="FN23" s="275"/>
      <c r="FO23" s="275"/>
      <c r="FP23" s="275"/>
    </row>
    <row r="24" spans="1:256" ht="22.9" customHeight="1" x14ac:dyDescent="0.15">
      <c r="A24" s="272"/>
      <c r="B24" s="1271" t="s">
        <v>244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3"/>
      <c r="P24" s="272"/>
      <c r="Q24" s="272"/>
      <c r="R24" s="62">
        <v>968334</v>
      </c>
      <c r="S24" s="294" t="s">
        <v>245</v>
      </c>
      <c r="T24" s="1257" t="s">
        <v>246</v>
      </c>
      <c r="U24" s="1258"/>
      <c r="V24" s="1258"/>
      <c r="W24" s="1258"/>
      <c r="X24" s="1258"/>
      <c r="Y24" s="1258"/>
      <c r="Z24" s="1258"/>
      <c r="AA24" s="1258"/>
      <c r="AB24" s="1258"/>
      <c r="AC24" s="1258"/>
      <c r="AD24" s="1258"/>
      <c r="AE24" s="1258"/>
      <c r="AF24" s="1258"/>
      <c r="AG24" s="1279"/>
      <c r="AH24" s="272"/>
      <c r="AI24" s="272"/>
      <c r="AJ24" s="62">
        <v>25947485</v>
      </c>
      <c r="AK24" s="294" t="s">
        <v>247</v>
      </c>
      <c r="AL24" s="1271" t="s">
        <v>248</v>
      </c>
      <c r="AM24" s="1272"/>
      <c r="AN24" s="1272"/>
      <c r="AO24" s="1272"/>
      <c r="AP24" s="1272"/>
      <c r="AQ24" s="1272"/>
      <c r="AR24" s="1272"/>
      <c r="AS24" s="1272"/>
      <c r="AT24" s="1272"/>
      <c r="AU24" s="1272"/>
      <c r="AV24" s="1272"/>
      <c r="AW24" s="1272"/>
      <c r="AX24" s="1272"/>
      <c r="AY24" s="1273"/>
      <c r="AZ24" s="272"/>
      <c r="BA24" s="272"/>
      <c r="BB24" s="62">
        <v>428970</v>
      </c>
      <c r="BC24" s="294" t="s">
        <v>245</v>
      </c>
      <c r="BD24" s="1271" t="s">
        <v>249</v>
      </c>
      <c r="BE24" s="1272"/>
      <c r="BF24" s="1272"/>
      <c r="BG24" s="1272"/>
      <c r="BH24" s="1272"/>
      <c r="BI24" s="1272"/>
      <c r="BJ24" s="1272"/>
      <c r="BK24" s="1272"/>
      <c r="BL24" s="1272"/>
      <c r="BM24" s="1272"/>
      <c r="BN24" s="1272"/>
      <c r="BO24" s="1272"/>
      <c r="BP24" s="1272"/>
      <c r="BQ24" s="1273"/>
      <c r="BR24" s="272"/>
      <c r="BS24" s="272"/>
      <c r="BT24" s="62">
        <v>0</v>
      </c>
      <c r="BU24" s="294" t="s">
        <v>240</v>
      </c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75"/>
      <c r="FL24" s="275"/>
      <c r="FM24" s="275"/>
      <c r="FN24" s="275"/>
      <c r="FO24" s="275"/>
      <c r="FP24" s="275"/>
    </row>
    <row r="25" spans="1:256" ht="22.9" customHeight="1" x14ac:dyDescent="0.15">
      <c r="A25" s="272"/>
      <c r="B25" s="1271" t="s">
        <v>250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3"/>
      <c r="P25" s="272"/>
      <c r="Q25" s="272"/>
      <c r="R25" s="62">
        <v>196967</v>
      </c>
      <c r="S25" s="294" t="s">
        <v>251</v>
      </c>
      <c r="T25" s="1257" t="s">
        <v>252</v>
      </c>
      <c r="U25" s="1258"/>
      <c r="V25" s="1258"/>
      <c r="W25" s="1258"/>
      <c r="X25" s="1258"/>
      <c r="Y25" s="1258"/>
      <c r="Z25" s="1258"/>
      <c r="AA25" s="1258"/>
      <c r="AB25" s="1258"/>
      <c r="AC25" s="1258"/>
      <c r="AD25" s="1258"/>
      <c r="AE25" s="1258"/>
      <c r="AF25" s="1258"/>
      <c r="AG25" s="1279"/>
      <c r="AH25" s="272"/>
      <c r="AI25" s="272"/>
      <c r="AJ25" s="62">
        <v>12319135</v>
      </c>
      <c r="AK25" s="294" t="s">
        <v>253</v>
      </c>
      <c r="AL25" s="1289" t="s">
        <v>254</v>
      </c>
      <c r="AM25" s="1290"/>
      <c r="AN25" s="1290"/>
      <c r="AO25" s="1285" t="s">
        <v>255</v>
      </c>
      <c r="AP25" s="1285"/>
      <c r="AQ25" s="1285"/>
      <c r="AR25" s="1285"/>
      <c r="AS25" s="1285"/>
      <c r="AT25" s="1285"/>
      <c r="AU25" s="1285"/>
      <c r="AV25" s="1285"/>
      <c r="AW25" s="1285"/>
      <c r="AX25" s="1285"/>
      <c r="AY25" s="1286"/>
      <c r="AZ25" s="272"/>
      <c r="BA25" s="272"/>
      <c r="BB25" s="62">
        <v>0</v>
      </c>
      <c r="BC25" s="294" t="s">
        <v>251</v>
      </c>
      <c r="BD25" s="1289" t="s">
        <v>256</v>
      </c>
      <c r="BE25" s="1290"/>
      <c r="BF25" s="1290"/>
      <c r="BG25" s="1291" t="s">
        <v>257</v>
      </c>
      <c r="BH25" s="1291"/>
      <c r="BI25" s="1291"/>
      <c r="BJ25" s="1291"/>
      <c r="BK25" s="1291"/>
      <c r="BL25" s="1291"/>
      <c r="BM25" s="1291"/>
      <c r="BN25" s="1291"/>
      <c r="BO25" s="1291"/>
      <c r="BP25" s="1291"/>
      <c r="BQ25" s="1292"/>
      <c r="BR25" s="272"/>
      <c r="BS25" s="272"/>
      <c r="BT25" s="62">
        <v>0</v>
      </c>
      <c r="BU25" s="294" t="s">
        <v>247</v>
      </c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275"/>
      <c r="FL25" s="275"/>
      <c r="FM25" s="275"/>
      <c r="FN25" s="275"/>
      <c r="FO25" s="275"/>
      <c r="FP25" s="275"/>
    </row>
    <row r="26" spans="1:256" ht="22.9" customHeight="1" x14ac:dyDescent="0.15">
      <c r="A26" s="272"/>
      <c r="B26" s="1271" t="s">
        <v>258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3"/>
      <c r="P26" s="272"/>
      <c r="Q26" s="272"/>
      <c r="R26" s="62">
        <v>21701979</v>
      </c>
      <c r="S26" s="294" t="s">
        <v>259</v>
      </c>
      <c r="T26" s="1274" t="s">
        <v>260</v>
      </c>
      <c r="U26" s="1275"/>
      <c r="V26" s="1275"/>
      <c r="W26" s="1276" t="s">
        <v>261</v>
      </c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93"/>
      <c r="AH26" s="299"/>
      <c r="AI26" s="272"/>
      <c r="AJ26" s="62">
        <v>9908393</v>
      </c>
      <c r="AK26" s="294" t="s">
        <v>262</v>
      </c>
      <c r="AL26" s="1289" t="s">
        <v>263</v>
      </c>
      <c r="AM26" s="1290"/>
      <c r="AN26" s="1290"/>
      <c r="AO26" s="1285" t="s">
        <v>264</v>
      </c>
      <c r="AP26" s="1285"/>
      <c r="AQ26" s="1285"/>
      <c r="AR26" s="1285"/>
      <c r="AS26" s="1285"/>
      <c r="AT26" s="1285"/>
      <c r="AU26" s="1285"/>
      <c r="AV26" s="1285"/>
      <c r="AW26" s="1285"/>
      <c r="AX26" s="1285"/>
      <c r="AY26" s="1286"/>
      <c r="AZ26" s="272"/>
      <c r="BA26" s="272"/>
      <c r="BB26" s="62">
        <v>18735</v>
      </c>
      <c r="BC26" s="294" t="s">
        <v>259</v>
      </c>
      <c r="BD26" s="1271" t="s">
        <v>189</v>
      </c>
      <c r="BE26" s="1272"/>
      <c r="BF26" s="1272"/>
      <c r="BG26" s="1272"/>
      <c r="BH26" s="1272"/>
      <c r="BI26" s="1272"/>
      <c r="BJ26" s="1272"/>
      <c r="BK26" s="1272"/>
      <c r="BL26" s="1272"/>
      <c r="BM26" s="1272"/>
      <c r="BN26" s="1272"/>
      <c r="BO26" s="1272"/>
      <c r="BP26" s="1272"/>
      <c r="BQ26" s="1273"/>
      <c r="BR26" s="272"/>
      <c r="BS26" s="272"/>
      <c r="BT26" s="62">
        <v>8224056</v>
      </c>
      <c r="BU26" s="294" t="s">
        <v>253</v>
      </c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  <c r="FL26" s="275"/>
      <c r="FM26" s="275"/>
      <c r="FN26" s="275"/>
      <c r="FO26" s="275"/>
      <c r="FP26" s="275"/>
    </row>
    <row r="27" spans="1:256" ht="22.9" customHeight="1" x14ac:dyDescent="0.15">
      <c r="A27" s="272"/>
      <c r="B27" s="1271" t="s">
        <v>265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3"/>
      <c r="P27" s="298"/>
      <c r="Q27" s="298"/>
      <c r="R27" s="62">
        <v>145488</v>
      </c>
      <c r="S27" s="294" t="s">
        <v>266</v>
      </c>
      <c r="T27" s="1274" t="s">
        <v>267</v>
      </c>
      <c r="U27" s="1275"/>
      <c r="V27" s="1275"/>
      <c r="W27" s="1285" t="s">
        <v>268</v>
      </c>
      <c r="X27" s="1287"/>
      <c r="Y27" s="1287"/>
      <c r="Z27" s="1287"/>
      <c r="AA27" s="1287"/>
      <c r="AB27" s="1287"/>
      <c r="AC27" s="1287"/>
      <c r="AD27" s="1287"/>
      <c r="AE27" s="1287"/>
      <c r="AF27" s="1287"/>
      <c r="AG27" s="1288"/>
      <c r="AH27" s="298"/>
      <c r="AI27" s="298"/>
      <c r="AJ27" s="62">
        <v>9279646</v>
      </c>
      <c r="AK27" s="294" t="s">
        <v>269</v>
      </c>
      <c r="AL27" s="1289" t="s">
        <v>270</v>
      </c>
      <c r="AM27" s="1290"/>
      <c r="AN27" s="1290"/>
      <c r="AO27" s="1285" t="s">
        <v>271</v>
      </c>
      <c r="AP27" s="1285"/>
      <c r="AQ27" s="1285"/>
      <c r="AR27" s="1285"/>
      <c r="AS27" s="1285"/>
      <c r="AT27" s="1285"/>
      <c r="AU27" s="1285"/>
      <c r="AV27" s="1285"/>
      <c r="AW27" s="1285"/>
      <c r="AX27" s="1285"/>
      <c r="AY27" s="1286"/>
      <c r="AZ27" s="272"/>
      <c r="BA27" s="272"/>
      <c r="BB27" s="62">
        <v>835044</v>
      </c>
      <c r="BC27" s="294" t="s">
        <v>266</v>
      </c>
      <c r="BD27" s="1271" t="s">
        <v>272</v>
      </c>
      <c r="BE27" s="1272"/>
      <c r="BF27" s="1272"/>
      <c r="BG27" s="1272"/>
      <c r="BH27" s="1272"/>
      <c r="BI27" s="1272"/>
      <c r="BJ27" s="1272"/>
      <c r="BK27" s="1272"/>
      <c r="BL27" s="1272"/>
      <c r="BM27" s="1272"/>
      <c r="BN27" s="1272"/>
      <c r="BO27" s="1272"/>
      <c r="BP27" s="1272"/>
      <c r="BQ27" s="1273"/>
      <c r="BR27" s="298"/>
      <c r="BS27" s="298"/>
      <c r="BT27" s="62">
        <v>50831098</v>
      </c>
      <c r="BU27" s="294" t="s">
        <v>262</v>
      </c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75"/>
      <c r="FM27" s="275"/>
      <c r="FN27" s="275"/>
      <c r="FO27" s="275"/>
      <c r="FP27" s="275"/>
    </row>
    <row r="28" spans="1:256" ht="22.9" customHeight="1" x14ac:dyDescent="0.15">
      <c r="A28" s="272"/>
      <c r="B28" s="1271" t="s">
        <v>273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3"/>
      <c r="P28" s="272"/>
      <c r="Q28" s="272"/>
      <c r="R28" s="62">
        <v>0</v>
      </c>
      <c r="S28" s="294" t="s">
        <v>274</v>
      </c>
      <c r="T28" s="1274" t="s">
        <v>275</v>
      </c>
      <c r="U28" s="1275"/>
      <c r="V28" s="1275"/>
      <c r="W28" s="1276" t="s">
        <v>276</v>
      </c>
      <c r="X28" s="1277"/>
      <c r="Y28" s="1277"/>
      <c r="Z28" s="1277"/>
      <c r="AA28" s="1277"/>
      <c r="AB28" s="1277"/>
      <c r="AC28" s="1277"/>
      <c r="AD28" s="1277"/>
      <c r="AE28" s="1277"/>
      <c r="AF28" s="1277"/>
      <c r="AG28" s="1293"/>
      <c r="AH28" s="272"/>
      <c r="AI28" s="272"/>
      <c r="AJ28" s="62">
        <v>0</v>
      </c>
      <c r="AK28" s="294" t="s">
        <v>277</v>
      </c>
      <c r="AL28" s="1297" t="s">
        <v>278</v>
      </c>
      <c r="AM28" s="1298"/>
      <c r="AN28" s="1298"/>
      <c r="AO28" s="1298"/>
      <c r="AP28" s="1298"/>
      <c r="AQ28" s="1298"/>
      <c r="AR28" s="1298"/>
      <c r="AS28" s="1298"/>
      <c r="AT28" s="1298"/>
      <c r="AU28" s="1298"/>
      <c r="AV28" s="1298"/>
      <c r="AW28" s="1298"/>
      <c r="AX28" s="1298"/>
      <c r="AY28" s="1299"/>
      <c r="AZ28" s="298"/>
      <c r="BA28" s="298"/>
      <c r="BB28" s="62">
        <v>3030344</v>
      </c>
      <c r="BC28" s="294" t="s">
        <v>274</v>
      </c>
      <c r="BD28" s="1271" t="s">
        <v>279</v>
      </c>
      <c r="BE28" s="1272"/>
      <c r="BF28" s="1272"/>
      <c r="BG28" s="1272"/>
      <c r="BH28" s="1272"/>
      <c r="BI28" s="1272"/>
      <c r="BJ28" s="1272"/>
      <c r="BK28" s="1272"/>
      <c r="BL28" s="1272"/>
      <c r="BM28" s="1272"/>
      <c r="BN28" s="1272"/>
      <c r="BO28" s="1272"/>
      <c r="BP28" s="1272"/>
      <c r="BQ28" s="1273"/>
      <c r="BR28" s="272"/>
      <c r="BS28" s="272"/>
      <c r="BT28" s="62">
        <v>0</v>
      </c>
      <c r="BU28" s="294" t="s">
        <v>280</v>
      </c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</row>
    <row r="29" spans="1:256" ht="22.5" customHeight="1" x14ac:dyDescent="0.15">
      <c r="A29" s="272"/>
      <c r="B29" s="1271" t="s">
        <v>281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3"/>
      <c r="P29" s="272"/>
      <c r="Q29" s="272"/>
      <c r="R29" s="62">
        <v>69</v>
      </c>
      <c r="S29" s="294" t="s">
        <v>282</v>
      </c>
      <c r="T29" s="1257" t="s">
        <v>283</v>
      </c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279"/>
      <c r="AH29" s="272"/>
      <c r="AI29" s="272"/>
      <c r="AJ29" s="62">
        <v>4908705</v>
      </c>
      <c r="AK29" s="294" t="s">
        <v>284</v>
      </c>
      <c r="AL29" s="1257" t="s">
        <v>285</v>
      </c>
      <c r="AM29" s="1258"/>
      <c r="AN29" s="1258"/>
      <c r="AO29" s="1258"/>
      <c r="AP29" s="1258"/>
      <c r="AQ29" s="1258"/>
      <c r="AR29" s="1258"/>
      <c r="AS29" s="1258"/>
      <c r="AT29" s="1258"/>
      <c r="AU29" s="1258"/>
      <c r="AV29" s="1258"/>
      <c r="AW29" s="1258"/>
      <c r="AX29" s="1258"/>
      <c r="AY29" s="1279"/>
      <c r="AZ29" s="272"/>
      <c r="BA29" s="272"/>
      <c r="BB29" s="64">
        <f>SUM(BB30:BB33)</f>
        <v>6747176</v>
      </c>
      <c r="BC29" s="294" t="s">
        <v>282</v>
      </c>
      <c r="BD29" s="1271"/>
      <c r="BE29" s="1272"/>
      <c r="BF29" s="1272"/>
      <c r="BG29" s="1272"/>
      <c r="BH29" s="1272"/>
      <c r="BI29" s="1272"/>
      <c r="BJ29" s="1272"/>
      <c r="BK29" s="1272"/>
      <c r="BL29" s="1272"/>
      <c r="BM29" s="1272"/>
      <c r="BN29" s="1272"/>
      <c r="BO29" s="1272"/>
      <c r="BP29" s="1272"/>
      <c r="BQ29" s="1273"/>
      <c r="BR29" s="272"/>
      <c r="BS29" s="272"/>
      <c r="BT29" s="296">
        <v>0</v>
      </c>
      <c r="BU29" s="294" t="s">
        <v>286</v>
      </c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/>
      <c r="FN29" s="275"/>
      <c r="FO29" s="275"/>
      <c r="FP29" s="275"/>
    </row>
    <row r="30" spans="1:256" s="305" customFormat="1" ht="25.5" customHeight="1" x14ac:dyDescent="0.15">
      <c r="A30" s="272"/>
      <c r="B30" s="1271" t="s">
        <v>287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3"/>
      <c r="P30" s="272"/>
      <c r="Q30" s="272"/>
      <c r="R30" s="62">
        <v>4941469</v>
      </c>
      <c r="S30" s="294" t="s">
        <v>288</v>
      </c>
      <c r="T30" s="1257" t="s">
        <v>289</v>
      </c>
      <c r="U30" s="1258"/>
      <c r="V30" s="1258"/>
      <c r="W30" s="1258"/>
      <c r="X30" s="1258"/>
      <c r="Y30" s="1258"/>
      <c r="Z30" s="1258"/>
      <c r="AA30" s="1258"/>
      <c r="AB30" s="1258"/>
      <c r="AC30" s="1258"/>
      <c r="AD30" s="1258"/>
      <c r="AE30" s="1258"/>
      <c r="AF30" s="1258"/>
      <c r="AG30" s="1279"/>
      <c r="AH30" s="272"/>
      <c r="AI30" s="272"/>
      <c r="AJ30" s="62">
        <v>84056</v>
      </c>
      <c r="AK30" s="294" t="s">
        <v>290</v>
      </c>
      <c r="AL30" s="1294" t="s">
        <v>291</v>
      </c>
      <c r="AM30" s="1295"/>
      <c r="AN30" s="1295"/>
      <c r="AO30" s="1295"/>
      <c r="AP30" s="1295"/>
      <c r="AQ30" s="1295"/>
      <c r="AR30" s="1295"/>
      <c r="AS30" s="1295"/>
      <c r="AT30" s="1295"/>
      <c r="AU30" s="1295"/>
      <c r="AV30" s="1295"/>
      <c r="AW30" s="1295"/>
      <c r="AX30" s="1295"/>
      <c r="AY30" s="1296"/>
      <c r="AZ30" s="272"/>
      <c r="BA30" s="272"/>
      <c r="BB30" s="62">
        <v>130809</v>
      </c>
      <c r="BC30" s="294" t="s">
        <v>288</v>
      </c>
      <c r="BD30" s="1271"/>
      <c r="BE30" s="1272"/>
      <c r="BF30" s="1272"/>
      <c r="BG30" s="1272"/>
      <c r="BH30" s="1272"/>
      <c r="BI30" s="1272"/>
      <c r="BJ30" s="1272"/>
      <c r="BK30" s="1272"/>
      <c r="BL30" s="1272"/>
      <c r="BM30" s="1272"/>
      <c r="BN30" s="1272"/>
      <c r="BO30" s="1272"/>
      <c r="BP30" s="1272"/>
      <c r="BQ30" s="1273"/>
      <c r="BR30" s="272"/>
      <c r="BS30" s="272"/>
      <c r="BT30" s="296">
        <v>0</v>
      </c>
      <c r="BU30" s="294" t="s">
        <v>292</v>
      </c>
      <c r="BV30" s="300"/>
      <c r="BW30" s="300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301"/>
      <c r="CM30" s="294"/>
      <c r="CN30" s="300"/>
      <c r="CO30" s="300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301"/>
      <c r="DE30" s="294"/>
      <c r="DF30" s="300"/>
      <c r="DG30" s="300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301"/>
      <c r="DW30" s="294"/>
      <c r="DX30" s="300"/>
      <c r="DY30" s="300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301"/>
      <c r="EO30" s="294"/>
      <c r="EP30" s="300"/>
      <c r="EQ30" s="300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301"/>
      <c r="FG30" s="294"/>
      <c r="FH30" s="300"/>
      <c r="FI30" s="300"/>
      <c r="FJ30" s="272"/>
      <c r="FK30" s="272"/>
      <c r="FL30" s="272"/>
      <c r="FM30" s="272"/>
      <c r="FN30" s="272"/>
      <c r="FO30" s="272"/>
      <c r="FP30" s="272"/>
      <c r="FQ30" s="302"/>
      <c r="FR30" s="302"/>
      <c r="FS30" s="302"/>
      <c r="FT30" s="302"/>
      <c r="FU30" s="302"/>
      <c r="FV30" s="302"/>
      <c r="FW30" s="302"/>
      <c r="FX30" s="303"/>
      <c r="FY30" s="215"/>
      <c r="FZ30" s="304"/>
      <c r="GA30" s="304"/>
      <c r="GB30" s="302"/>
      <c r="GC30" s="302"/>
      <c r="GD30" s="302"/>
      <c r="GE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3"/>
      <c r="GQ30" s="215"/>
      <c r="GR30" s="304"/>
      <c r="GS30" s="304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3"/>
      <c r="HI30" s="215"/>
      <c r="HJ30" s="304"/>
      <c r="HK30" s="304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3"/>
      <c r="IA30" s="215"/>
      <c r="IB30" s="304"/>
      <c r="IC30" s="304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3"/>
      <c r="IS30" s="215"/>
      <c r="IT30" s="304"/>
      <c r="IU30" s="304"/>
      <c r="IV30" s="302"/>
    </row>
    <row r="31" spans="1:256" s="305" customFormat="1" ht="22.5" customHeight="1" thickBot="1" x14ac:dyDescent="0.2">
      <c r="A31" s="272"/>
      <c r="B31" s="1271" t="s">
        <v>293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3"/>
      <c r="P31" s="272"/>
      <c r="Q31" s="272"/>
      <c r="R31" s="62">
        <v>378015</v>
      </c>
      <c r="S31" s="294" t="s">
        <v>294</v>
      </c>
      <c r="T31" s="1257" t="s">
        <v>295</v>
      </c>
      <c r="U31" s="1258"/>
      <c r="V31" s="1258"/>
      <c r="W31" s="1258"/>
      <c r="X31" s="1258"/>
      <c r="Y31" s="1258"/>
      <c r="Z31" s="1258"/>
      <c r="AA31" s="1258"/>
      <c r="AB31" s="1258"/>
      <c r="AC31" s="1258"/>
      <c r="AD31" s="1258"/>
      <c r="AE31" s="1258"/>
      <c r="AF31" s="1258"/>
      <c r="AG31" s="1279"/>
      <c r="AH31" s="272"/>
      <c r="AI31" s="272"/>
      <c r="AJ31" s="62">
        <v>0</v>
      </c>
      <c r="AK31" s="294" t="s">
        <v>296</v>
      </c>
      <c r="AL31" s="1294" t="s">
        <v>297</v>
      </c>
      <c r="AM31" s="1295"/>
      <c r="AN31" s="1295"/>
      <c r="AO31" s="1295"/>
      <c r="AP31" s="1295"/>
      <c r="AQ31" s="1295"/>
      <c r="AR31" s="1295"/>
      <c r="AS31" s="1295"/>
      <c r="AT31" s="1295"/>
      <c r="AU31" s="1295"/>
      <c r="AV31" s="1295"/>
      <c r="AW31" s="1295"/>
      <c r="AX31" s="1295"/>
      <c r="AY31" s="1296"/>
      <c r="AZ31" s="272"/>
      <c r="BA31" s="272"/>
      <c r="BB31" s="62">
        <v>18054</v>
      </c>
      <c r="BC31" s="294" t="s">
        <v>294</v>
      </c>
      <c r="BD31" s="1271" t="s">
        <v>298</v>
      </c>
      <c r="BE31" s="1272"/>
      <c r="BF31" s="1272"/>
      <c r="BG31" s="1272"/>
      <c r="BH31" s="1272"/>
      <c r="BI31" s="1272"/>
      <c r="BJ31" s="1272"/>
      <c r="BK31" s="1272"/>
      <c r="BL31" s="1272"/>
      <c r="BM31" s="1272"/>
      <c r="BN31" s="1272"/>
      <c r="BO31" s="1272"/>
      <c r="BP31" s="1272"/>
      <c r="BQ31" s="1273"/>
      <c r="BR31" s="286"/>
      <c r="BS31" s="287"/>
      <c r="BT31" s="306">
        <f>SUM(R13:R14)+SUM(R22:R33)+R37+R41+R42+R46+AJ19+AJ22+AJ46+BB13+BB34+BB40+SUM(BB44:BB45)+BT14+SUM(BT27:BT28)</f>
        <v>582079580</v>
      </c>
      <c r="BU31" s="294" t="s">
        <v>299</v>
      </c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</row>
    <row r="32" spans="1:256" ht="22.9" customHeight="1" thickBot="1" x14ac:dyDescent="0.2">
      <c r="A32" s="272"/>
      <c r="B32" s="1271" t="s">
        <v>300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3"/>
      <c r="P32" s="272"/>
      <c r="Q32" s="272"/>
      <c r="R32" s="62">
        <v>1526091</v>
      </c>
      <c r="S32" s="294" t="s">
        <v>301</v>
      </c>
      <c r="T32" s="1257" t="s">
        <v>302</v>
      </c>
      <c r="U32" s="1258"/>
      <c r="V32" s="1258"/>
      <c r="W32" s="1258"/>
      <c r="X32" s="1258"/>
      <c r="Y32" s="1258"/>
      <c r="Z32" s="1258"/>
      <c r="AA32" s="1258"/>
      <c r="AB32" s="1258"/>
      <c r="AC32" s="1258"/>
      <c r="AD32" s="1258"/>
      <c r="AE32" s="1258"/>
      <c r="AF32" s="1258"/>
      <c r="AG32" s="1279"/>
      <c r="AH32" s="272"/>
      <c r="AI32" s="272"/>
      <c r="AJ32" s="64">
        <f>SUM(AJ33:AJ35)</f>
        <v>318473</v>
      </c>
      <c r="AK32" s="294" t="s">
        <v>303</v>
      </c>
      <c r="AL32" s="1300" t="s">
        <v>304</v>
      </c>
      <c r="AM32" s="1301"/>
      <c r="AN32" s="1301"/>
      <c r="AO32" s="1276" t="s">
        <v>271</v>
      </c>
      <c r="AP32" s="1277"/>
      <c r="AQ32" s="1277"/>
      <c r="AR32" s="1277"/>
      <c r="AS32" s="1277"/>
      <c r="AT32" s="1277"/>
      <c r="AU32" s="1277"/>
      <c r="AV32" s="1277"/>
      <c r="AW32" s="1277"/>
      <c r="AX32" s="1277"/>
      <c r="AY32" s="1293"/>
      <c r="AZ32" s="272"/>
      <c r="BA32" s="272"/>
      <c r="BB32" s="62">
        <v>0</v>
      </c>
      <c r="BC32" s="294" t="s">
        <v>301</v>
      </c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  <c r="FL32" s="275"/>
      <c r="FM32" s="275"/>
      <c r="FN32" s="275"/>
      <c r="FO32" s="275"/>
      <c r="FP32" s="275"/>
    </row>
    <row r="33" spans="1:172" ht="22.9" customHeight="1" x14ac:dyDescent="0.15">
      <c r="A33" s="272"/>
      <c r="B33" s="1271" t="s">
        <v>305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3"/>
      <c r="P33" s="272"/>
      <c r="Q33" s="272"/>
      <c r="R33" s="64">
        <f>SUM(R34:R36)</f>
        <v>1273416</v>
      </c>
      <c r="S33" s="294" t="s">
        <v>306</v>
      </c>
      <c r="T33" s="1271" t="s">
        <v>307</v>
      </c>
      <c r="U33" s="1272"/>
      <c r="V33" s="1272"/>
      <c r="W33" s="1272"/>
      <c r="X33" s="1272"/>
      <c r="Y33" s="1272"/>
      <c r="Z33" s="1272"/>
      <c r="AA33" s="1272"/>
      <c r="AB33" s="1272"/>
      <c r="AC33" s="1272"/>
      <c r="AD33" s="1272"/>
      <c r="AE33" s="1272"/>
      <c r="AF33" s="1272"/>
      <c r="AG33" s="1273"/>
      <c r="AH33" s="272"/>
      <c r="AI33" s="272"/>
      <c r="AJ33" s="62">
        <v>0</v>
      </c>
      <c r="AK33" s="294" t="s">
        <v>308</v>
      </c>
      <c r="AL33" s="1271" t="s">
        <v>309</v>
      </c>
      <c r="AM33" s="1272"/>
      <c r="AN33" s="1272"/>
      <c r="AO33" s="1272"/>
      <c r="AP33" s="1272"/>
      <c r="AQ33" s="1272"/>
      <c r="AR33" s="1272"/>
      <c r="AS33" s="1272"/>
      <c r="AT33" s="1272"/>
      <c r="AU33" s="1272"/>
      <c r="AV33" s="1272"/>
      <c r="AW33" s="1272"/>
      <c r="AX33" s="1272"/>
      <c r="AY33" s="1273"/>
      <c r="AZ33" s="272"/>
      <c r="BA33" s="272"/>
      <c r="BB33" s="62">
        <v>6598313</v>
      </c>
      <c r="BC33" s="294" t="s">
        <v>306</v>
      </c>
      <c r="BD33" s="1303" t="s">
        <v>310</v>
      </c>
      <c r="BE33" s="1304"/>
      <c r="BF33" s="1302" t="s">
        <v>311</v>
      </c>
      <c r="BG33" s="1302"/>
      <c r="BH33" s="1302"/>
      <c r="BI33" s="1302"/>
      <c r="BJ33" s="1302"/>
      <c r="BK33" s="1302"/>
      <c r="BL33" s="1302"/>
      <c r="BM33" s="1302"/>
      <c r="BN33" s="1302"/>
      <c r="BO33" s="1302"/>
      <c r="BP33" s="1302"/>
      <c r="BQ33" s="1302"/>
      <c r="BR33" s="277"/>
      <c r="BS33" s="307"/>
      <c r="BT33" s="308">
        <f>BT34+BT35+BT36+BT41+BT42+BT43+BT44</f>
        <v>289914</v>
      </c>
      <c r="BU33" s="294" t="s">
        <v>312</v>
      </c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5"/>
      <c r="FL33" s="275"/>
      <c r="FM33" s="275"/>
      <c r="FN33" s="275"/>
      <c r="FO33" s="275"/>
      <c r="FP33" s="275"/>
    </row>
    <row r="34" spans="1:172" ht="22.9" customHeight="1" x14ac:dyDescent="0.15">
      <c r="A34" s="272"/>
      <c r="B34" s="1274" t="s">
        <v>313</v>
      </c>
      <c r="C34" s="1275"/>
      <c r="D34" s="1275"/>
      <c r="E34" s="1276" t="s">
        <v>314</v>
      </c>
      <c r="F34" s="1277"/>
      <c r="G34" s="1277"/>
      <c r="H34" s="1277"/>
      <c r="I34" s="1277"/>
      <c r="J34" s="1277"/>
      <c r="K34" s="1277"/>
      <c r="L34" s="1277"/>
      <c r="M34" s="1277"/>
      <c r="N34" s="1277"/>
      <c r="O34" s="1293"/>
      <c r="P34" s="298"/>
      <c r="Q34" s="298"/>
      <c r="R34" s="62">
        <v>1062458</v>
      </c>
      <c r="S34" s="294" t="s">
        <v>315</v>
      </c>
      <c r="T34" s="1271" t="s">
        <v>316</v>
      </c>
      <c r="U34" s="1272"/>
      <c r="V34" s="1272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3"/>
      <c r="AH34" s="298"/>
      <c r="AI34" s="298"/>
      <c r="AJ34" s="62">
        <v>0</v>
      </c>
      <c r="AK34" s="294" t="s">
        <v>317</v>
      </c>
      <c r="AL34" s="1271" t="s">
        <v>318</v>
      </c>
      <c r="AM34" s="1272"/>
      <c r="AN34" s="1272"/>
      <c r="AO34" s="1272"/>
      <c r="AP34" s="1272"/>
      <c r="AQ34" s="1272"/>
      <c r="AR34" s="1272"/>
      <c r="AS34" s="1272"/>
      <c r="AT34" s="1272"/>
      <c r="AU34" s="1272"/>
      <c r="AV34" s="1272"/>
      <c r="AW34" s="1272"/>
      <c r="AX34" s="1272"/>
      <c r="AY34" s="1273"/>
      <c r="AZ34" s="272"/>
      <c r="BA34" s="272"/>
      <c r="BB34" s="64">
        <f>SUM(BB35:BB36)</f>
        <v>2923437</v>
      </c>
      <c r="BC34" s="294" t="s">
        <v>315</v>
      </c>
      <c r="BD34" s="1305"/>
      <c r="BE34" s="1306"/>
      <c r="BF34" s="1302" t="s">
        <v>319</v>
      </c>
      <c r="BG34" s="1302"/>
      <c r="BH34" s="1302"/>
      <c r="BI34" s="1302"/>
      <c r="BJ34" s="1302"/>
      <c r="BK34" s="1302"/>
      <c r="BL34" s="1302"/>
      <c r="BM34" s="1302"/>
      <c r="BN34" s="1302"/>
      <c r="BO34" s="1302"/>
      <c r="BP34" s="1302"/>
      <c r="BQ34" s="1302"/>
      <c r="BR34" s="272"/>
      <c r="BS34" s="272"/>
      <c r="BT34" s="62">
        <v>261525</v>
      </c>
      <c r="BU34" s="294" t="s">
        <v>320</v>
      </c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275"/>
      <c r="FL34" s="275"/>
      <c r="FM34" s="275"/>
      <c r="FN34" s="275"/>
      <c r="FO34" s="275"/>
      <c r="FP34" s="275"/>
    </row>
    <row r="35" spans="1:172" ht="22.9" customHeight="1" x14ac:dyDescent="0.15">
      <c r="A35" s="272"/>
      <c r="B35" s="1274" t="s">
        <v>321</v>
      </c>
      <c r="C35" s="1275"/>
      <c r="D35" s="1275"/>
      <c r="E35" s="1276" t="s">
        <v>322</v>
      </c>
      <c r="F35" s="1277"/>
      <c r="G35" s="1277"/>
      <c r="H35" s="1277"/>
      <c r="I35" s="1277"/>
      <c r="J35" s="1277"/>
      <c r="K35" s="1277"/>
      <c r="L35" s="1277"/>
      <c r="M35" s="1277"/>
      <c r="N35" s="1277"/>
      <c r="O35" s="1293"/>
      <c r="P35" s="272"/>
      <c r="Q35" s="272"/>
      <c r="R35" s="62">
        <v>179149</v>
      </c>
      <c r="S35" s="294" t="s">
        <v>323</v>
      </c>
      <c r="T35" s="1271" t="s">
        <v>189</v>
      </c>
      <c r="U35" s="1272"/>
      <c r="V35" s="1272"/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3"/>
      <c r="AH35" s="298"/>
      <c r="AI35" s="298"/>
      <c r="AJ35" s="62">
        <v>318473</v>
      </c>
      <c r="AK35" s="294" t="s">
        <v>324</v>
      </c>
      <c r="AL35" s="1257" t="s">
        <v>325</v>
      </c>
      <c r="AM35" s="1258"/>
      <c r="AN35" s="1258"/>
      <c r="AO35" s="1258"/>
      <c r="AP35" s="1258"/>
      <c r="AQ35" s="1258"/>
      <c r="AR35" s="1258"/>
      <c r="AS35" s="1258"/>
      <c r="AT35" s="1258"/>
      <c r="AU35" s="1258"/>
      <c r="AV35" s="1258"/>
      <c r="AW35" s="1258"/>
      <c r="AX35" s="1258"/>
      <c r="AY35" s="1279"/>
      <c r="AZ35" s="298"/>
      <c r="BA35" s="298"/>
      <c r="BB35" s="62">
        <v>1027034</v>
      </c>
      <c r="BC35" s="294" t="s">
        <v>323</v>
      </c>
      <c r="BD35" s="1305"/>
      <c r="BE35" s="1306"/>
      <c r="BF35" s="1302" t="s">
        <v>326</v>
      </c>
      <c r="BG35" s="1302"/>
      <c r="BH35" s="1302"/>
      <c r="BI35" s="1302"/>
      <c r="BJ35" s="1302"/>
      <c r="BK35" s="1302"/>
      <c r="BL35" s="1302"/>
      <c r="BM35" s="1302"/>
      <c r="BN35" s="1302"/>
      <c r="BO35" s="1302"/>
      <c r="BP35" s="1302"/>
      <c r="BQ35" s="1302"/>
      <c r="BR35" s="299"/>
      <c r="BS35" s="299"/>
      <c r="BT35" s="62">
        <v>5626</v>
      </c>
      <c r="BU35" s="294" t="s">
        <v>327</v>
      </c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  <c r="EY35" s="275"/>
      <c r="EZ35" s="275"/>
      <c r="FA35" s="275"/>
      <c r="FB35" s="275"/>
      <c r="FC35" s="275"/>
      <c r="FD35" s="275"/>
      <c r="FE35" s="275"/>
      <c r="FF35" s="275"/>
      <c r="FG35" s="275"/>
      <c r="FH35" s="275"/>
      <c r="FI35" s="275"/>
      <c r="FJ35" s="275"/>
      <c r="FK35" s="275"/>
      <c r="FL35" s="275"/>
      <c r="FM35" s="275"/>
      <c r="FN35" s="275"/>
      <c r="FO35" s="275"/>
      <c r="FP35" s="275"/>
    </row>
    <row r="36" spans="1:172" ht="22.9" customHeight="1" x14ac:dyDescent="0.15">
      <c r="A36" s="272"/>
      <c r="B36" s="1274" t="s">
        <v>328</v>
      </c>
      <c r="C36" s="1275"/>
      <c r="D36" s="1275"/>
      <c r="E36" s="1276" t="s">
        <v>329</v>
      </c>
      <c r="F36" s="1277"/>
      <c r="G36" s="1277"/>
      <c r="H36" s="1277"/>
      <c r="I36" s="1277"/>
      <c r="J36" s="1277"/>
      <c r="K36" s="1277"/>
      <c r="L36" s="1277"/>
      <c r="M36" s="1277"/>
      <c r="N36" s="1277"/>
      <c r="O36" s="1293"/>
      <c r="P36" s="272"/>
      <c r="Q36" s="272"/>
      <c r="R36" s="62">
        <v>31809</v>
      </c>
      <c r="S36" s="294" t="s">
        <v>330</v>
      </c>
      <c r="T36" s="1257" t="s">
        <v>331</v>
      </c>
      <c r="U36" s="1258"/>
      <c r="V36" s="1258"/>
      <c r="W36" s="1258"/>
      <c r="X36" s="1258"/>
      <c r="Y36" s="1258"/>
      <c r="Z36" s="1258"/>
      <c r="AA36" s="1258"/>
      <c r="AB36" s="1258"/>
      <c r="AC36" s="1258"/>
      <c r="AD36" s="1258"/>
      <c r="AE36" s="1258"/>
      <c r="AF36" s="1258"/>
      <c r="AG36" s="1279"/>
      <c r="AH36" s="272"/>
      <c r="AI36" s="272"/>
      <c r="AJ36" s="62">
        <v>0</v>
      </c>
      <c r="AK36" s="294" t="s">
        <v>332</v>
      </c>
      <c r="AL36" s="1257" t="s">
        <v>333</v>
      </c>
      <c r="AM36" s="1258"/>
      <c r="AN36" s="1258"/>
      <c r="AO36" s="1258"/>
      <c r="AP36" s="1258"/>
      <c r="AQ36" s="1258"/>
      <c r="AR36" s="1258"/>
      <c r="AS36" s="1258"/>
      <c r="AT36" s="1258"/>
      <c r="AU36" s="1258"/>
      <c r="AV36" s="1258"/>
      <c r="AW36" s="1258"/>
      <c r="AX36" s="1258"/>
      <c r="AY36" s="1279"/>
      <c r="AZ36" s="272"/>
      <c r="BA36" s="272"/>
      <c r="BB36" s="64">
        <f>SUM(BB37:BB39)</f>
        <v>1896403</v>
      </c>
      <c r="BC36" s="294" t="s">
        <v>330</v>
      </c>
      <c r="BD36" s="1305"/>
      <c r="BE36" s="1306"/>
      <c r="BF36" s="1302" t="s">
        <v>334</v>
      </c>
      <c r="BG36" s="1302"/>
      <c r="BH36" s="1302"/>
      <c r="BI36" s="1302"/>
      <c r="BJ36" s="1302"/>
      <c r="BK36" s="1302"/>
      <c r="BL36" s="1302"/>
      <c r="BM36" s="1302"/>
      <c r="BN36" s="1302"/>
      <c r="BO36" s="1302"/>
      <c r="BP36" s="1302"/>
      <c r="BQ36" s="1302"/>
      <c r="BR36" s="299"/>
      <c r="BS36" s="299"/>
      <c r="BT36" s="64">
        <f>BT37+BT38+BT39+BT40</f>
        <v>16880</v>
      </c>
      <c r="BU36" s="294" t="s">
        <v>335</v>
      </c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5"/>
      <c r="EL36" s="275"/>
      <c r="EM36" s="275"/>
      <c r="EN36" s="275"/>
      <c r="EO36" s="275"/>
      <c r="EP36" s="275"/>
      <c r="EQ36" s="275"/>
      <c r="ER36" s="275"/>
      <c r="ES36" s="275"/>
      <c r="ET36" s="275"/>
      <c r="EU36" s="275"/>
      <c r="EV36" s="275"/>
      <c r="EW36" s="275"/>
      <c r="EX36" s="275"/>
      <c r="EY36" s="275"/>
      <c r="EZ36" s="275"/>
      <c r="FA36" s="275"/>
      <c r="FB36" s="275"/>
      <c r="FC36" s="275"/>
      <c r="FD36" s="275"/>
      <c r="FE36" s="275"/>
      <c r="FF36" s="275"/>
      <c r="FG36" s="275"/>
      <c r="FH36" s="275"/>
      <c r="FI36" s="275"/>
      <c r="FJ36" s="275"/>
      <c r="FK36" s="275"/>
      <c r="FL36" s="275"/>
      <c r="FM36" s="275"/>
      <c r="FN36" s="275"/>
      <c r="FO36" s="275"/>
      <c r="FP36" s="275"/>
    </row>
    <row r="37" spans="1:172" ht="22.9" customHeight="1" x14ac:dyDescent="0.15">
      <c r="A37" s="300"/>
      <c r="B37" s="1271" t="s">
        <v>336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3"/>
      <c r="P37" s="272"/>
      <c r="Q37" s="272"/>
      <c r="R37" s="64">
        <f>SUM(R38:R40)</f>
        <v>13203996</v>
      </c>
      <c r="S37" s="294" t="s">
        <v>337</v>
      </c>
      <c r="T37" s="1300" t="s">
        <v>338</v>
      </c>
      <c r="U37" s="1301"/>
      <c r="V37" s="1301"/>
      <c r="W37" s="1276" t="s">
        <v>339</v>
      </c>
      <c r="X37" s="1277"/>
      <c r="Y37" s="1277"/>
      <c r="Z37" s="1277"/>
      <c r="AA37" s="1277"/>
      <c r="AB37" s="1277"/>
      <c r="AC37" s="1277"/>
      <c r="AD37" s="1277"/>
      <c r="AE37" s="1277"/>
      <c r="AF37" s="1277"/>
      <c r="AG37" s="1293"/>
      <c r="AH37" s="272"/>
      <c r="AI37" s="272"/>
      <c r="AJ37" s="62">
        <v>3042648</v>
      </c>
      <c r="AK37" s="294" t="s">
        <v>340</v>
      </c>
      <c r="AL37" s="1271" t="s">
        <v>341</v>
      </c>
      <c r="AM37" s="1272"/>
      <c r="AN37" s="1272"/>
      <c r="AO37" s="1272"/>
      <c r="AP37" s="1272"/>
      <c r="AQ37" s="1272"/>
      <c r="AR37" s="1272"/>
      <c r="AS37" s="1272"/>
      <c r="AT37" s="1272"/>
      <c r="AU37" s="1272"/>
      <c r="AV37" s="1272"/>
      <c r="AW37" s="1272"/>
      <c r="AX37" s="1272"/>
      <c r="AY37" s="1273"/>
      <c r="AZ37" s="272"/>
      <c r="BA37" s="272"/>
      <c r="BB37" s="62">
        <v>1879251</v>
      </c>
      <c r="BC37" s="294" t="s">
        <v>337</v>
      </c>
      <c r="BD37" s="1305"/>
      <c r="BE37" s="1306"/>
      <c r="BF37" s="1302" t="s">
        <v>342</v>
      </c>
      <c r="BG37" s="1302"/>
      <c r="BH37" s="1302"/>
      <c r="BI37" s="1302"/>
      <c r="BJ37" s="1302"/>
      <c r="BK37" s="1302"/>
      <c r="BL37" s="1302"/>
      <c r="BM37" s="1302"/>
      <c r="BN37" s="1302"/>
      <c r="BO37" s="1302"/>
      <c r="BP37" s="1302"/>
      <c r="BQ37" s="1302"/>
      <c r="BR37" s="299"/>
      <c r="BS37" s="299"/>
      <c r="BT37" s="62">
        <v>0</v>
      </c>
      <c r="BU37" s="294" t="s">
        <v>343</v>
      </c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  <c r="EM37" s="275"/>
      <c r="EN37" s="275"/>
      <c r="EO37" s="275"/>
      <c r="EP37" s="275"/>
      <c r="EQ37" s="275"/>
      <c r="ER37" s="275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  <c r="FE37" s="275"/>
      <c r="FF37" s="275"/>
      <c r="FG37" s="275"/>
      <c r="FH37" s="275"/>
      <c r="FI37" s="275"/>
      <c r="FJ37" s="275"/>
      <c r="FK37" s="275"/>
      <c r="FL37" s="275"/>
      <c r="FM37" s="275"/>
      <c r="FN37" s="275"/>
      <c r="FO37" s="275"/>
      <c r="FP37" s="275"/>
    </row>
    <row r="38" spans="1:172" ht="22.9" customHeight="1" x14ac:dyDescent="0.15">
      <c r="A38" s="272"/>
      <c r="B38" s="1257" t="s">
        <v>344</v>
      </c>
      <c r="C38" s="1258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79"/>
      <c r="P38" s="272"/>
      <c r="Q38" s="272"/>
      <c r="R38" s="62">
        <v>12363931</v>
      </c>
      <c r="S38" s="294" t="s">
        <v>345</v>
      </c>
      <c r="T38" s="1300" t="s">
        <v>346</v>
      </c>
      <c r="U38" s="1301"/>
      <c r="V38" s="1301"/>
      <c r="W38" s="1276" t="s">
        <v>347</v>
      </c>
      <c r="X38" s="1277"/>
      <c r="Y38" s="1277"/>
      <c r="Z38" s="1277"/>
      <c r="AA38" s="1277"/>
      <c r="AB38" s="1277"/>
      <c r="AC38" s="1277"/>
      <c r="AD38" s="1277"/>
      <c r="AE38" s="1277"/>
      <c r="AF38" s="1277"/>
      <c r="AG38" s="1293"/>
      <c r="AH38" s="272"/>
      <c r="AI38" s="272"/>
      <c r="AJ38" s="62">
        <v>0</v>
      </c>
      <c r="AK38" s="294" t="s">
        <v>348</v>
      </c>
      <c r="AL38" s="1271" t="s">
        <v>349</v>
      </c>
      <c r="AM38" s="1272"/>
      <c r="AN38" s="1272"/>
      <c r="AO38" s="1272"/>
      <c r="AP38" s="1272"/>
      <c r="AQ38" s="1272"/>
      <c r="AR38" s="1272"/>
      <c r="AS38" s="1272"/>
      <c r="AT38" s="1272"/>
      <c r="AU38" s="1272"/>
      <c r="AV38" s="1272"/>
      <c r="AW38" s="1272"/>
      <c r="AX38" s="1272"/>
      <c r="AY38" s="1273"/>
      <c r="AZ38" s="272"/>
      <c r="BA38" s="272"/>
      <c r="BB38" s="62">
        <v>0</v>
      </c>
      <c r="BC38" s="294" t="s">
        <v>345</v>
      </c>
      <c r="BD38" s="1305"/>
      <c r="BE38" s="1306"/>
      <c r="BF38" s="1302" t="s">
        <v>195</v>
      </c>
      <c r="BG38" s="1302"/>
      <c r="BH38" s="1302"/>
      <c r="BI38" s="1302"/>
      <c r="BJ38" s="1302"/>
      <c r="BK38" s="1302"/>
      <c r="BL38" s="1302"/>
      <c r="BM38" s="1302"/>
      <c r="BN38" s="1302"/>
      <c r="BO38" s="1302"/>
      <c r="BP38" s="1302"/>
      <c r="BQ38" s="1302"/>
      <c r="BR38" s="299"/>
      <c r="BS38" s="299"/>
      <c r="BT38" s="62">
        <v>1478</v>
      </c>
      <c r="BU38" s="294" t="s">
        <v>350</v>
      </c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75"/>
      <c r="FM38" s="275"/>
      <c r="FN38" s="275"/>
      <c r="FO38" s="275"/>
      <c r="FP38" s="275"/>
    </row>
    <row r="39" spans="1:172" ht="22.9" customHeight="1" x14ac:dyDescent="0.15">
      <c r="A39" s="272"/>
      <c r="B39" s="1257" t="s">
        <v>351</v>
      </c>
      <c r="C39" s="1258"/>
      <c r="D39" s="1258"/>
      <c r="E39" s="1258"/>
      <c r="F39" s="1258"/>
      <c r="G39" s="1258"/>
      <c r="H39" s="1258"/>
      <c r="I39" s="1258"/>
      <c r="J39" s="1258"/>
      <c r="K39" s="1258"/>
      <c r="L39" s="1258"/>
      <c r="M39" s="1258"/>
      <c r="N39" s="1258"/>
      <c r="O39" s="1279"/>
      <c r="P39" s="272"/>
      <c r="Q39" s="272"/>
      <c r="R39" s="62">
        <v>761240</v>
      </c>
      <c r="S39" s="294" t="s">
        <v>352</v>
      </c>
      <c r="T39" s="1300" t="s">
        <v>353</v>
      </c>
      <c r="U39" s="1301"/>
      <c r="V39" s="1301"/>
      <c r="W39" s="1276" t="s">
        <v>255</v>
      </c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93"/>
      <c r="AH39" s="272"/>
      <c r="AI39" s="272"/>
      <c r="AJ39" s="62">
        <v>0</v>
      </c>
      <c r="AK39" s="294" t="s">
        <v>354</v>
      </c>
      <c r="AL39" s="1271" t="s">
        <v>189</v>
      </c>
      <c r="AM39" s="1272"/>
      <c r="AN39" s="1272"/>
      <c r="AO39" s="1272"/>
      <c r="AP39" s="1272"/>
      <c r="AQ39" s="1272"/>
      <c r="AR39" s="1272"/>
      <c r="AS39" s="1272"/>
      <c r="AT39" s="1272"/>
      <c r="AU39" s="1272"/>
      <c r="AV39" s="1272"/>
      <c r="AW39" s="1272"/>
      <c r="AX39" s="1272"/>
      <c r="AY39" s="1273"/>
      <c r="AZ39" s="272"/>
      <c r="BA39" s="272"/>
      <c r="BB39" s="62">
        <v>17152</v>
      </c>
      <c r="BC39" s="294" t="s">
        <v>352</v>
      </c>
      <c r="BD39" s="1305"/>
      <c r="BE39" s="1306"/>
      <c r="BF39" s="1302" t="s">
        <v>201</v>
      </c>
      <c r="BG39" s="1302"/>
      <c r="BH39" s="1302"/>
      <c r="BI39" s="1302"/>
      <c r="BJ39" s="1302"/>
      <c r="BK39" s="1302"/>
      <c r="BL39" s="1302"/>
      <c r="BM39" s="1302"/>
      <c r="BN39" s="1302"/>
      <c r="BO39" s="1302"/>
      <c r="BP39" s="1302"/>
      <c r="BQ39" s="1302"/>
      <c r="BR39" s="299"/>
      <c r="BS39" s="299"/>
      <c r="BT39" s="62">
        <v>9000</v>
      </c>
      <c r="BU39" s="294" t="s">
        <v>355</v>
      </c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275"/>
      <c r="FM39" s="275"/>
      <c r="FN39" s="275"/>
      <c r="FO39" s="275"/>
      <c r="FP39" s="275"/>
    </row>
    <row r="40" spans="1:172" ht="22.9" customHeight="1" x14ac:dyDescent="0.15">
      <c r="A40" s="272"/>
      <c r="B40" s="1309" t="s">
        <v>356</v>
      </c>
      <c r="C40" s="1310"/>
      <c r="D40" s="1310"/>
      <c r="E40" s="1310"/>
      <c r="F40" s="1310"/>
      <c r="G40" s="1310"/>
      <c r="H40" s="1310"/>
      <c r="I40" s="1310"/>
      <c r="J40" s="1310"/>
      <c r="K40" s="1310"/>
      <c r="L40" s="1310"/>
      <c r="M40" s="1310"/>
      <c r="N40" s="1310"/>
      <c r="O40" s="1311"/>
      <c r="P40" s="272"/>
      <c r="Q40" s="272"/>
      <c r="R40" s="62">
        <v>78825</v>
      </c>
      <c r="S40" s="294" t="s">
        <v>357</v>
      </c>
      <c r="T40" s="1312" t="s">
        <v>358</v>
      </c>
      <c r="U40" s="1313"/>
      <c r="V40" s="1313"/>
      <c r="W40" s="1285" t="s">
        <v>359</v>
      </c>
      <c r="X40" s="1287"/>
      <c r="Y40" s="1287"/>
      <c r="Z40" s="1287"/>
      <c r="AA40" s="1287"/>
      <c r="AB40" s="1287"/>
      <c r="AC40" s="1287"/>
      <c r="AD40" s="1287"/>
      <c r="AE40" s="1287"/>
      <c r="AF40" s="1287"/>
      <c r="AG40" s="1288"/>
      <c r="AH40" s="272"/>
      <c r="AI40" s="272"/>
      <c r="AJ40" s="62">
        <v>0</v>
      </c>
      <c r="AK40" s="294" t="s">
        <v>360</v>
      </c>
      <c r="AL40" s="1271" t="s">
        <v>361</v>
      </c>
      <c r="AM40" s="1272"/>
      <c r="AN40" s="1272"/>
      <c r="AO40" s="1272"/>
      <c r="AP40" s="1272"/>
      <c r="AQ40" s="1272"/>
      <c r="AR40" s="1272"/>
      <c r="AS40" s="1272"/>
      <c r="AT40" s="1272"/>
      <c r="AU40" s="1272"/>
      <c r="AV40" s="1272"/>
      <c r="AW40" s="1272"/>
      <c r="AX40" s="1272"/>
      <c r="AY40" s="1273"/>
      <c r="AZ40" s="272"/>
      <c r="BA40" s="272"/>
      <c r="BB40" s="64">
        <f>SUM(BB41:BB43)</f>
        <v>734411</v>
      </c>
      <c r="BC40" s="294" t="s">
        <v>362</v>
      </c>
      <c r="BD40" s="1305"/>
      <c r="BE40" s="1306"/>
      <c r="BF40" s="1302" t="s">
        <v>208</v>
      </c>
      <c r="BG40" s="1302"/>
      <c r="BH40" s="1302"/>
      <c r="BI40" s="1302"/>
      <c r="BJ40" s="1302"/>
      <c r="BK40" s="1302"/>
      <c r="BL40" s="1302"/>
      <c r="BM40" s="1302"/>
      <c r="BN40" s="1302"/>
      <c r="BO40" s="1302"/>
      <c r="BP40" s="1302"/>
      <c r="BQ40" s="1302"/>
      <c r="BR40" s="299"/>
      <c r="BS40" s="299"/>
      <c r="BT40" s="62">
        <v>6402</v>
      </c>
      <c r="BU40" s="294" t="s">
        <v>363</v>
      </c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5"/>
      <c r="FL40" s="275"/>
      <c r="FM40" s="275"/>
      <c r="FN40" s="275"/>
      <c r="FO40" s="275"/>
      <c r="FP40" s="275"/>
    </row>
    <row r="41" spans="1:172" ht="23.1" customHeight="1" x14ac:dyDescent="0.15">
      <c r="A41" s="271"/>
      <c r="B41" s="1271" t="s">
        <v>364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3"/>
      <c r="P41" s="272"/>
      <c r="Q41" s="272"/>
      <c r="R41" s="62">
        <v>258931</v>
      </c>
      <c r="S41" s="294" t="s">
        <v>365</v>
      </c>
      <c r="T41" s="1312" t="s">
        <v>366</v>
      </c>
      <c r="U41" s="1313"/>
      <c r="V41" s="1313"/>
      <c r="W41" s="1276" t="s">
        <v>367</v>
      </c>
      <c r="X41" s="1277"/>
      <c r="Y41" s="1277"/>
      <c r="Z41" s="1277"/>
      <c r="AA41" s="1277"/>
      <c r="AB41" s="1277"/>
      <c r="AC41" s="1277"/>
      <c r="AD41" s="1277"/>
      <c r="AE41" s="1277"/>
      <c r="AF41" s="1277"/>
      <c r="AG41" s="1293"/>
      <c r="AH41" s="272"/>
      <c r="AI41" s="272"/>
      <c r="AJ41" s="62">
        <v>0</v>
      </c>
      <c r="AK41" s="294" t="s">
        <v>368</v>
      </c>
      <c r="AL41" s="1257" t="s">
        <v>369</v>
      </c>
      <c r="AM41" s="1258"/>
      <c r="AN41" s="1258"/>
      <c r="AO41" s="1258"/>
      <c r="AP41" s="1258"/>
      <c r="AQ41" s="1258"/>
      <c r="AR41" s="1258"/>
      <c r="AS41" s="1258"/>
      <c r="AT41" s="1258"/>
      <c r="AU41" s="1258"/>
      <c r="AV41" s="1258"/>
      <c r="AW41" s="1258"/>
      <c r="AX41" s="1258"/>
      <c r="AY41" s="1279"/>
      <c r="AZ41" s="283"/>
      <c r="BA41" s="309"/>
      <c r="BB41" s="62">
        <v>98518</v>
      </c>
      <c r="BC41" s="294" t="s">
        <v>370</v>
      </c>
      <c r="BD41" s="1305"/>
      <c r="BE41" s="1306"/>
      <c r="BF41" s="1302" t="s">
        <v>371</v>
      </c>
      <c r="BG41" s="1302"/>
      <c r="BH41" s="1302"/>
      <c r="BI41" s="1302"/>
      <c r="BJ41" s="1302"/>
      <c r="BK41" s="1302"/>
      <c r="BL41" s="1302"/>
      <c r="BM41" s="1302"/>
      <c r="BN41" s="1302"/>
      <c r="BO41" s="1302"/>
      <c r="BP41" s="1302"/>
      <c r="BQ41" s="1302"/>
      <c r="BR41" s="299"/>
      <c r="BS41" s="299"/>
      <c r="BT41" s="62">
        <v>2</v>
      </c>
      <c r="BU41" s="294" t="s">
        <v>372</v>
      </c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</row>
    <row r="42" spans="1:172" ht="23.1" customHeight="1" x14ac:dyDescent="0.15">
      <c r="A42" s="271"/>
      <c r="B42" s="1271" t="s">
        <v>373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3"/>
      <c r="P42" s="272"/>
      <c r="Q42" s="272"/>
      <c r="R42" s="64">
        <f>SUM(R43:R45)</f>
        <v>1650924</v>
      </c>
      <c r="S42" s="294" t="s">
        <v>374</v>
      </c>
      <c r="T42" s="1312" t="s">
        <v>375</v>
      </c>
      <c r="U42" s="1313"/>
      <c r="V42" s="1313"/>
      <c r="W42" s="1291" t="s">
        <v>376</v>
      </c>
      <c r="X42" s="1317"/>
      <c r="Y42" s="1317"/>
      <c r="Z42" s="1317"/>
      <c r="AA42" s="1317"/>
      <c r="AB42" s="1317"/>
      <c r="AC42" s="1317"/>
      <c r="AD42" s="1317"/>
      <c r="AE42" s="1317"/>
      <c r="AF42" s="1317"/>
      <c r="AG42" s="1318"/>
      <c r="AH42" s="283"/>
      <c r="AI42" s="272"/>
      <c r="AJ42" s="62">
        <v>7700000</v>
      </c>
      <c r="AK42" s="294" t="s">
        <v>377</v>
      </c>
      <c r="AL42" s="1319" t="s">
        <v>378</v>
      </c>
      <c r="AM42" s="1320"/>
      <c r="AN42" s="1320"/>
      <c r="AO42" s="1276" t="s">
        <v>379</v>
      </c>
      <c r="AP42" s="1277"/>
      <c r="AQ42" s="1277"/>
      <c r="AR42" s="1277"/>
      <c r="AS42" s="1277"/>
      <c r="AT42" s="1277"/>
      <c r="AU42" s="1277"/>
      <c r="AV42" s="1277"/>
      <c r="AW42" s="1277"/>
      <c r="AX42" s="1277"/>
      <c r="AY42" s="1293"/>
      <c r="AZ42" s="272"/>
      <c r="BA42" s="272"/>
      <c r="BB42" s="310">
        <v>20464</v>
      </c>
      <c r="BC42" s="294" t="s">
        <v>374</v>
      </c>
      <c r="BD42" s="1305"/>
      <c r="BE42" s="1306"/>
      <c r="BF42" s="1302" t="s">
        <v>380</v>
      </c>
      <c r="BG42" s="1302"/>
      <c r="BH42" s="1302"/>
      <c r="BI42" s="1302"/>
      <c r="BJ42" s="1302"/>
      <c r="BK42" s="1302"/>
      <c r="BL42" s="1302"/>
      <c r="BM42" s="1302"/>
      <c r="BN42" s="1302"/>
      <c r="BO42" s="1302"/>
      <c r="BP42" s="1302"/>
      <c r="BQ42" s="1302"/>
      <c r="BR42" s="299"/>
      <c r="BS42" s="299"/>
      <c r="BT42" s="62">
        <v>1092</v>
      </c>
      <c r="BU42" s="294" t="s">
        <v>381</v>
      </c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</row>
    <row r="43" spans="1:172" ht="23.1" customHeight="1" x14ac:dyDescent="0.15">
      <c r="A43" s="271"/>
      <c r="B43" s="1257" t="s">
        <v>382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79"/>
      <c r="P43" s="272"/>
      <c r="Q43" s="272"/>
      <c r="R43" s="62">
        <v>79227</v>
      </c>
      <c r="S43" s="294" t="s">
        <v>383</v>
      </c>
      <c r="T43" s="1312" t="s">
        <v>384</v>
      </c>
      <c r="U43" s="1313"/>
      <c r="V43" s="1313"/>
      <c r="W43" s="1314" t="s">
        <v>385</v>
      </c>
      <c r="X43" s="1315"/>
      <c r="Y43" s="1315"/>
      <c r="Z43" s="1315"/>
      <c r="AA43" s="1315"/>
      <c r="AB43" s="1315"/>
      <c r="AC43" s="1315"/>
      <c r="AD43" s="1315"/>
      <c r="AE43" s="1315"/>
      <c r="AF43" s="1315"/>
      <c r="AG43" s="1316"/>
      <c r="AH43" s="283"/>
      <c r="AI43" s="309"/>
      <c r="AJ43" s="310">
        <v>98558897</v>
      </c>
      <c r="AK43" s="294" t="s">
        <v>386</v>
      </c>
      <c r="AL43" s="1257" t="s">
        <v>387</v>
      </c>
      <c r="AM43" s="1258"/>
      <c r="AN43" s="1258"/>
      <c r="AO43" s="1258"/>
      <c r="AP43" s="1258"/>
      <c r="AQ43" s="1258"/>
      <c r="AR43" s="1258"/>
      <c r="AS43" s="1258"/>
      <c r="AT43" s="1258"/>
      <c r="AU43" s="1258"/>
      <c r="AV43" s="1258"/>
      <c r="AW43" s="1258"/>
      <c r="AX43" s="1258"/>
      <c r="AY43" s="1279"/>
      <c r="AZ43" s="272"/>
      <c r="BA43" s="272"/>
      <c r="BB43" s="310">
        <v>615429</v>
      </c>
      <c r="BC43" s="294" t="s">
        <v>388</v>
      </c>
      <c r="BD43" s="1305"/>
      <c r="BE43" s="1306"/>
      <c r="BF43" s="1302" t="s">
        <v>389</v>
      </c>
      <c r="BG43" s="1302"/>
      <c r="BH43" s="1302"/>
      <c r="BI43" s="1302"/>
      <c r="BJ43" s="1302"/>
      <c r="BK43" s="1302"/>
      <c r="BL43" s="1302"/>
      <c r="BM43" s="1302"/>
      <c r="BN43" s="1302"/>
      <c r="BO43" s="1302"/>
      <c r="BP43" s="1302"/>
      <c r="BQ43" s="1302"/>
      <c r="BR43" s="271"/>
      <c r="BS43" s="271"/>
      <c r="BT43" s="62">
        <v>2589</v>
      </c>
      <c r="BU43" s="294" t="s">
        <v>390</v>
      </c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5"/>
      <c r="EN43" s="275"/>
      <c r="EO43" s="275"/>
      <c r="EP43" s="275"/>
      <c r="EQ43" s="275"/>
      <c r="ER43" s="275"/>
      <c r="ES43" s="275"/>
      <c r="ET43" s="275"/>
      <c r="EU43" s="275"/>
      <c r="EV43" s="275"/>
      <c r="EW43" s="275"/>
      <c r="EX43" s="275"/>
      <c r="EY43" s="275"/>
      <c r="EZ43" s="275"/>
      <c r="FA43" s="275"/>
      <c r="FB43" s="275"/>
      <c r="FC43" s="275"/>
      <c r="FD43" s="275"/>
      <c r="FE43" s="275"/>
      <c r="FF43" s="275"/>
      <c r="FG43" s="275"/>
      <c r="FH43" s="275"/>
      <c r="FI43" s="275"/>
      <c r="FJ43" s="275"/>
      <c r="FK43" s="275"/>
      <c r="FL43" s="275"/>
      <c r="FM43" s="275"/>
      <c r="FN43" s="275"/>
      <c r="FO43" s="275"/>
      <c r="FP43" s="275"/>
    </row>
    <row r="44" spans="1:172" ht="23.1" customHeight="1" thickBot="1" x14ac:dyDescent="0.2">
      <c r="A44" s="275"/>
      <c r="B44" s="1257" t="s">
        <v>391</v>
      </c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79"/>
      <c r="P44" s="272"/>
      <c r="Q44" s="272"/>
      <c r="R44" s="62">
        <v>0</v>
      </c>
      <c r="S44" s="294" t="s">
        <v>392</v>
      </c>
      <c r="T44" s="1312" t="s">
        <v>393</v>
      </c>
      <c r="U44" s="1313"/>
      <c r="V44" s="1313"/>
      <c r="W44" s="1314" t="s">
        <v>394</v>
      </c>
      <c r="X44" s="1315"/>
      <c r="Y44" s="1315"/>
      <c r="Z44" s="1315"/>
      <c r="AA44" s="1315"/>
      <c r="AB44" s="1315"/>
      <c r="AC44" s="1315"/>
      <c r="AD44" s="1315"/>
      <c r="AE44" s="1315"/>
      <c r="AF44" s="1315"/>
      <c r="AG44" s="1316"/>
      <c r="AH44" s="283"/>
      <c r="AI44" s="309"/>
      <c r="AJ44" s="62">
        <v>5580453</v>
      </c>
      <c r="AK44" s="294" t="s">
        <v>395</v>
      </c>
      <c r="AL44" s="1271" t="s">
        <v>396</v>
      </c>
      <c r="AM44" s="1272"/>
      <c r="AN44" s="1272"/>
      <c r="AO44" s="1272"/>
      <c r="AP44" s="1272"/>
      <c r="AQ44" s="1272"/>
      <c r="AR44" s="1272"/>
      <c r="AS44" s="1272"/>
      <c r="AT44" s="1272"/>
      <c r="AU44" s="1272"/>
      <c r="AV44" s="1272"/>
      <c r="AW44" s="1272"/>
      <c r="AX44" s="1272"/>
      <c r="AY44" s="1273"/>
      <c r="AZ44" s="283"/>
      <c r="BA44" s="272"/>
      <c r="BB44" s="311">
        <v>3437422</v>
      </c>
      <c r="BC44" s="294" t="s">
        <v>397</v>
      </c>
      <c r="BD44" s="1307"/>
      <c r="BE44" s="1308"/>
      <c r="BF44" s="1302" t="s">
        <v>398</v>
      </c>
      <c r="BG44" s="1302"/>
      <c r="BH44" s="1302"/>
      <c r="BI44" s="1302"/>
      <c r="BJ44" s="1302"/>
      <c r="BK44" s="1302"/>
      <c r="BL44" s="1302"/>
      <c r="BM44" s="1302"/>
      <c r="BN44" s="1302"/>
      <c r="BO44" s="1302"/>
      <c r="BP44" s="1302"/>
      <c r="BQ44" s="1302"/>
      <c r="BR44" s="286"/>
      <c r="BS44" s="312"/>
      <c r="BT44" s="313">
        <v>2200</v>
      </c>
      <c r="BU44" s="294" t="s">
        <v>399</v>
      </c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  <c r="EM44" s="275"/>
      <c r="EN44" s="275"/>
      <c r="EO44" s="275"/>
      <c r="EP44" s="275"/>
      <c r="EQ44" s="275"/>
      <c r="ER44" s="275"/>
      <c r="ES44" s="275"/>
      <c r="ET44" s="275"/>
      <c r="EU44" s="275"/>
      <c r="EV44" s="275"/>
      <c r="EW44" s="275"/>
      <c r="EX44" s="275"/>
      <c r="EY44" s="275"/>
      <c r="EZ44" s="275"/>
      <c r="FA44" s="275"/>
      <c r="FB44" s="275"/>
      <c r="FC44" s="275"/>
      <c r="FD44" s="275"/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</row>
    <row r="45" spans="1:172" ht="22.5" customHeight="1" x14ac:dyDescent="0.15">
      <c r="A45" s="275"/>
      <c r="B45" s="1257" t="s">
        <v>387</v>
      </c>
      <c r="C45" s="1258"/>
      <c r="D45" s="1258"/>
      <c r="E45" s="1258"/>
      <c r="F45" s="1258"/>
      <c r="G45" s="1258"/>
      <c r="H45" s="1258"/>
      <c r="I45" s="1258"/>
      <c r="J45" s="1258"/>
      <c r="K45" s="1258"/>
      <c r="L45" s="1258"/>
      <c r="M45" s="1258"/>
      <c r="N45" s="1258"/>
      <c r="O45" s="1279"/>
      <c r="P45" s="283"/>
      <c r="Q45" s="309"/>
      <c r="R45" s="311">
        <v>1571697</v>
      </c>
      <c r="S45" s="294" t="s">
        <v>400</v>
      </c>
      <c r="T45" s="1257" t="s">
        <v>401</v>
      </c>
      <c r="U45" s="1258"/>
      <c r="V45" s="1258"/>
      <c r="W45" s="1258"/>
      <c r="X45" s="1258"/>
      <c r="Y45" s="1258"/>
      <c r="Z45" s="1258"/>
      <c r="AA45" s="1258"/>
      <c r="AB45" s="1258"/>
      <c r="AC45" s="1258"/>
      <c r="AD45" s="1258"/>
      <c r="AE45" s="1258"/>
      <c r="AF45" s="1258"/>
      <c r="AG45" s="1279"/>
      <c r="AH45" s="283"/>
      <c r="AI45" s="309"/>
      <c r="AJ45" s="62">
        <v>7646399</v>
      </c>
      <c r="AK45" s="294" t="s">
        <v>402</v>
      </c>
      <c r="AL45" s="1271" t="s">
        <v>403</v>
      </c>
      <c r="AM45" s="1272"/>
      <c r="AN45" s="1272"/>
      <c r="AO45" s="1272"/>
      <c r="AP45" s="1272"/>
      <c r="AQ45" s="1272"/>
      <c r="AR45" s="1272"/>
      <c r="AS45" s="1272"/>
      <c r="AT45" s="1272"/>
      <c r="AU45" s="1272"/>
      <c r="AV45" s="1272"/>
      <c r="AW45" s="1272"/>
      <c r="AX45" s="1272"/>
      <c r="AY45" s="1273"/>
      <c r="AZ45" s="283"/>
      <c r="BA45" s="309"/>
      <c r="BB45" s="64">
        <f>BB46+BT13</f>
        <v>7195439</v>
      </c>
      <c r="BC45" s="294" t="s">
        <v>404</v>
      </c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5"/>
      <c r="FL45" s="275"/>
      <c r="FM45" s="275"/>
      <c r="FN45" s="275"/>
      <c r="FO45" s="275"/>
      <c r="FP45" s="275"/>
    </row>
    <row r="46" spans="1:172" ht="22.5" customHeight="1" thickBot="1" x14ac:dyDescent="0.2">
      <c r="A46" s="275"/>
      <c r="B46" s="1257" t="s">
        <v>405</v>
      </c>
      <c r="C46" s="1258"/>
      <c r="D46" s="1258"/>
      <c r="E46" s="1258"/>
      <c r="F46" s="1258"/>
      <c r="G46" s="1258"/>
      <c r="H46" s="1258"/>
      <c r="I46" s="1258"/>
      <c r="J46" s="1258"/>
      <c r="K46" s="1258"/>
      <c r="L46" s="1258"/>
      <c r="M46" s="1258"/>
      <c r="N46" s="1258"/>
      <c r="O46" s="1279"/>
      <c r="P46" s="283"/>
      <c r="Q46" s="309"/>
      <c r="R46" s="64">
        <f>R47+AJ16+AJ17+AJ18</f>
        <v>4735204</v>
      </c>
      <c r="S46" s="294" t="s">
        <v>406</v>
      </c>
      <c r="T46" s="314">
        <v>21</v>
      </c>
      <c r="U46" s="315"/>
      <c r="V46" s="1285" t="s">
        <v>407</v>
      </c>
      <c r="W46" s="1287"/>
      <c r="X46" s="1287"/>
      <c r="Y46" s="1287"/>
      <c r="Z46" s="1287"/>
      <c r="AA46" s="1287"/>
      <c r="AB46" s="1287"/>
      <c r="AC46" s="1287"/>
      <c r="AD46" s="1287"/>
      <c r="AE46" s="1287"/>
      <c r="AF46" s="1287"/>
      <c r="AG46" s="1288"/>
      <c r="AH46" s="286"/>
      <c r="AI46" s="287"/>
      <c r="AJ46" s="316">
        <v>25518</v>
      </c>
      <c r="AK46" s="294" t="s">
        <v>408</v>
      </c>
      <c r="AL46" s="1257" t="s">
        <v>409</v>
      </c>
      <c r="AM46" s="1258"/>
      <c r="AN46" s="1258"/>
      <c r="AO46" s="1258"/>
      <c r="AP46" s="1258"/>
      <c r="AQ46" s="1258"/>
      <c r="AR46" s="1258"/>
      <c r="AS46" s="1258"/>
      <c r="AT46" s="1258"/>
      <c r="AU46" s="1258"/>
      <c r="AV46" s="1258"/>
      <c r="AW46" s="1258"/>
      <c r="AX46" s="1258"/>
      <c r="AY46" s="1279"/>
      <c r="AZ46" s="286"/>
      <c r="BA46" s="287"/>
      <c r="BB46" s="316">
        <v>5838876</v>
      </c>
      <c r="BC46" s="294" t="s">
        <v>410</v>
      </c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</row>
    <row r="47" spans="1:172" ht="22.5" customHeight="1" x14ac:dyDescent="0.15">
      <c r="A47" s="275"/>
      <c r="B47" s="1257" t="s">
        <v>411</v>
      </c>
      <c r="C47" s="1258"/>
      <c r="D47" s="1258"/>
      <c r="E47" s="1258"/>
      <c r="F47" s="1258"/>
      <c r="G47" s="1258"/>
      <c r="H47" s="1258"/>
      <c r="I47" s="1258"/>
      <c r="J47" s="1258"/>
      <c r="K47" s="1258"/>
      <c r="L47" s="1258"/>
      <c r="M47" s="1258"/>
      <c r="N47" s="1258"/>
      <c r="O47" s="1279"/>
      <c r="P47" s="286"/>
      <c r="Q47" s="312"/>
      <c r="R47" s="64">
        <f>SUM(AJ13:AJ15)</f>
        <v>237243</v>
      </c>
      <c r="S47" s="294" t="s">
        <v>412</v>
      </c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317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75"/>
      <c r="FM47" s="275"/>
      <c r="FN47" s="275"/>
      <c r="FO47" s="275"/>
      <c r="FP47" s="275"/>
    </row>
    <row r="48" spans="1:172" x14ac:dyDescent="0.1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317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  <c r="FH48" s="275"/>
      <c r="FI48" s="275"/>
      <c r="FJ48" s="275"/>
      <c r="FK48" s="275"/>
      <c r="FL48" s="275"/>
      <c r="FM48" s="275"/>
      <c r="FN48" s="275"/>
      <c r="FO48" s="275"/>
      <c r="FP48" s="275"/>
    </row>
    <row r="49" spans="1:172" hidden="1" x14ac:dyDescent="0.15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317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275"/>
      <c r="FI49" s="275"/>
      <c r="FJ49" s="275"/>
      <c r="FK49" s="275"/>
      <c r="FL49" s="275"/>
      <c r="FM49" s="275"/>
      <c r="FN49" s="275"/>
      <c r="FO49" s="275"/>
      <c r="FP49" s="275"/>
    </row>
    <row r="50" spans="1:172" hidden="1" x14ac:dyDescent="0.1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317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75"/>
      <c r="FM50" s="275"/>
      <c r="FN50" s="275"/>
      <c r="FO50" s="275"/>
      <c r="FP50" s="275"/>
    </row>
    <row r="51" spans="1:172" hidden="1" x14ac:dyDescent="0.15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317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275"/>
      <c r="FG51" s="275"/>
      <c r="FH51" s="275"/>
      <c r="FI51" s="275"/>
      <c r="FJ51" s="275"/>
      <c r="FK51" s="275"/>
      <c r="FL51" s="275"/>
      <c r="FM51" s="275"/>
      <c r="FN51" s="275"/>
      <c r="FO51" s="275"/>
      <c r="FP51" s="275"/>
    </row>
    <row r="52" spans="1:172" hidden="1" x14ac:dyDescent="0.1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317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/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5"/>
      <c r="EL52" s="275"/>
      <c r="EM52" s="275"/>
      <c r="EN52" s="275"/>
      <c r="EO52" s="275"/>
      <c r="EP52" s="275"/>
      <c r="EQ52" s="275"/>
      <c r="ER52" s="275"/>
      <c r="ES52" s="275"/>
      <c r="ET52" s="275"/>
      <c r="EU52" s="275"/>
      <c r="EV52" s="275"/>
      <c r="EW52" s="275"/>
      <c r="EX52" s="275"/>
      <c r="EY52" s="275"/>
      <c r="EZ52" s="275"/>
      <c r="FA52" s="275"/>
      <c r="FB52" s="275"/>
      <c r="FC52" s="275"/>
      <c r="FD52" s="275"/>
      <c r="FE52" s="275"/>
      <c r="FF52" s="275"/>
      <c r="FG52" s="275"/>
      <c r="FH52" s="275"/>
      <c r="FI52" s="275"/>
      <c r="FJ52" s="275"/>
      <c r="FK52" s="275"/>
      <c r="FL52" s="275"/>
      <c r="FM52" s="275"/>
      <c r="FN52" s="275"/>
      <c r="FO52" s="275"/>
      <c r="FP52" s="275"/>
    </row>
    <row r="53" spans="1:172" hidden="1" x14ac:dyDescent="0.1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317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275"/>
      <c r="DS53" s="275"/>
      <c r="DT53" s="275"/>
      <c r="DU53" s="275"/>
      <c r="DV53" s="275"/>
      <c r="DW53" s="275"/>
      <c r="DX53" s="275"/>
      <c r="DY53" s="275"/>
      <c r="DZ53" s="275"/>
      <c r="EA53" s="275"/>
      <c r="EB53" s="275"/>
      <c r="EC53" s="275"/>
      <c r="ED53" s="275"/>
      <c r="EE53" s="275"/>
      <c r="EF53" s="275"/>
      <c r="EG53" s="275"/>
      <c r="EH53" s="275"/>
      <c r="EI53" s="275"/>
      <c r="EJ53" s="275"/>
      <c r="EK53" s="275"/>
      <c r="EL53" s="275"/>
      <c r="EM53" s="275"/>
      <c r="EN53" s="275"/>
      <c r="EO53" s="275"/>
      <c r="EP53" s="275"/>
      <c r="EQ53" s="275"/>
      <c r="ER53" s="275"/>
      <c r="ES53" s="275"/>
      <c r="ET53" s="275"/>
      <c r="EU53" s="275"/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  <c r="FF53" s="275"/>
      <c r="FG53" s="275"/>
      <c r="FH53" s="275"/>
      <c r="FI53" s="275"/>
      <c r="FJ53" s="275"/>
      <c r="FK53" s="275"/>
      <c r="FL53" s="275"/>
      <c r="FM53" s="275"/>
      <c r="FN53" s="275"/>
      <c r="FO53" s="275"/>
      <c r="FP53" s="275"/>
    </row>
    <row r="54" spans="1:172" hidden="1" x14ac:dyDescent="0.1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317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5"/>
      <c r="EJ54" s="275"/>
      <c r="EK54" s="275"/>
      <c r="EL54" s="275"/>
      <c r="EM54" s="275"/>
      <c r="EN54" s="275"/>
      <c r="EO54" s="275"/>
      <c r="EP54" s="275"/>
      <c r="EQ54" s="275"/>
      <c r="ER54" s="275"/>
      <c r="ES54" s="275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  <c r="FG54" s="275"/>
      <c r="FH54" s="275"/>
      <c r="FI54" s="275"/>
      <c r="FJ54" s="275"/>
      <c r="FK54" s="275"/>
      <c r="FL54" s="275"/>
      <c r="FM54" s="275"/>
      <c r="FN54" s="275"/>
      <c r="FO54" s="275"/>
      <c r="FP54" s="275"/>
    </row>
    <row r="55" spans="1:172" hidden="1" x14ac:dyDescent="0.1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317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275"/>
      <c r="DS55" s="275"/>
      <c r="DT55" s="275"/>
      <c r="DU55" s="275"/>
      <c r="DV55" s="275"/>
      <c r="DW55" s="275"/>
      <c r="DX55" s="275"/>
      <c r="DY55" s="275"/>
      <c r="DZ55" s="275"/>
      <c r="EA55" s="275"/>
      <c r="EB55" s="275"/>
      <c r="EC55" s="275"/>
      <c r="ED55" s="275"/>
      <c r="EE55" s="275"/>
      <c r="EF55" s="275"/>
      <c r="EG55" s="275"/>
      <c r="EH55" s="275"/>
      <c r="EI55" s="275"/>
      <c r="EJ55" s="275"/>
      <c r="EK55" s="275"/>
      <c r="EL55" s="275"/>
      <c r="EM55" s="275"/>
      <c r="EN55" s="275"/>
      <c r="EO55" s="275"/>
      <c r="EP55" s="275"/>
      <c r="EQ55" s="275"/>
      <c r="ER55" s="275"/>
      <c r="ES55" s="275"/>
      <c r="ET55" s="275"/>
      <c r="EU55" s="275"/>
      <c r="EV55" s="275"/>
      <c r="EW55" s="275"/>
      <c r="EX55" s="275"/>
      <c r="EY55" s="275"/>
      <c r="EZ55" s="275"/>
      <c r="FA55" s="275"/>
      <c r="FB55" s="275"/>
      <c r="FC55" s="275"/>
      <c r="FD55" s="275"/>
      <c r="FE55" s="275"/>
      <c r="FF55" s="275"/>
      <c r="FG55" s="275"/>
      <c r="FH55" s="275"/>
      <c r="FI55" s="275"/>
      <c r="FJ55" s="275"/>
      <c r="FK55" s="275"/>
      <c r="FL55" s="275"/>
      <c r="FM55" s="275"/>
      <c r="FN55" s="275"/>
      <c r="FO55" s="275"/>
      <c r="FP55" s="275"/>
    </row>
    <row r="56" spans="1:172" hidden="1" x14ac:dyDescent="0.1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317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5"/>
      <c r="DJ56" s="275"/>
      <c r="DK56" s="275"/>
      <c r="DL56" s="275"/>
      <c r="DM56" s="275"/>
      <c r="DN56" s="275"/>
      <c r="DO56" s="275"/>
      <c r="DP56" s="275"/>
      <c r="DQ56" s="275"/>
      <c r="DR56" s="275"/>
      <c r="DS56" s="275"/>
      <c r="DT56" s="275"/>
      <c r="DU56" s="275"/>
      <c r="DV56" s="275"/>
      <c r="DW56" s="275"/>
      <c r="DX56" s="275"/>
      <c r="DY56" s="275"/>
      <c r="DZ56" s="275"/>
      <c r="EA56" s="275"/>
      <c r="EB56" s="275"/>
      <c r="EC56" s="275"/>
      <c r="ED56" s="275"/>
      <c r="EE56" s="275"/>
      <c r="EF56" s="275"/>
      <c r="EG56" s="275"/>
      <c r="EH56" s="275"/>
      <c r="EI56" s="275"/>
      <c r="EJ56" s="275"/>
      <c r="EK56" s="275"/>
      <c r="EL56" s="275"/>
      <c r="EM56" s="275"/>
      <c r="EN56" s="275"/>
      <c r="EO56" s="275"/>
      <c r="EP56" s="275"/>
      <c r="EQ56" s="275"/>
      <c r="ER56" s="275"/>
      <c r="ES56" s="275"/>
      <c r="ET56" s="275"/>
      <c r="EU56" s="275"/>
      <c r="EV56" s="275"/>
      <c r="EW56" s="275"/>
      <c r="EX56" s="275"/>
      <c r="EY56" s="275"/>
      <c r="EZ56" s="275"/>
      <c r="FA56" s="275"/>
      <c r="FB56" s="275"/>
      <c r="FC56" s="275"/>
      <c r="FD56" s="275"/>
      <c r="FE56" s="275"/>
      <c r="FF56" s="275"/>
      <c r="FG56" s="275"/>
      <c r="FH56" s="275"/>
      <c r="FI56" s="275"/>
      <c r="FJ56" s="275"/>
      <c r="FK56" s="275"/>
      <c r="FL56" s="275"/>
      <c r="FM56" s="275"/>
      <c r="FN56" s="275"/>
      <c r="FO56" s="275"/>
      <c r="FP56" s="275"/>
    </row>
    <row r="57" spans="1:172" hidden="1" x14ac:dyDescent="0.1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317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  <c r="DB57" s="275"/>
      <c r="DC57" s="275"/>
      <c r="DD57" s="275"/>
      <c r="DE57" s="275"/>
      <c r="DF57" s="275"/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5"/>
      <c r="EF57" s="275"/>
      <c r="EG57" s="275"/>
      <c r="EH57" s="275"/>
      <c r="EI57" s="275"/>
      <c r="EJ57" s="275"/>
      <c r="EK57" s="275"/>
      <c r="EL57" s="275"/>
      <c r="EM57" s="275"/>
      <c r="EN57" s="275"/>
      <c r="EO57" s="275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275"/>
      <c r="FN57" s="275"/>
      <c r="FO57" s="275"/>
      <c r="FP57" s="275"/>
    </row>
  </sheetData>
  <sheetProtection sheet="1" objects="1" scenarios="1"/>
  <mergeCells count="167">
    <mergeCell ref="B46:O46"/>
    <mergeCell ref="V46:AG46"/>
    <mergeCell ref="AL46:AY46"/>
    <mergeCell ref="B47:O47"/>
    <mergeCell ref="B44:O44"/>
    <mergeCell ref="T44:V44"/>
    <mergeCell ref="W44:AG44"/>
    <mergeCell ref="AL44:AY44"/>
    <mergeCell ref="BF44:BQ44"/>
    <mergeCell ref="B45:O45"/>
    <mergeCell ref="T45:AG45"/>
    <mergeCell ref="AL45:AY45"/>
    <mergeCell ref="BF42:BQ42"/>
    <mergeCell ref="B43:O43"/>
    <mergeCell ref="T43:V43"/>
    <mergeCell ref="W43:AG43"/>
    <mergeCell ref="AL43:AY43"/>
    <mergeCell ref="BF43:BQ43"/>
    <mergeCell ref="B41:O41"/>
    <mergeCell ref="T41:V41"/>
    <mergeCell ref="W41:AG41"/>
    <mergeCell ref="AL41:AY41"/>
    <mergeCell ref="BF41:BQ41"/>
    <mergeCell ref="B42:O42"/>
    <mergeCell ref="T42:V42"/>
    <mergeCell ref="W42:AG42"/>
    <mergeCell ref="AL42:AN42"/>
    <mergeCell ref="AO42:AY42"/>
    <mergeCell ref="W38:AG38"/>
    <mergeCell ref="AL38:AY38"/>
    <mergeCell ref="BF38:BQ38"/>
    <mergeCell ref="B39:O39"/>
    <mergeCell ref="T39:V39"/>
    <mergeCell ref="W39:AG39"/>
    <mergeCell ref="AL39:AY39"/>
    <mergeCell ref="BF39:BQ39"/>
    <mergeCell ref="B40:O40"/>
    <mergeCell ref="T40:V40"/>
    <mergeCell ref="W40:AG40"/>
    <mergeCell ref="AL40:AY40"/>
    <mergeCell ref="BF40:BQ40"/>
    <mergeCell ref="AL35:AY35"/>
    <mergeCell ref="BF35:BQ35"/>
    <mergeCell ref="B36:D36"/>
    <mergeCell ref="E36:O36"/>
    <mergeCell ref="T36:AG36"/>
    <mergeCell ref="AL36:AY36"/>
    <mergeCell ref="BF36:BQ36"/>
    <mergeCell ref="BD33:BE44"/>
    <mergeCell ref="BF33:BQ33"/>
    <mergeCell ref="B34:D34"/>
    <mergeCell ref="E34:O34"/>
    <mergeCell ref="T34:AG34"/>
    <mergeCell ref="AL34:AY34"/>
    <mergeCell ref="BF34:BQ34"/>
    <mergeCell ref="B35:D35"/>
    <mergeCell ref="E35:O35"/>
    <mergeCell ref="T35:AG35"/>
    <mergeCell ref="B37:O37"/>
    <mergeCell ref="T37:V37"/>
    <mergeCell ref="W37:AG37"/>
    <mergeCell ref="AL37:AY37"/>
    <mergeCell ref="BF37:BQ37"/>
    <mergeCell ref="B38:O38"/>
    <mergeCell ref="T38:V38"/>
    <mergeCell ref="B32:O32"/>
    <mergeCell ref="T32:AG32"/>
    <mergeCell ref="AL32:AN32"/>
    <mergeCell ref="AO32:AY32"/>
    <mergeCell ref="B33:O33"/>
    <mergeCell ref="T33:AG33"/>
    <mergeCell ref="AL33:AY33"/>
    <mergeCell ref="B30:O30"/>
    <mergeCell ref="T30:AG30"/>
    <mergeCell ref="AL30:AY30"/>
    <mergeCell ref="BD30:BQ30"/>
    <mergeCell ref="B31:O31"/>
    <mergeCell ref="T31:AG31"/>
    <mergeCell ref="AL31:AY31"/>
    <mergeCell ref="BD31:BQ31"/>
    <mergeCell ref="B28:O28"/>
    <mergeCell ref="T28:V28"/>
    <mergeCell ref="W28:AG28"/>
    <mergeCell ref="AL28:AY28"/>
    <mergeCell ref="BD28:BQ28"/>
    <mergeCell ref="B29:O29"/>
    <mergeCell ref="T29:AG29"/>
    <mergeCell ref="AL29:AY29"/>
    <mergeCell ref="BD29:BQ29"/>
    <mergeCell ref="B27:O27"/>
    <mergeCell ref="T27:V27"/>
    <mergeCell ref="W27:AG27"/>
    <mergeCell ref="AL27:AN27"/>
    <mergeCell ref="AO27:AY27"/>
    <mergeCell ref="BD27:BQ27"/>
    <mergeCell ref="B26:O26"/>
    <mergeCell ref="T26:V26"/>
    <mergeCell ref="W26:AG26"/>
    <mergeCell ref="AL26:AN26"/>
    <mergeCell ref="AO26:AY26"/>
    <mergeCell ref="BD26:BQ26"/>
    <mergeCell ref="B24:O24"/>
    <mergeCell ref="T24:AG24"/>
    <mergeCell ref="AL24:AY24"/>
    <mergeCell ref="BD24:BQ24"/>
    <mergeCell ref="B25:O25"/>
    <mergeCell ref="T25:AG25"/>
    <mergeCell ref="AL25:AN25"/>
    <mergeCell ref="AO25:AY25"/>
    <mergeCell ref="BD25:BF25"/>
    <mergeCell ref="BG25:BQ25"/>
    <mergeCell ref="B22:O22"/>
    <mergeCell ref="T22:AG22"/>
    <mergeCell ref="AL22:AY22"/>
    <mergeCell ref="BD22:BQ22"/>
    <mergeCell ref="B23:O23"/>
    <mergeCell ref="T23:AG23"/>
    <mergeCell ref="AL23:AY23"/>
    <mergeCell ref="BD23:BQ23"/>
    <mergeCell ref="B20:O20"/>
    <mergeCell ref="T20:AG20"/>
    <mergeCell ref="AL20:AY20"/>
    <mergeCell ref="BD20:BQ20"/>
    <mergeCell ref="B21:O21"/>
    <mergeCell ref="T21:AG21"/>
    <mergeCell ref="AL21:AY21"/>
    <mergeCell ref="BD21:BQ21"/>
    <mergeCell ref="B18:O18"/>
    <mergeCell ref="T18:AG18"/>
    <mergeCell ref="AL18:AN18"/>
    <mergeCell ref="AO18:AY18"/>
    <mergeCell ref="BD18:BQ18"/>
    <mergeCell ref="B19:O19"/>
    <mergeCell ref="T19:AG19"/>
    <mergeCell ref="AL19:AY19"/>
    <mergeCell ref="BD19:BQ19"/>
    <mergeCell ref="B16:O16"/>
    <mergeCell ref="T16:AG16"/>
    <mergeCell ref="AL16:AY16"/>
    <mergeCell ref="BD16:BQ16"/>
    <mergeCell ref="B17:O17"/>
    <mergeCell ref="T17:AG17"/>
    <mergeCell ref="AL17:AN17"/>
    <mergeCell ref="AO17:AY17"/>
    <mergeCell ref="BD17:BF17"/>
    <mergeCell ref="BG17:BQ17"/>
    <mergeCell ref="B14:O14"/>
    <mergeCell ref="T14:AG14"/>
    <mergeCell ref="AL14:AY14"/>
    <mergeCell ref="BD14:BQ14"/>
    <mergeCell ref="B15:O15"/>
    <mergeCell ref="T15:AG15"/>
    <mergeCell ref="AL15:AY15"/>
    <mergeCell ref="BD15:BQ15"/>
    <mergeCell ref="BD10:BQ10"/>
    <mergeCell ref="BR10:BS10"/>
    <mergeCell ref="B13:O13"/>
    <mergeCell ref="T13:AG13"/>
    <mergeCell ref="AL13:AY13"/>
    <mergeCell ref="BD13:BF13"/>
    <mergeCell ref="BG13:BQ13"/>
    <mergeCell ref="B10:O10"/>
    <mergeCell ref="P10:Q10"/>
    <mergeCell ref="T10:AG10"/>
    <mergeCell ref="AH10:AI10"/>
    <mergeCell ref="AL10:AY10"/>
    <mergeCell ref="AZ10:BA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13 R15:R32 R34:R36 R38:R41 R43:R45 AJ13:AJ18 AJ20:AJ21 AJ23:AJ31 AJ33:AJ46 BB15 BB17:BB20 BB22:BB28 BB30:BB33 BB35 BB37:BB39 BB41:BB44 BB46 BT13 BT15:BT18 BT20:BT22 BT24:BT28 BT34:BT35 BT37:BT44" xr:uid="{4E8DA30A-9135-4B17-B3E2-303227F5188A}">
      <formula1>-9999999999</formula1>
      <formula2>99999999999</formula2>
    </dataValidation>
  </dataValidations>
  <pageMargins left="0.59055118110236227" right="0" top="0" bottom="0" header="0" footer="0"/>
  <pageSetup paperSize="9" scale="67" orientation="landscape" horizontalDpi="4294967293" r:id="rId1"/>
  <headerFooter alignWithMargins="0"/>
  <rowBreaks count="2" manualBreakCount="2">
    <brk id="12" max="16383" man="1"/>
    <brk id="19" max="16383" man="1"/>
  </rowBreaks>
  <colBreaks count="2" manualBreakCount="2">
    <brk id="17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4B6A-1E39-4396-972D-2C34895AF365}">
  <sheetPr codeName="Sheet6">
    <pageSetUpPr autoPageBreaks="0" fitToPage="1"/>
  </sheetPr>
  <dimension ref="A1:WWT61"/>
  <sheetViews>
    <sheetView showGridLines="0" zoomScale="90" zoomScaleNormal="90" zoomScaleSheetLayoutView="10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A13" sqref="A13"/>
    </sheetView>
  </sheetViews>
  <sheetFormatPr defaultColWidth="0" defaultRowHeight="14.25" zeroHeight="1" x14ac:dyDescent="0.15"/>
  <cols>
    <col min="1" max="10" width="1.625" style="150" customWidth="1"/>
    <col min="11" max="11" width="1.875" style="150" customWidth="1"/>
    <col min="12" max="20" width="1.625" style="150" customWidth="1"/>
    <col min="21" max="21" width="2" style="150" customWidth="1"/>
    <col min="22" max="23" width="2.625" style="197" customWidth="1"/>
    <col min="24" max="26" width="15.25" style="150" customWidth="1"/>
    <col min="27" max="27" width="15.375" style="150" customWidth="1"/>
    <col min="28" max="29" width="15.25" style="150" customWidth="1"/>
    <col min="30" max="30" width="9.875" style="150" customWidth="1"/>
    <col min="31" max="31" width="10.625" style="150" customWidth="1"/>
    <col min="32" max="32" width="17.25" style="150" customWidth="1"/>
    <col min="33" max="33" width="15.25" style="150" customWidth="1"/>
    <col min="34" max="34" width="11.625" style="150" bestFit="1" customWidth="1"/>
    <col min="35" max="35" width="1.625" style="150" customWidth="1"/>
    <col min="36" max="37" width="1.625" style="150" hidden="1" customWidth="1"/>
    <col min="38" max="38" width="1.375" style="150" hidden="1" customWidth="1"/>
    <col min="39" max="56" width="1.625" style="150" hidden="1" customWidth="1"/>
    <col min="57" max="256" width="0" style="150" hidden="1"/>
    <col min="257" max="266" width="1.625" style="150" hidden="1" customWidth="1"/>
    <col min="267" max="267" width="1.875" style="150" hidden="1" customWidth="1"/>
    <col min="268" max="276" width="1.625" style="150" hidden="1" customWidth="1"/>
    <col min="277" max="277" width="2" style="150" hidden="1" customWidth="1"/>
    <col min="278" max="279" width="2.625" style="150" hidden="1" customWidth="1"/>
    <col min="280" max="282" width="15.25" style="150" hidden="1" customWidth="1"/>
    <col min="283" max="283" width="15.375" style="150" hidden="1" customWidth="1"/>
    <col min="284" max="285" width="15.25" style="150" hidden="1" customWidth="1"/>
    <col min="286" max="286" width="9.875" style="150" hidden="1" customWidth="1"/>
    <col min="287" max="287" width="10.625" style="150" hidden="1" customWidth="1"/>
    <col min="288" max="288" width="17.25" style="150" hidden="1" customWidth="1"/>
    <col min="289" max="289" width="15.25" style="150" hidden="1" customWidth="1"/>
    <col min="290" max="290" width="9.875" style="150" hidden="1" customWidth="1"/>
    <col min="291" max="293" width="1.625" style="150" hidden="1" customWidth="1"/>
    <col min="294" max="294" width="1.375" style="150" hidden="1" customWidth="1"/>
    <col min="295" max="312" width="0" style="150" hidden="1" customWidth="1"/>
    <col min="313" max="512" width="0" style="150" hidden="1"/>
    <col min="513" max="522" width="1.625" style="150" hidden="1" customWidth="1"/>
    <col min="523" max="523" width="1.875" style="150" hidden="1" customWidth="1"/>
    <col min="524" max="532" width="1.625" style="150" hidden="1" customWidth="1"/>
    <col min="533" max="533" width="2" style="150" hidden="1" customWidth="1"/>
    <col min="534" max="535" width="2.625" style="150" hidden="1" customWidth="1"/>
    <col min="536" max="538" width="15.25" style="150" hidden="1" customWidth="1"/>
    <col min="539" max="539" width="15.375" style="150" hidden="1" customWidth="1"/>
    <col min="540" max="541" width="15.25" style="150" hidden="1" customWidth="1"/>
    <col min="542" max="542" width="9.875" style="150" hidden="1" customWidth="1"/>
    <col min="543" max="543" width="10.625" style="150" hidden="1" customWidth="1"/>
    <col min="544" max="544" width="17.25" style="150" hidden="1" customWidth="1"/>
    <col min="545" max="545" width="15.25" style="150" hidden="1" customWidth="1"/>
    <col min="546" max="546" width="9.875" style="150" hidden="1" customWidth="1"/>
    <col min="547" max="549" width="1.625" style="150" hidden="1" customWidth="1"/>
    <col min="550" max="550" width="1.375" style="150" hidden="1" customWidth="1"/>
    <col min="551" max="568" width="0" style="150" hidden="1" customWidth="1"/>
    <col min="569" max="768" width="0" style="150" hidden="1"/>
    <col min="769" max="778" width="1.625" style="150" hidden="1" customWidth="1"/>
    <col min="779" max="779" width="1.875" style="150" hidden="1" customWidth="1"/>
    <col min="780" max="788" width="1.625" style="150" hidden="1" customWidth="1"/>
    <col min="789" max="789" width="2" style="150" hidden="1" customWidth="1"/>
    <col min="790" max="791" width="2.625" style="150" hidden="1" customWidth="1"/>
    <col min="792" max="794" width="15.25" style="150" hidden="1" customWidth="1"/>
    <col min="795" max="795" width="15.375" style="150" hidden="1" customWidth="1"/>
    <col min="796" max="797" width="15.25" style="150" hidden="1" customWidth="1"/>
    <col min="798" max="798" width="9.875" style="150" hidden="1" customWidth="1"/>
    <col min="799" max="799" width="10.625" style="150" hidden="1" customWidth="1"/>
    <col min="800" max="800" width="17.25" style="150" hidden="1" customWidth="1"/>
    <col min="801" max="801" width="15.25" style="150" hidden="1" customWidth="1"/>
    <col min="802" max="802" width="9.875" style="150" hidden="1" customWidth="1"/>
    <col min="803" max="805" width="1.625" style="150" hidden="1" customWidth="1"/>
    <col min="806" max="806" width="1.375" style="150" hidden="1" customWidth="1"/>
    <col min="807" max="824" width="0" style="150" hidden="1" customWidth="1"/>
    <col min="825" max="1024" width="0" style="150" hidden="1"/>
    <col min="1025" max="1034" width="1.625" style="150" hidden="1" customWidth="1"/>
    <col min="1035" max="1035" width="1.875" style="150" hidden="1" customWidth="1"/>
    <col min="1036" max="1044" width="1.625" style="150" hidden="1" customWidth="1"/>
    <col min="1045" max="1045" width="2" style="150" hidden="1" customWidth="1"/>
    <col min="1046" max="1047" width="2.625" style="150" hidden="1" customWidth="1"/>
    <col min="1048" max="1050" width="15.25" style="150" hidden="1" customWidth="1"/>
    <col min="1051" max="1051" width="15.375" style="150" hidden="1" customWidth="1"/>
    <col min="1052" max="1053" width="15.25" style="150" hidden="1" customWidth="1"/>
    <col min="1054" max="1054" width="9.875" style="150" hidden="1" customWidth="1"/>
    <col min="1055" max="1055" width="10.625" style="150" hidden="1" customWidth="1"/>
    <col min="1056" max="1056" width="17.25" style="150" hidden="1" customWidth="1"/>
    <col min="1057" max="1057" width="15.25" style="150" hidden="1" customWidth="1"/>
    <col min="1058" max="1058" width="9.875" style="150" hidden="1" customWidth="1"/>
    <col min="1059" max="1061" width="1.625" style="150" hidden="1" customWidth="1"/>
    <col min="1062" max="1062" width="1.375" style="150" hidden="1" customWidth="1"/>
    <col min="1063" max="1080" width="0" style="150" hidden="1" customWidth="1"/>
    <col min="1081" max="1280" width="0" style="150" hidden="1"/>
    <col min="1281" max="1290" width="1.625" style="150" hidden="1" customWidth="1"/>
    <col min="1291" max="1291" width="1.875" style="150" hidden="1" customWidth="1"/>
    <col min="1292" max="1300" width="1.625" style="150" hidden="1" customWidth="1"/>
    <col min="1301" max="1301" width="2" style="150" hidden="1" customWidth="1"/>
    <col min="1302" max="1303" width="2.625" style="150" hidden="1" customWidth="1"/>
    <col min="1304" max="1306" width="15.25" style="150" hidden="1" customWidth="1"/>
    <col min="1307" max="1307" width="15.375" style="150" hidden="1" customWidth="1"/>
    <col min="1308" max="1309" width="15.25" style="150" hidden="1" customWidth="1"/>
    <col min="1310" max="1310" width="9.875" style="150" hidden="1" customWidth="1"/>
    <col min="1311" max="1311" width="10.625" style="150" hidden="1" customWidth="1"/>
    <col min="1312" max="1312" width="17.25" style="150" hidden="1" customWidth="1"/>
    <col min="1313" max="1313" width="15.25" style="150" hidden="1" customWidth="1"/>
    <col min="1314" max="1314" width="9.875" style="150" hidden="1" customWidth="1"/>
    <col min="1315" max="1317" width="1.625" style="150" hidden="1" customWidth="1"/>
    <col min="1318" max="1318" width="1.375" style="150" hidden="1" customWidth="1"/>
    <col min="1319" max="1336" width="0" style="150" hidden="1" customWidth="1"/>
    <col min="1337" max="1536" width="0" style="150" hidden="1"/>
    <col min="1537" max="1546" width="1.625" style="150" hidden="1" customWidth="1"/>
    <col min="1547" max="1547" width="1.875" style="150" hidden="1" customWidth="1"/>
    <col min="1548" max="1556" width="1.625" style="150" hidden="1" customWidth="1"/>
    <col min="1557" max="1557" width="2" style="150" hidden="1" customWidth="1"/>
    <col min="1558" max="1559" width="2.625" style="150" hidden="1" customWidth="1"/>
    <col min="1560" max="1562" width="15.25" style="150" hidden="1" customWidth="1"/>
    <col min="1563" max="1563" width="15.375" style="150" hidden="1" customWidth="1"/>
    <col min="1564" max="1565" width="15.25" style="150" hidden="1" customWidth="1"/>
    <col min="1566" max="1566" width="9.875" style="150" hidden="1" customWidth="1"/>
    <col min="1567" max="1567" width="10.625" style="150" hidden="1" customWidth="1"/>
    <col min="1568" max="1568" width="17.25" style="150" hidden="1" customWidth="1"/>
    <col min="1569" max="1569" width="15.25" style="150" hidden="1" customWidth="1"/>
    <col min="1570" max="1570" width="9.875" style="150" hidden="1" customWidth="1"/>
    <col min="1571" max="1573" width="1.625" style="150" hidden="1" customWidth="1"/>
    <col min="1574" max="1574" width="1.375" style="150" hidden="1" customWidth="1"/>
    <col min="1575" max="1592" width="0" style="150" hidden="1" customWidth="1"/>
    <col min="1593" max="1792" width="0" style="150" hidden="1"/>
    <col min="1793" max="1802" width="1.625" style="150" hidden="1" customWidth="1"/>
    <col min="1803" max="1803" width="1.875" style="150" hidden="1" customWidth="1"/>
    <col min="1804" max="1812" width="1.625" style="150" hidden="1" customWidth="1"/>
    <col min="1813" max="1813" width="2" style="150" hidden="1" customWidth="1"/>
    <col min="1814" max="1815" width="2.625" style="150" hidden="1" customWidth="1"/>
    <col min="1816" max="1818" width="15.25" style="150" hidden="1" customWidth="1"/>
    <col min="1819" max="1819" width="15.375" style="150" hidden="1" customWidth="1"/>
    <col min="1820" max="1821" width="15.25" style="150" hidden="1" customWidth="1"/>
    <col min="1822" max="1822" width="9.875" style="150" hidden="1" customWidth="1"/>
    <col min="1823" max="1823" width="10.625" style="150" hidden="1" customWidth="1"/>
    <col min="1824" max="1824" width="17.25" style="150" hidden="1" customWidth="1"/>
    <col min="1825" max="1825" width="15.25" style="150" hidden="1" customWidth="1"/>
    <col min="1826" max="1826" width="9.875" style="150" hidden="1" customWidth="1"/>
    <col min="1827" max="1829" width="1.625" style="150" hidden="1" customWidth="1"/>
    <col min="1830" max="1830" width="1.375" style="150" hidden="1" customWidth="1"/>
    <col min="1831" max="1848" width="0" style="150" hidden="1" customWidth="1"/>
    <col min="1849" max="2048" width="0" style="150" hidden="1"/>
    <col min="2049" max="2058" width="1.625" style="150" hidden="1" customWidth="1"/>
    <col min="2059" max="2059" width="1.875" style="150" hidden="1" customWidth="1"/>
    <col min="2060" max="2068" width="1.625" style="150" hidden="1" customWidth="1"/>
    <col min="2069" max="2069" width="2" style="150" hidden="1" customWidth="1"/>
    <col min="2070" max="2071" width="2.625" style="150" hidden="1" customWidth="1"/>
    <col min="2072" max="2074" width="15.25" style="150" hidden="1" customWidth="1"/>
    <col min="2075" max="2075" width="15.375" style="150" hidden="1" customWidth="1"/>
    <col min="2076" max="2077" width="15.25" style="150" hidden="1" customWidth="1"/>
    <col min="2078" max="2078" width="9.875" style="150" hidden="1" customWidth="1"/>
    <col min="2079" max="2079" width="10.625" style="150" hidden="1" customWidth="1"/>
    <col min="2080" max="2080" width="17.25" style="150" hidden="1" customWidth="1"/>
    <col min="2081" max="2081" width="15.25" style="150" hidden="1" customWidth="1"/>
    <col min="2082" max="2082" width="9.875" style="150" hidden="1" customWidth="1"/>
    <col min="2083" max="2085" width="1.625" style="150" hidden="1" customWidth="1"/>
    <col min="2086" max="2086" width="1.375" style="150" hidden="1" customWidth="1"/>
    <col min="2087" max="2104" width="0" style="150" hidden="1" customWidth="1"/>
    <col min="2105" max="2304" width="0" style="150" hidden="1"/>
    <col min="2305" max="2314" width="1.625" style="150" hidden="1" customWidth="1"/>
    <col min="2315" max="2315" width="1.875" style="150" hidden="1" customWidth="1"/>
    <col min="2316" max="2324" width="1.625" style="150" hidden="1" customWidth="1"/>
    <col min="2325" max="2325" width="2" style="150" hidden="1" customWidth="1"/>
    <col min="2326" max="2327" width="2.625" style="150" hidden="1" customWidth="1"/>
    <col min="2328" max="2330" width="15.25" style="150" hidden="1" customWidth="1"/>
    <col min="2331" max="2331" width="15.375" style="150" hidden="1" customWidth="1"/>
    <col min="2332" max="2333" width="15.25" style="150" hidden="1" customWidth="1"/>
    <col min="2334" max="2334" width="9.875" style="150" hidden="1" customWidth="1"/>
    <col min="2335" max="2335" width="10.625" style="150" hidden="1" customWidth="1"/>
    <col min="2336" max="2336" width="17.25" style="150" hidden="1" customWidth="1"/>
    <col min="2337" max="2337" width="15.25" style="150" hidden="1" customWidth="1"/>
    <col min="2338" max="2338" width="9.875" style="150" hidden="1" customWidth="1"/>
    <col min="2339" max="2341" width="1.625" style="150" hidden="1" customWidth="1"/>
    <col min="2342" max="2342" width="1.375" style="150" hidden="1" customWidth="1"/>
    <col min="2343" max="2360" width="0" style="150" hidden="1" customWidth="1"/>
    <col min="2361" max="2560" width="0" style="150" hidden="1"/>
    <col min="2561" max="2570" width="1.625" style="150" hidden="1" customWidth="1"/>
    <col min="2571" max="2571" width="1.875" style="150" hidden="1" customWidth="1"/>
    <col min="2572" max="2580" width="1.625" style="150" hidden="1" customWidth="1"/>
    <col min="2581" max="2581" width="2" style="150" hidden="1" customWidth="1"/>
    <col min="2582" max="2583" width="2.625" style="150" hidden="1" customWidth="1"/>
    <col min="2584" max="2586" width="15.25" style="150" hidden="1" customWidth="1"/>
    <col min="2587" max="2587" width="15.375" style="150" hidden="1" customWidth="1"/>
    <col min="2588" max="2589" width="15.25" style="150" hidden="1" customWidth="1"/>
    <col min="2590" max="2590" width="9.875" style="150" hidden="1" customWidth="1"/>
    <col min="2591" max="2591" width="10.625" style="150" hidden="1" customWidth="1"/>
    <col min="2592" max="2592" width="17.25" style="150" hidden="1" customWidth="1"/>
    <col min="2593" max="2593" width="15.25" style="150" hidden="1" customWidth="1"/>
    <col min="2594" max="2594" width="9.875" style="150" hidden="1" customWidth="1"/>
    <col min="2595" max="2597" width="1.625" style="150" hidden="1" customWidth="1"/>
    <col min="2598" max="2598" width="1.375" style="150" hidden="1" customWidth="1"/>
    <col min="2599" max="2616" width="0" style="150" hidden="1" customWidth="1"/>
    <col min="2617" max="2816" width="0" style="150" hidden="1"/>
    <col min="2817" max="2826" width="1.625" style="150" hidden="1" customWidth="1"/>
    <col min="2827" max="2827" width="1.875" style="150" hidden="1" customWidth="1"/>
    <col min="2828" max="2836" width="1.625" style="150" hidden="1" customWidth="1"/>
    <col min="2837" max="2837" width="2" style="150" hidden="1" customWidth="1"/>
    <col min="2838" max="2839" width="2.625" style="150" hidden="1" customWidth="1"/>
    <col min="2840" max="2842" width="15.25" style="150" hidden="1" customWidth="1"/>
    <col min="2843" max="2843" width="15.375" style="150" hidden="1" customWidth="1"/>
    <col min="2844" max="2845" width="15.25" style="150" hidden="1" customWidth="1"/>
    <col min="2846" max="2846" width="9.875" style="150" hidden="1" customWidth="1"/>
    <col min="2847" max="2847" width="10.625" style="150" hidden="1" customWidth="1"/>
    <col min="2848" max="2848" width="17.25" style="150" hidden="1" customWidth="1"/>
    <col min="2849" max="2849" width="15.25" style="150" hidden="1" customWidth="1"/>
    <col min="2850" max="2850" width="9.875" style="150" hidden="1" customWidth="1"/>
    <col min="2851" max="2853" width="1.625" style="150" hidden="1" customWidth="1"/>
    <col min="2854" max="2854" width="1.375" style="150" hidden="1" customWidth="1"/>
    <col min="2855" max="2872" width="0" style="150" hidden="1" customWidth="1"/>
    <col min="2873" max="3072" width="0" style="150" hidden="1"/>
    <col min="3073" max="3082" width="1.625" style="150" hidden="1" customWidth="1"/>
    <col min="3083" max="3083" width="1.875" style="150" hidden="1" customWidth="1"/>
    <col min="3084" max="3092" width="1.625" style="150" hidden="1" customWidth="1"/>
    <col min="3093" max="3093" width="2" style="150" hidden="1" customWidth="1"/>
    <col min="3094" max="3095" width="2.625" style="150" hidden="1" customWidth="1"/>
    <col min="3096" max="3098" width="15.25" style="150" hidden="1" customWidth="1"/>
    <col min="3099" max="3099" width="15.375" style="150" hidden="1" customWidth="1"/>
    <col min="3100" max="3101" width="15.25" style="150" hidden="1" customWidth="1"/>
    <col min="3102" max="3102" width="9.875" style="150" hidden="1" customWidth="1"/>
    <col min="3103" max="3103" width="10.625" style="150" hidden="1" customWidth="1"/>
    <col min="3104" max="3104" width="17.25" style="150" hidden="1" customWidth="1"/>
    <col min="3105" max="3105" width="15.25" style="150" hidden="1" customWidth="1"/>
    <col min="3106" max="3106" width="9.875" style="150" hidden="1" customWidth="1"/>
    <col min="3107" max="3109" width="1.625" style="150" hidden="1" customWidth="1"/>
    <col min="3110" max="3110" width="1.375" style="150" hidden="1" customWidth="1"/>
    <col min="3111" max="3128" width="0" style="150" hidden="1" customWidth="1"/>
    <col min="3129" max="3328" width="0" style="150" hidden="1"/>
    <col min="3329" max="3338" width="1.625" style="150" hidden="1" customWidth="1"/>
    <col min="3339" max="3339" width="1.875" style="150" hidden="1" customWidth="1"/>
    <col min="3340" max="3348" width="1.625" style="150" hidden="1" customWidth="1"/>
    <col min="3349" max="3349" width="2" style="150" hidden="1" customWidth="1"/>
    <col min="3350" max="3351" width="2.625" style="150" hidden="1" customWidth="1"/>
    <col min="3352" max="3354" width="15.25" style="150" hidden="1" customWidth="1"/>
    <col min="3355" max="3355" width="15.375" style="150" hidden="1" customWidth="1"/>
    <col min="3356" max="3357" width="15.25" style="150" hidden="1" customWidth="1"/>
    <col min="3358" max="3358" width="9.875" style="150" hidden="1" customWidth="1"/>
    <col min="3359" max="3359" width="10.625" style="150" hidden="1" customWidth="1"/>
    <col min="3360" max="3360" width="17.25" style="150" hidden="1" customWidth="1"/>
    <col min="3361" max="3361" width="15.25" style="150" hidden="1" customWidth="1"/>
    <col min="3362" max="3362" width="9.875" style="150" hidden="1" customWidth="1"/>
    <col min="3363" max="3365" width="1.625" style="150" hidden="1" customWidth="1"/>
    <col min="3366" max="3366" width="1.375" style="150" hidden="1" customWidth="1"/>
    <col min="3367" max="3384" width="0" style="150" hidden="1" customWidth="1"/>
    <col min="3385" max="3584" width="0" style="150" hidden="1"/>
    <col min="3585" max="3594" width="1.625" style="150" hidden="1" customWidth="1"/>
    <col min="3595" max="3595" width="1.875" style="150" hidden="1" customWidth="1"/>
    <col min="3596" max="3604" width="1.625" style="150" hidden="1" customWidth="1"/>
    <col min="3605" max="3605" width="2" style="150" hidden="1" customWidth="1"/>
    <col min="3606" max="3607" width="2.625" style="150" hidden="1" customWidth="1"/>
    <col min="3608" max="3610" width="15.25" style="150" hidden="1" customWidth="1"/>
    <col min="3611" max="3611" width="15.375" style="150" hidden="1" customWidth="1"/>
    <col min="3612" max="3613" width="15.25" style="150" hidden="1" customWidth="1"/>
    <col min="3614" max="3614" width="9.875" style="150" hidden="1" customWidth="1"/>
    <col min="3615" max="3615" width="10.625" style="150" hidden="1" customWidth="1"/>
    <col min="3616" max="3616" width="17.25" style="150" hidden="1" customWidth="1"/>
    <col min="3617" max="3617" width="15.25" style="150" hidden="1" customWidth="1"/>
    <col min="3618" max="3618" width="9.875" style="150" hidden="1" customWidth="1"/>
    <col min="3619" max="3621" width="1.625" style="150" hidden="1" customWidth="1"/>
    <col min="3622" max="3622" width="1.375" style="150" hidden="1" customWidth="1"/>
    <col min="3623" max="3640" width="0" style="150" hidden="1" customWidth="1"/>
    <col min="3641" max="3840" width="0" style="150" hidden="1"/>
    <col min="3841" max="3850" width="1.625" style="150" hidden="1" customWidth="1"/>
    <col min="3851" max="3851" width="1.875" style="150" hidden="1" customWidth="1"/>
    <col min="3852" max="3860" width="1.625" style="150" hidden="1" customWidth="1"/>
    <col min="3861" max="3861" width="2" style="150" hidden="1" customWidth="1"/>
    <col min="3862" max="3863" width="2.625" style="150" hidden="1" customWidth="1"/>
    <col min="3864" max="3866" width="15.25" style="150" hidden="1" customWidth="1"/>
    <col min="3867" max="3867" width="15.375" style="150" hidden="1" customWidth="1"/>
    <col min="3868" max="3869" width="15.25" style="150" hidden="1" customWidth="1"/>
    <col min="3870" max="3870" width="9.875" style="150" hidden="1" customWidth="1"/>
    <col min="3871" max="3871" width="10.625" style="150" hidden="1" customWidth="1"/>
    <col min="3872" max="3872" width="17.25" style="150" hidden="1" customWidth="1"/>
    <col min="3873" max="3873" width="15.25" style="150" hidden="1" customWidth="1"/>
    <col min="3874" max="3874" width="9.875" style="150" hidden="1" customWidth="1"/>
    <col min="3875" max="3877" width="1.625" style="150" hidden="1" customWidth="1"/>
    <col min="3878" max="3878" width="1.375" style="150" hidden="1" customWidth="1"/>
    <col min="3879" max="3896" width="0" style="150" hidden="1" customWidth="1"/>
    <col min="3897" max="4096" width="0" style="150" hidden="1"/>
    <col min="4097" max="4106" width="1.625" style="150" hidden="1" customWidth="1"/>
    <col min="4107" max="4107" width="1.875" style="150" hidden="1" customWidth="1"/>
    <col min="4108" max="4116" width="1.625" style="150" hidden="1" customWidth="1"/>
    <col min="4117" max="4117" width="2" style="150" hidden="1" customWidth="1"/>
    <col min="4118" max="4119" width="2.625" style="150" hidden="1" customWidth="1"/>
    <col min="4120" max="4122" width="15.25" style="150" hidden="1" customWidth="1"/>
    <col min="4123" max="4123" width="15.375" style="150" hidden="1" customWidth="1"/>
    <col min="4124" max="4125" width="15.25" style="150" hidden="1" customWidth="1"/>
    <col min="4126" max="4126" width="9.875" style="150" hidden="1" customWidth="1"/>
    <col min="4127" max="4127" width="10.625" style="150" hidden="1" customWidth="1"/>
    <col min="4128" max="4128" width="17.25" style="150" hidden="1" customWidth="1"/>
    <col min="4129" max="4129" width="15.25" style="150" hidden="1" customWidth="1"/>
    <col min="4130" max="4130" width="9.875" style="150" hidden="1" customWidth="1"/>
    <col min="4131" max="4133" width="1.625" style="150" hidden="1" customWidth="1"/>
    <col min="4134" max="4134" width="1.375" style="150" hidden="1" customWidth="1"/>
    <col min="4135" max="4152" width="0" style="150" hidden="1" customWidth="1"/>
    <col min="4153" max="4352" width="0" style="150" hidden="1"/>
    <col min="4353" max="4362" width="1.625" style="150" hidden="1" customWidth="1"/>
    <col min="4363" max="4363" width="1.875" style="150" hidden="1" customWidth="1"/>
    <col min="4364" max="4372" width="1.625" style="150" hidden="1" customWidth="1"/>
    <col min="4373" max="4373" width="2" style="150" hidden="1" customWidth="1"/>
    <col min="4374" max="4375" width="2.625" style="150" hidden="1" customWidth="1"/>
    <col min="4376" max="4378" width="15.25" style="150" hidden="1" customWidth="1"/>
    <col min="4379" max="4379" width="15.375" style="150" hidden="1" customWidth="1"/>
    <col min="4380" max="4381" width="15.25" style="150" hidden="1" customWidth="1"/>
    <col min="4382" max="4382" width="9.875" style="150" hidden="1" customWidth="1"/>
    <col min="4383" max="4383" width="10.625" style="150" hidden="1" customWidth="1"/>
    <col min="4384" max="4384" width="17.25" style="150" hidden="1" customWidth="1"/>
    <col min="4385" max="4385" width="15.25" style="150" hidden="1" customWidth="1"/>
    <col min="4386" max="4386" width="9.875" style="150" hidden="1" customWidth="1"/>
    <col min="4387" max="4389" width="1.625" style="150" hidden="1" customWidth="1"/>
    <col min="4390" max="4390" width="1.375" style="150" hidden="1" customWidth="1"/>
    <col min="4391" max="4408" width="0" style="150" hidden="1" customWidth="1"/>
    <col min="4409" max="4608" width="0" style="150" hidden="1"/>
    <col min="4609" max="4618" width="1.625" style="150" hidden="1" customWidth="1"/>
    <col min="4619" max="4619" width="1.875" style="150" hidden="1" customWidth="1"/>
    <col min="4620" max="4628" width="1.625" style="150" hidden="1" customWidth="1"/>
    <col min="4629" max="4629" width="2" style="150" hidden="1" customWidth="1"/>
    <col min="4630" max="4631" width="2.625" style="150" hidden="1" customWidth="1"/>
    <col min="4632" max="4634" width="15.25" style="150" hidden="1" customWidth="1"/>
    <col min="4635" max="4635" width="15.375" style="150" hidden="1" customWidth="1"/>
    <col min="4636" max="4637" width="15.25" style="150" hidden="1" customWidth="1"/>
    <col min="4638" max="4638" width="9.875" style="150" hidden="1" customWidth="1"/>
    <col min="4639" max="4639" width="10.625" style="150" hidden="1" customWidth="1"/>
    <col min="4640" max="4640" width="17.25" style="150" hidden="1" customWidth="1"/>
    <col min="4641" max="4641" width="15.25" style="150" hidden="1" customWidth="1"/>
    <col min="4642" max="4642" width="9.875" style="150" hidden="1" customWidth="1"/>
    <col min="4643" max="4645" width="1.625" style="150" hidden="1" customWidth="1"/>
    <col min="4646" max="4646" width="1.375" style="150" hidden="1" customWidth="1"/>
    <col min="4647" max="4664" width="0" style="150" hidden="1" customWidth="1"/>
    <col min="4665" max="4864" width="0" style="150" hidden="1"/>
    <col min="4865" max="4874" width="1.625" style="150" hidden="1" customWidth="1"/>
    <col min="4875" max="4875" width="1.875" style="150" hidden="1" customWidth="1"/>
    <col min="4876" max="4884" width="1.625" style="150" hidden="1" customWidth="1"/>
    <col min="4885" max="4885" width="2" style="150" hidden="1" customWidth="1"/>
    <col min="4886" max="4887" width="2.625" style="150" hidden="1" customWidth="1"/>
    <col min="4888" max="4890" width="15.25" style="150" hidden="1" customWidth="1"/>
    <col min="4891" max="4891" width="15.375" style="150" hidden="1" customWidth="1"/>
    <col min="4892" max="4893" width="15.25" style="150" hidden="1" customWidth="1"/>
    <col min="4894" max="4894" width="9.875" style="150" hidden="1" customWidth="1"/>
    <col min="4895" max="4895" width="10.625" style="150" hidden="1" customWidth="1"/>
    <col min="4896" max="4896" width="17.25" style="150" hidden="1" customWidth="1"/>
    <col min="4897" max="4897" width="15.25" style="150" hidden="1" customWidth="1"/>
    <col min="4898" max="4898" width="9.875" style="150" hidden="1" customWidth="1"/>
    <col min="4899" max="4901" width="1.625" style="150" hidden="1" customWidth="1"/>
    <col min="4902" max="4902" width="1.375" style="150" hidden="1" customWidth="1"/>
    <col min="4903" max="4920" width="0" style="150" hidden="1" customWidth="1"/>
    <col min="4921" max="5120" width="0" style="150" hidden="1"/>
    <col min="5121" max="5130" width="1.625" style="150" hidden="1" customWidth="1"/>
    <col min="5131" max="5131" width="1.875" style="150" hidden="1" customWidth="1"/>
    <col min="5132" max="5140" width="1.625" style="150" hidden="1" customWidth="1"/>
    <col min="5141" max="5141" width="2" style="150" hidden="1" customWidth="1"/>
    <col min="5142" max="5143" width="2.625" style="150" hidden="1" customWidth="1"/>
    <col min="5144" max="5146" width="15.25" style="150" hidden="1" customWidth="1"/>
    <col min="5147" max="5147" width="15.375" style="150" hidden="1" customWidth="1"/>
    <col min="5148" max="5149" width="15.25" style="150" hidden="1" customWidth="1"/>
    <col min="5150" max="5150" width="9.875" style="150" hidden="1" customWidth="1"/>
    <col min="5151" max="5151" width="10.625" style="150" hidden="1" customWidth="1"/>
    <col min="5152" max="5152" width="17.25" style="150" hidden="1" customWidth="1"/>
    <col min="5153" max="5153" width="15.25" style="150" hidden="1" customWidth="1"/>
    <col min="5154" max="5154" width="9.875" style="150" hidden="1" customWidth="1"/>
    <col min="5155" max="5157" width="1.625" style="150" hidden="1" customWidth="1"/>
    <col min="5158" max="5158" width="1.375" style="150" hidden="1" customWidth="1"/>
    <col min="5159" max="5176" width="0" style="150" hidden="1" customWidth="1"/>
    <col min="5177" max="5376" width="0" style="150" hidden="1"/>
    <col min="5377" max="5386" width="1.625" style="150" hidden="1" customWidth="1"/>
    <col min="5387" max="5387" width="1.875" style="150" hidden="1" customWidth="1"/>
    <col min="5388" max="5396" width="1.625" style="150" hidden="1" customWidth="1"/>
    <col min="5397" max="5397" width="2" style="150" hidden="1" customWidth="1"/>
    <col min="5398" max="5399" width="2.625" style="150" hidden="1" customWidth="1"/>
    <col min="5400" max="5402" width="15.25" style="150" hidden="1" customWidth="1"/>
    <col min="5403" max="5403" width="15.375" style="150" hidden="1" customWidth="1"/>
    <col min="5404" max="5405" width="15.25" style="150" hidden="1" customWidth="1"/>
    <col min="5406" max="5406" width="9.875" style="150" hidden="1" customWidth="1"/>
    <col min="5407" max="5407" width="10.625" style="150" hidden="1" customWidth="1"/>
    <col min="5408" max="5408" width="17.25" style="150" hidden="1" customWidth="1"/>
    <col min="5409" max="5409" width="15.25" style="150" hidden="1" customWidth="1"/>
    <col min="5410" max="5410" width="9.875" style="150" hidden="1" customWidth="1"/>
    <col min="5411" max="5413" width="1.625" style="150" hidden="1" customWidth="1"/>
    <col min="5414" max="5414" width="1.375" style="150" hidden="1" customWidth="1"/>
    <col min="5415" max="5432" width="0" style="150" hidden="1" customWidth="1"/>
    <col min="5433" max="5632" width="0" style="150" hidden="1"/>
    <col min="5633" max="5642" width="1.625" style="150" hidden="1" customWidth="1"/>
    <col min="5643" max="5643" width="1.875" style="150" hidden="1" customWidth="1"/>
    <col min="5644" max="5652" width="1.625" style="150" hidden="1" customWidth="1"/>
    <col min="5653" max="5653" width="2" style="150" hidden="1" customWidth="1"/>
    <col min="5654" max="5655" width="2.625" style="150" hidden="1" customWidth="1"/>
    <col min="5656" max="5658" width="15.25" style="150" hidden="1" customWidth="1"/>
    <col min="5659" max="5659" width="15.375" style="150" hidden="1" customWidth="1"/>
    <col min="5660" max="5661" width="15.25" style="150" hidden="1" customWidth="1"/>
    <col min="5662" max="5662" width="9.875" style="150" hidden="1" customWidth="1"/>
    <col min="5663" max="5663" width="10.625" style="150" hidden="1" customWidth="1"/>
    <col min="5664" max="5664" width="17.25" style="150" hidden="1" customWidth="1"/>
    <col min="5665" max="5665" width="15.25" style="150" hidden="1" customWidth="1"/>
    <col min="5666" max="5666" width="9.875" style="150" hidden="1" customWidth="1"/>
    <col min="5667" max="5669" width="1.625" style="150" hidden="1" customWidth="1"/>
    <col min="5670" max="5670" width="1.375" style="150" hidden="1" customWidth="1"/>
    <col min="5671" max="5688" width="0" style="150" hidden="1" customWidth="1"/>
    <col min="5689" max="5888" width="0" style="150" hidden="1"/>
    <col min="5889" max="5898" width="1.625" style="150" hidden="1" customWidth="1"/>
    <col min="5899" max="5899" width="1.875" style="150" hidden="1" customWidth="1"/>
    <col min="5900" max="5908" width="1.625" style="150" hidden="1" customWidth="1"/>
    <col min="5909" max="5909" width="2" style="150" hidden="1" customWidth="1"/>
    <col min="5910" max="5911" width="2.625" style="150" hidden="1" customWidth="1"/>
    <col min="5912" max="5914" width="15.25" style="150" hidden="1" customWidth="1"/>
    <col min="5915" max="5915" width="15.375" style="150" hidden="1" customWidth="1"/>
    <col min="5916" max="5917" width="15.25" style="150" hidden="1" customWidth="1"/>
    <col min="5918" max="5918" width="9.875" style="150" hidden="1" customWidth="1"/>
    <col min="5919" max="5919" width="10.625" style="150" hidden="1" customWidth="1"/>
    <col min="5920" max="5920" width="17.25" style="150" hidden="1" customWidth="1"/>
    <col min="5921" max="5921" width="15.25" style="150" hidden="1" customWidth="1"/>
    <col min="5922" max="5922" width="9.875" style="150" hidden="1" customWidth="1"/>
    <col min="5923" max="5925" width="1.625" style="150" hidden="1" customWidth="1"/>
    <col min="5926" max="5926" width="1.375" style="150" hidden="1" customWidth="1"/>
    <col min="5927" max="5944" width="0" style="150" hidden="1" customWidth="1"/>
    <col min="5945" max="6144" width="0" style="150" hidden="1"/>
    <col min="6145" max="6154" width="1.625" style="150" hidden="1" customWidth="1"/>
    <col min="6155" max="6155" width="1.875" style="150" hidden="1" customWidth="1"/>
    <col min="6156" max="6164" width="1.625" style="150" hidden="1" customWidth="1"/>
    <col min="6165" max="6165" width="2" style="150" hidden="1" customWidth="1"/>
    <col min="6166" max="6167" width="2.625" style="150" hidden="1" customWidth="1"/>
    <col min="6168" max="6170" width="15.25" style="150" hidden="1" customWidth="1"/>
    <col min="6171" max="6171" width="15.375" style="150" hidden="1" customWidth="1"/>
    <col min="6172" max="6173" width="15.25" style="150" hidden="1" customWidth="1"/>
    <col min="6174" max="6174" width="9.875" style="150" hidden="1" customWidth="1"/>
    <col min="6175" max="6175" width="10.625" style="150" hidden="1" customWidth="1"/>
    <col min="6176" max="6176" width="17.25" style="150" hidden="1" customWidth="1"/>
    <col min="6177" max="6177" width="15.25" style="150" hidden="1" customWidth="1"/>
    <col min="6178" max="6178" width="9.875" style="150" hidden="1" customWidth="1"/>
    <col min="6179" max="6181" width="1.625" style="150" hidden="1" customWidth="1"/>
    <col min="6182" max="6182" width="1.375" style="150" hidden="1" customWidth="1"/>
    <col min="6183" max="6200" width="0" style="150" hidden="1" customWidth="1"/>
    <col min="6201" max="6400" width="0" style="150" hidden="1"/>
    <col min="6401" max="6410" width="1.625" style="150" hidden="1" customWidth="1"/>
    <col min="6411" max="6411" width="1.875" style="150" hidden="1" customWidth="1"/>
    <col min="6412" max="6420" width="1.625" style="150" hidden="1" customWidth="1"/>
    <col min="6421" max="6421" width="2" style="150" hidden="1" customWidth="1"/>
    <col min="6422" max="6423" width="2.625" style="150" hidden="1" customWidth="1"/>
    <col min="6424" max="6426" width="15.25" style="150" hidden="1" customWidth="1"/>
    <col min="6427" max="6427" width="15.375" style="150" hidden="1" customWidth="1"/>
    <col min="6428" max="6429" width="15.25" style="150" hidden="1" customWidth="1"/>
    <col min="6430" max="6430" width="9.875" style="150" hidden="1" customWidth="1"/>
    <col min="6431" max="6431" width="10.625" style="150" hidden="1" customWidth="1"/>
    <col min="6432" max="6432" width="17.25" style="150" hidden="1" customWidth="1"/>
    <col min="6433" max="6433" width="15.25" style="150" hidden="1" customWidth="1"/>
    <col min="6434" max="6434" width="9.875" style="150" hidden="1" customWidth="1"/>
    <col min="6435" max="6437" width="1.625" style="150" hidden="1" customWidth="1"/>
    <col min="6438" max="6438" width="1.375" style="150" hidden="1" customWidth="1"/>
    <col min="6439" max="6456" width="0" style="150" hidden="1" customWidth="1"/>
    <col min="6457" max="6656" width="0" style="150" hidden="1"/>
    <col min="6657" max="6666" width="1.625" style="150" hidden="1" customWidth="1"/>
    <col min="6667" max="6667" width="1.875" style="150" hidden="1" customWidth="1"/>
    <col min="6668" max="6676" width="1.625" style="150" hidden="1" customWidth="1"/>
    <col min="6677" max="6677" width="2" style="150" hidden="1" customWidth="1"/>
    <col min="6678" max="6679" width="2.625" style="150" hidden="1" customWidth="1"/>
    <col min="6680" max="6682" width="15.25" style="150" hidden="1" customWidth="1"/>
    <col min="6683" max="6683" width="15.375" style="150" hidden="1" customWidth="1"/>
    <col min="6684" max="6685" width="15.25" style="150" hidden="1" customWidth="1"/>
    <col min="6686" max="6686" width="9.875" style="150" hidden="1" customWidth="1"/>
    <col min="6687" max="6687" width="10.625" style="150" hidden="1" customWidth="1"/>
    <col min="6688" max="6688" width="17.25" style="150" hidden="1" customWidth="1"/>
    <col min="6689" max="6689" width="15.25" style="150" hidden="1" customWidth="1"/>
    <col min="6690" max="6690" width="9.875" style="150" hidden="1" customWidth="1"/>
    <col min="6691" max="6693" width="1.625" style="150" hidden="1" customWidth="1"/>
    <col min="6694" max="6694" width="1.375" style="150" hidden="1" customWidth="1"/>
    <col min="6695" max="6712" width="0" style="150" hidden="1" customWidth="1"/>
    <col min="6713" max="6912" width="0" style="150" hidden="1"/>
    <col min="6913" max="6922" width="1.625" style="150" hidden="1" customWidth="1"/>
    <col min="6923" max="6923" width="1.875" style="150" hidden="1" customWidth="1"/>
    <col min="6924" max="6932" width="1.625" style="150" hidden="1" customWidth="1"/>
    <col min="6933" max="6933" width="2" style="150" hidden="1" customWidth="1"/>
    <col min="6934" max="6935" width="2.625" style="150" hidden="1" customWidth="1"/>
    <col min="6936" max="6938" width="15.25" style="150" hidden="1" customWidth="1"/>
    <col min="6939" max="6939" width="15.375" style="150" hidden="1" customWidth="1"/>
    <col min="6940" max="6941" width="15.25" style="150" hidden="1" customWidth="1"/>
    <col min="6942" max="6942" width="9.875" style="150" hidden="1" customWidth="1"/>
    <col min="6943" max="6943" width="10.625" style="150" hidden="1" customWidth="1"/>
    <col min="6944" max="6944" width="17.25" style="150" hidden="1" customWidth="1"/>
    <col min="6945" max="6945" width="15.25" style="150" hidden="1" customWidth="1"/>
    <col min="6946" max="6946" width="9.875" style="150" hidden="1" customWidth="1"/>
    <col min="6947" max="6949" width="1.625" style="150" hidden="1" customWidth="1"/>
    <col min="6950" max="6950" width="1.375" style="150" hidden="1" customWidth="1"/>
    <col min="6951" max="6968" width="0" style="150" hidden="1" customWidth="1"/>
    <col min="6969" max="7168" width="0" style="150" hidden="1"/>
    <col min="7169" max="7178" width="1.625" style="150" hidden="1" customWidth="1"/>
    <col min="7179" max="7179" width="1.875" style="150" hidden="1" customWidth="1"/>
    <col min="7180" max="7188" width="1.625" style="150" hidden="1" customWidth="1"/>
    <col min="7189" max="7189" width="2" style="150" hidden="1" customWidth="1"/>
    <col min="7190" max="7191" width="2.625" style="150" hidden="1" customWidth="1"/>
    <col min="7192" max="7194" width="15.25" style="150" hidden="1" customWidth="1"/>
    <col min="7195" max="7195" width="15.375" style="150" hidden="1" customWidth="1"/>
    <col min="7196" max="7197" width="15.25" style="150" hidden="1" customWidth="1"/>
    <col min="7198" max="7198" width="9.875" style="150" hidden="1" customWidth="1"/>
    <col min="7199" max="7199" width="10.625" style="150" hidden="1" customWidth="1"/>
    <col min="7200" max="7200" width="17.25" style="150" hidden="1" customWidth="1"/>
    <col min="7201" max="7201" width="15.25" style="150" hidden="1" customWidth="1"/>
    <col min="7202" max="7202" width="9.875" style="150" hidden="1" customWidth="1"/>
    <col min="7203" max="7205" width="1.625" style="150" hidden="1" customWidth="1"/>
    <col min="7206" max="7206" width="1.375" style="150" hidden="1" customWidth="1"/>
    <col min="7207" max="7224" width="0" style="150" hidden="1" customWidth="1"/>
    <col min="7225" max="7424" width="0" style="150" hidden="1"/>
    <col min="7425" max="7434" width="1.625" style="150" hidden="1" customWidth="1"/>
    <col min="7435" max="7435" width="1.875" style="150" hidden="1" customWidth="1"/>
    <col min="7436" max="7444" width="1.625" style="150" hidden="1" customWidth="1"/>
    <col min="7445" max="7445" width="2" style="150" hidden="1" customWidth="1"/>
    <col min="7446" max="7447" width="2.625" style="150" hidden="1" customWidth="1"/>
    <col min="7448" max="7450" width="15.25" style="150" hidden="1" customWidth="1"/>
    <col min="7451" max="7451" width="15.375" style="150" hidden="1" customWidth="1"/>
    <col min="7452" max="7453" width="15.25" style="150" hidden="1" customWidth="1"/>
    <col min="7454" max="7454" width="9.875" style="150" hidden="1" customWidth="1"/>
    <col min="7455" max="7455" width="10.625" style="150" hidden="1" customWidth="1"/>
    <col min="7456" max="7456" width="17.25" style="150" hidden="1" customWidth="1"/>
    <col min="7457" max="7457" width="15.25" style="150" hidden="1" customWidth="1"/>
    <col min="7458" max="7458" width="9.875" style="150" hidden="1" customWidth="1"/>
    <col min="7459" max="7461" width="1.625" style="150" hidden="1" customWidth="1"/>
    <col min="7462" max="7462" width="1.375" style="150" hidden="1" customWidth="1"/>
    <col min="7463" max="7480" width="0" style="150" hidden="1" customWidth="1"/>
    <col min="7481" max="7680" width="0" style="150" hidden="1"/>
    <col min="7681" max="7690" width="1.625" style="150" hidden="1" customWidth="1"/>
    <col min="7691" max="7691" width="1.875" style="150" hidden="1" customWidth="1"/>
    <col min="7692" max="7700" width="1.625" style="150" hidden="1" customWidth="1"/>
    <col min="7701" max="7701" width="2" style="150" hidden="1" customWidth="1"/>
    <col min="7702" max="7703" width="2.625" style="150" hidden="1" customWidth="1"/>
    <col min="7704" max="7706" width="15.25" style="150" hidden="1" customWidth="1"/>
    <col min="7707" max="7707" width="15.375" style="150" hidden="1" customWidth="1"/>
    <col min="7708" max="7709" width="15.25" style="150" hidden="1" customWidth="1"/>
    <col min="7710" max="7710" width="9.875" style="150" hidden="1" customWidth="1"/>
    <col min="7711" max="7711" width="10.625" style="150" hidden="1" customWidth="1"/>
    <col min="7712" max="7712" width="17.25" style="150" hidden="1" customWidth="1"/>
    <col min="7713" max="7713" width="15.25" style="150" hidden="1" customWidth="1"/>
    <col min="7714" max="7714" width="9.875" style="150" hidden="1" customWidth="1"/>
    <col min="7715" max="7717" width="1.625" style="150" hidden="1" customWidth="1"/>
    <col min="7718" max="7718" width="1.375" style="150" hidden="1" customWidth="1"/>
    <col min="7719" max="7736" width="0" style="150" hidden="1" customWidth="1"/>
    <col min="7737" max="7936" width="0" style="150" hidden="1"/>
    <col min="7937" max="7946" width="1.625" style="150" hidden="1" customWidth="1"/>
    <col min="7947" max="7947" width="1.875" style="150" hidden="1" customWidth="1"/>
    <col min="7948" max="7956" width="1.625" style="150" hidden="1" customWidth="1"/>
    <col min="7957" max="7957" width="2" style="150" hidden="1" customWidth="1"/>
    <col min="7958" max="7959" width="2.625" style="150" hidden="1" customWidth="1"/>
    <col min="7960" max="7962" width="15.25" style="150" hidden="1" customWidth="1"/>
    <col min="7963" max="7963" width="15.375" style="150" hidden="1" customWidth="1"/>
    <col min="7964" max="7965" width="15.25" style="150" hidden="1" customWidth="1"/>
    <col min="7966" max="7966" width="9.875" style="150" hidden="1" customWidth="1"/>
    <col min="7967" max="7967" width="10.625" style="150" hidden="1" customWidth="1"/>
    <col min="7968" max="7968" width="17.25" style="150" hidden="1" customWidth="1"/>
    <col min="7969" max="7969" width="15.25" style="150" hidden="1" customWidth="1"/>
    <col min="7970" max="7970" width="9.875" style="150" hidden="1" customWidth="1"/>
    <col min="7971" max="7973" width="1.625" style="150" hidden="1" customWidth="1"/>
    <col min="7974" max="7974" width="1.375" style="150" hidden="1" customWidth="1"/>
    <col min="7975" max="7992" width="0" style="150" hidden="1" customWidth="1"/>
    <col min="7993" max="8192" width="0" style="150" hidden="1"/>
    <col min="8193" max="8202" width="1.625" style="150" hidden="1" customWidth="1"/>
    <col min="8203" max="8203" width="1.875" style="150" hidden="1" customWidth="1"/>
    <col min="8204" max="8212" width="1.625" style="150" hidden="1" customWidth="1"/>
    <col min="8213" max="8213" width="2" style="150" hidden="1" customWidth="1"/>
    <col min="8214" max="8215" width="2.625" style="150" hidden="1" customWidth="1"/>
    <col min="8216" max="8218" width="15.25" style="150" hidden="1" customWidth="1"/>
    <col min="8219" max="8219" width="15.375" style="150" hidden="1" customWidth="1"/>
    <col min="8220" max="8221" width="15.25" style="150" hidden="1" customWidth="1"/>
    <col min="8222" max="8222" width="9.875" style="150" hidden="1" customWidth="1"/>
    <col min="8223" max="8223" width="10.625" style="150" hidden="1" customWidth="1"/>
    <col min="8224" max="8224" width="17.25" style="150" hidden="1" customWidth="1"/>
    <col min="8225" max="8225" width="15.25" style="150" hidden="1" customWidth="1"/>
    <col min="8226" max="8226" width="9.875" style="150" hidden="1" customWidth="1"/>
    <col min="8227" max="8229" width="1.625" style="150" hidden="1" customWidth="1"/>
    <col min="8230" max="8230" width="1.375" style="150" hidden="1" customWidth="1"/>
    <col min="8231" max="8248" width="0" style="150" hidden="1" customWidth="1"/>
    <col min="8249" max="8448" width="0" style="150" hidden="1"/>
    <col min="8449" max="8458" width="1.625" style="150" hidden="1" customWidth="1"/>
    <col min="8459" max="8459" width="1.875" style="150" hidden="1" customWidth="1"/>
    <col min="8460" max="8468" width="1.625" style="150" hidden="1" customWidth="1"/>
    <col min="8469" max="8469" width="2" style="150" hidden="1" customWidth="1"/>
    <col min="8470" max="8471" width="2.625" style="150" hidden="1" customWidth="1"/>
    <col min="8472" max="8474" width="15.25" style="150" hidden="1" customWidth="1"/>
    <col min="8475" max="8475" width="15.375" style="150" hidden="1" customWidth="1"/>
    <col min="8476" max="8477" width="15.25" style="150" hidden="1" customWidth="1"/>
    <col min="8478" max="8478" width="9.875" style="150" hidden="1" customWidth="1"/>
    <col min="8479" max="8479" width="10.625" style="150" hidden="1" customWidth="1"/>
    <col min="8480" max="8480" width="17.25" style="150" hidden="1" customWidth="1"/>
    <col min="8481" max="8481" width="15.25" style="150" hidden="1" customWidth="1"/>
    <col min="8482" max="8482" width="9.875" style="150" hidden="1" customWidth="1"/>
    <col min="8483" max="8485" width="1.625" style="150" hidden="1" customWidth="1"/>
    <col min="8486" max="8486" width="1.375" style="150" hidden="1" customWidth="1"/>
    <col min="8487" max="8504" width="0" style="150" hidden="1" customWidth="1"/>
    <col min="8505" max="8704" width="0" style="150" hidden="1"/>
    <col min="8705" max="8714" width="1.625" style="150" hidden="1" customWidth="1"/>
    <col min="8715" max="8715" width="1.875" style="150" hidden="1" customWidth="1"/>
    <col min="8716" max="8724" width="1.625" style="150" hidden="1" customWidth="1"/>
    <col min="8725" max="8725" width="2" style="150" hidden="1" customWidth="1"/>
    <col min="8726" max="8727" width="2.625" style="150" hidden="1" customWidth="1"/>
    <col min="8728" max="8730" width="15.25" style="150" hidden="1" customWidth="1"/>
    <col min="8731" max="8731" width="15.375" style="150" hidden="1" customWidth="1"/>
    <col min="8732" max="8733" width="15.25" style="150" hidden="1" customWidth="1"/>
    <col min="8734" max="8734" width="9.875" style="150" hidden="1" customWidth="1"/>
    <col min="8735" max="8735" width="10.625" style="150" hidden="1" customWidth="1"/>
    <col min="8736" max="8736" width="17.25" style="150" hidden="1" customWidth="1"/>
    <col min="8737" max="8737" width="15.25" style="150" hidden="1" customWidth="1"/>
    <col min="8738" max="8738" width="9.875" style="150" hidden="1" customWidth="1"/>
    <col min="8739" max="8741" width="1.625" style="150" hidden="1" customWidth="1"/>
    <col min="8742" max="8742" width="1.375" style="150" hidden="1" customWidth="1"/>
    <col min="8743" max="8760" width="0" style="150" hidden="1" customWidth="1"/>
    <col min="8761" max="8960" width="0" style="150" hidden="1"/>
    <col min="8961" max="8970" width="1.625" style="150" hidden="1" customWidth="1"/>
    <col min="8971" max="8971" width="1.875" style="150" hidden="1" customWidth="1"/>
    <col min="8972" max="8980" width="1.625" style="150" hidden="1" customWidth="1"/>
    <col min="8981" max="8981" width="2" style="150" hidden="1" customWidth="1"/>
    <col min="8982" max="8983" width="2.625" style="150" hidden="1" customWidth="1"/>
    <col min="8984" max="8986" width="15.25" style="150" hidden="1" customWidth="1"/>
    <col min="8987" max="8987" width="15.375" style="150" hidden="1" customWidth="1"/>
    <col min="8988" max="8989" width="15.25" style="150" hidden="1" customWidth="1"/>
    <col min="8990" max="8990" width="9.875" style="150" hidden="1" customWidth="1"/>
    <col min="8991" max="8991" width="10.625" style="150" hidden="1" customWidth="1"/>
    <col min="8992" max="8992" width="17.25" style="150" hidden="1" customWidth="1"/>
    <col min="8993" max="8993" width="15.25" style="150" hidden="1" customWidth="1"/>
    <col min="8994" max="8994" width="9.875" style="150" hidden="1" customWidth="1"/>
    <col min="8995" max="8997" width="1.625" style="150" hidden="1" customWidth="1"/>
    <col min="8998" max="8998" width="1.375" style="150" hidden="1" customWidth="1"/>
    <col min="8999" max="9016" width="0" style="150" hidden="1" customWidth="1"/>
    <col min="9017" max="9216" width="0" style="150" hidden="1"/>
    <col min="9217" max="9226" width="1.625" style="150" hidden="1" customWidth="1"/>
    <col min="9227" max="9227" width="1.875" style="150" hidden="1" customWidth="1"/>
    <col min="9228" max="9236" width="1.625" style="150" hidden="1" customWidth="1"/>
    <col min="9237" max="9237" width="2" style="150" hidden="1" customWidth="1"/>
    <col min="9238" max="9239" width="2.625" style="150" hidden="1" customWidth="1"/>
    <col min="9240" max="9242" width="15.25" style="150" hidden="1" customWidth="1"/>
    <col min="9243" max="9243" width="15.375" style="150" hidden="1" customWidth="1"/>
    <col min="9244" max="9245" width="15.25" style="150" hidden="1" customWidth="1"/>
    <col min="9246" max="9246" width="9.875" style="150" hidden="1" customWidth="1"/>
    <col min="9247" max="9247" width="10.625" style="150" hidden="1" customWidth="1"/>
    <col min="9248" max="9248" width="17.25" style="150" hidden="1" customWidth="1"/>
    <col min="9249" max="9249" width="15.25" style="150" hidden="1" customWidth="1"/>
    <col min="9250" max="9250" width="9.875" style="150" hidden="1" customWidth="1"/>
    <col min="9251" max="9253" width="1.625" style="150" hidden="1" customWidth="1"/>
    <col min="9254" max="9254" width="1.375" style="150" hidden="1" customWidth="1"/>
    <col min="9255" max="9272" width="0" style="150" hidden="1" customWidth="1"/>
    <col min="9273" max="9472" width="0" style="150" hidden="1"/>
    <col min="9473" max="9482" width="1.625" style="150" hidden="1" customWidth="1"/>
    <col min="9483" max="9483" width="1.875" style="150" hidden="1" customWidth="1"/>
    <col min="9484" max="9492" width="1.625" style="150" hidden="1" customWidth="1"/>
    <col min="9493" max="9493" width="2" style="150" hidden="1" customWidth="1"/>
    <col min="9494" max="9495" width="2.625" style="150" hidden="1" customWidth="1"/>
    <col min="9496" max="9498" width="15.25" style="150" hidden="1" customWidth="1"/>
    <col min="9499" max="9499" width="15.375" style="150" hidden="1" customWidth="1"/>
    <col min="9500" max="9501" width="15.25" style="150" hidden="1" customWidth="1"/>
    <col min="9502" max="9502" width="9.875" style="150" hidden="1" customWidth="1"/>
    <col min="9503" max="9503" width="10.625" style="150" hidden="1" customWidth="1"/>
    <col min="9504" max="9504" width="17.25" style="150" hidden="1" customWidth="1"/>
    <col min="9505" max="9505" width="15.25" style="150" hidden="1" customWidth="1"/>
    <col min="9506" max="9506" width="9.875" style="150" hidden="1" customWidth="1"/>
    <col min="9507" max="9509" width="1.625" style="150" hidden="1" customWidth="1"/>
    <col min="9510" max="9510" width="1.375" style="150" hidden="1" customWidth="1"/>
    <col min="9511" max="9528" width="0" style="150" hidden="1" customWidth="1"/>
    <col min="9529" max="9728" width="0" style="150" hidden="1"/>
    <col min="9729" max="9738" width="1.625" style="150" hidden="1" customWidth="1"/>
    <col min="9739" max="9739" width="1.875" style="150" hidden="1" customWidth="1"/>
    <col min="9740" max="9748" width="1.625" style="150" hidden="1" customWidth="1"/>
    <col min="9749" max="9749" width="2" style="150" hidden="1" customWidth="1"/>
    <col min="9750" max="9751" width="2.625" style="150" hidden="1" customWidth="1"/>
    <col min="9752" max="9754" width="15.25" style="150" hidden="1" customWidth="1"/>
    <col min="9755" max="9755" width="15.375" style="150" hidden="1" customWidth="1"/>
    <col min="9756" max="9757" width="15.25" style="150" hidden="1" customWidth="1"/>
    <col min="9758" max="9758" width="9.875" style="150" hidden="1" customWidth="1"/>
    <col min="9759" max="9759" width="10.625" style="150" hidden="1" customWidth="1"/>
    <col min="9760" max="9760" width="17.25" style="150" hidden="1" customWidth="1"/>
    <col min="9761" max="9761" width="15.25" style="150" hidden="1" customWidth="1"/>
    <col min="9762" max="9762" width="9.875" style="150" hidden="1" customWidth="1"/>
    <col min="9763" max="9765" width="1.625" style="150" hidden="1" customWidth="1"/>
    <col min="9766" max="9766" width="1.375" style="150" hidden="1" customWidth="1"/>
    <col min="9767" max="9784" width="0" style="150" hidden="1" customWidth="1"/>
    <col min="9785" max="9984" width="0" style="150" hidden="1"/>
    <col min="9985" max="9994" width="1.625" style="150" hidden="1" customWidth="1"/>
    <col min="9995" max="9995" width="1.875" style="150" hidden="1" customWidth="1"/>
    <col min="9996" max="10004" width="1.625" style="150" hidden="1" customWidth="1"/>
    <col min="10005" max="10005" width="2" style="150" hidden="1" customWidth="1"/>
    <col min="10006" max="10007" width="2.625" style="150" hidden="1" customWidth="1"/>
    <col min="10008" max="10010" width="15.25" style="150" hidden="1" customWidth="1"/>
    <col min="10011" max="10011" width="15.375" style="150" hidden="1" customWidth="1"/>
    <col min="10012" max="10013" width="15.25" style="150" hidden="1" customWidth="1"/>
    <col min="10014" max="10014" width="9.875" style="150" hidden="1" customWidth="1"/>
    <col min="10015" max="10015" width="10.625" style="150" hidden="1" customWidth="1"/>
    <col min="10016" max="10016" width="17.25" style="150" hidden="1" customWidth="1"/>
    <col min="10017" max="10017" width="15.25" style="150" hidden="1" customWidth="1"/>
    <col min="10018" max="10018" width="9.875" style="150" hidden="1" customWidth="1"/>
    <col min="10019" max="10021" width="1.625" style="150" hidden="1" customWidth="1"/>
    <col min="10022" max="10022" width="1.375" style="150" hidden="1" customWidth="1"/>
    <col min="10023" max="10040" width="0" style="150" hidden="1" customWidth="1"/>
    <col min="10041" max="10240" width="0" style="150" hidden="1"/>
    <col min="10241" max="10250" width="1.625" style="150" hidden="1" customWidth="1"/>
    <col min="10251" max="10251" width="1.875" style="150" hidden="1" customWidth="1"/>
    <col min="10252" max="10260" width="1.625" style="150" hidden="1" customWidth="1"/>
    <col min="10261" max="10261" width="2" style="150" hidden="1" customWidth="1"/>
    <col min="10262" max="10263" width="2.625" style="150" hidden="1" customWidth="1"/>
    <col min="10264" max="10266" width="15.25" style="150" hidden="1" customWidth="1"/>
    <col min="10267" max="10267" width="15.375" style="150" hidden="1" customWidth="1"/>
    <col min="10268" max="10269" width="15.25" style="150" hidden="1" customWidth="1"/>
    <col min="10270" max="10270" width="9.875" style="150" hidden="1" customWidth="1"/>
    <col min="10271" max="10271" width="10.625" style="150" hidden="1" customWidth="1"/>
    <col min="10272" max="10272" width="17.25" style="150" hidden="1" customWidth="1"/>
    <col min="10273" max="10273" width="15.25" style="150" hidden="1" customWidth="1"/>
    <col min="10274" max="10274" width="9.875" style="150" hidden="1" customWidth="1"/>
    <col min="10275" max="10277" width="1.625" style="150" hidden="1" customWidth="1"/>
    <col min="10278" max="10278" width="1.375" style="150" hidden="1" customWidth="1"/>
    <col min="10279" max="10296" width="0" style="150" hidden="1" customWidth="1"/>
    <col min="10297" max="10496" width="0" style="150" hidden="1"/>
    <col min="10497" max="10506" width="1.625" style="150" hidden="1" customWidth="1"/>
    <col min="10507" max="10507" width="1.875" style="150" hidden="1" customWidth="1"/>
    <col min="10508" max="10516" width="1.625" style="150" hidden="1" customWidth="1"/>
    <col min="10517" max="10517" width="2" style="150" hidden="1" customWidth="1"/>
    <col min="10518" max="10519" width="2.625" style="150" hidden="1" customWidth="1"/>
    <col min="10520" max="10522" width="15.25" style="150" hidden="1" customWidth="1"/>
    <col min="10523" max="10523" width="15.375" style="150" hidden="1" customWidth="1"/>
    <col min="10524" max="10525" width="15.25" style="150" hidden="1" customWidth="1"/>
    <col min="10526" max="10526" width="9.875" style="150" hidden="1" customWidth="1"/>
    <col min="10527" max="10527" width="10.625" style="150" hidden="1" customWidth="1"/>
    <col min="10528" max="10528" width="17.25" style="150" hidden="1" customWidth="1"/>
    <col min="10529" max="10529" width="15.25" style="150" hidden="1" customWidth="1"/>
    <col min="10530" max="10530" width="9.875" style="150" hidden="1" customWidth="1"/>
    <col min="10531" max="10533" width="1.625" style="150" hidden="1" customWidth="1"/>
    <col min="10534" max="10534" width="1.375" style="150" hidden="1" customWidth="1"/>
    <col min="10535" max="10552" width="0" style="150" hidden="1" customWidth="1"/>
    <col min="10553" max="10752" width="0" style="150" hidden="1"/>
    <col min="10753" max="10762" width="1.625" style="150" hidden="1" customWidth="1"/>
    <col min="10763" max="10763" width="1.875" style="150" hidden="1" customWidth="1"/>
    <col min="10764" max="10772" width="1.625" style="150" hidden="1" customWidth="1"/>
    <col min="10773" max="10773" width="2" style="150" hidden="1" customWidth="1"/>
    <col min="10774" max="10775" width="2.625" style="150" hidden="1" customWidth="1"/>
    <col min="10776" max="10778" width="15.25" style="150" hidden="1" customWidth="1"/>
    <col min="10779" max="10779" width="15.375" style="150" hidden="1" customWidth="1"/>
    <col min="10780" max="10781" width="15.25" style="150" hidden="1" customWidth="1"/>
    <col min="10782" max="10782" width="9.875" style="150" hidden="1" customWidth="1"/>
    <col min="10783" max="10783" width="10.625" style="150" hidden="1" customWidth="1"/>
    <col min="10784" max="10784" width="17.25" style="150" hidden="1" customWidth="1"/>
    <col min="10785" max="10785" width="15.25" style="150" hidden="1" customWidth="1"/>
    <col min="10786" max="10786" width="9.875" style="150" hidden="1" customWidth="1"/>
    <col min="10787" max="10789" width="1.625" style="150" hidden="1" customWidth="1"/>
    <col min="10790" max="10790" width="1.375" style="150" hidden="1" customWidth="1"/>
    <col min="10791" max="10808" width="0" style="150" hidden="1" customWidth="1"/>
    <col min="10809" max="11008" width="0" style="150" hidden="1"/>
    <col min="11009" max="11018" width="1.625" style="150" hidden="1" customWidth="1"/>
    <col min="11019" max="11019" width="1.875" style="150" hidden="1" customWidth="1"/>
    <col min="11020" max="11028" width="1.625" style="150" hidden="1" customWidth="1"/>
    <col min="11029" max="11029" width="2" style="150" hidden="1" customWidth="1"/>
    <col min="11030" max="11031" width="2.625" style="150" hidden="1" customWidth="1"/>
    <col min="11032" max="11034" width="15.25" style="150" hidden="1" customWidth="1"/>
    <col min="11035" max="11035" width="15.375" style="150" hidden="1" customWidth="1"/>
    <col min="11036" max="11037" width="15.25" style="150" hidden="1" customWidth="1"/>
    <col min="11038" max="11038" width="9.875" style="150" hidden="1" customWidth="1"/>
    <col min="11039" max="11039" width="10.625" style="150" hidden="1" customWidth="1"/>
    <col min="11040" max="11040" width="17.25" style="150" hidden="1" customWidth="1"/>
    <col min="11041" max="11041" width="15.25" style="150" hidden="1" customWidth="1"/>
    <col min="11042" max="11042" width="9.875" style="150" hidden="1" customWidth="1"/>
    <col min="11043" max="11045" width="1.625" style="150" hidden="1" customWidth="1"/>
    <col min="11046" max="11046" width="1.375" style="150" hidden="1" customWidth="1"/>
    <col min="11047" max="11064" width="0" style="150" hidden="1" customWidth="1"/>
    <col min="11065" max="11264" width="0" style="150" hidden="1"/>
    <col min="11265" max="11274" width="1.625" style="150" hidden="1" customWidth="1"/>
    <col min="11275" max="11275" width="1.875" style="150" hidden="1" customWidth="1"/>
    <col min="11276" max="11284" width="1.625" style="150" hidden="1" customWidth="1"/>
    <col min="11285" max="11285" width="2" style="150" hidden="1" customWidth="1"/>
    <col min="11286" max="11287" width="2.625" style="150" hidden="1" customWidth="1"/>
    <col min="11288" max="11290" width="15.25" style="150" hidden="1" customWidth="1"/>
    <col min="11291" max="11291" width="15.375" style="150" hidden="1" customWidth="1"/>
    <col min="11292" max="11293" width="15.25" style="150" hidden="1" customWidth="1"/>
    <col min="11294" max="11294" width="9.875" style="150" hidden="1" customWidth="1"/>
    <col min="11295" max="11295" width="10.625" style="150" hidden="1" customWidth="1"/>
    <col min="11296" max="11296" width="17.25" style="150" hidden="1" customWidth="1"/>
    <col min="11297" max="11297" width="15.25" style="150" hidden="1" customWidth="1"/>
    <col min="11298" max="11298" width="9.875" style="150" hidden="1" customWidth="1"/>
    <col min="11299" max="11301" width="1.625" style="150" hidden="1" customWidth="1"/>
    <col min="11302" max="11302" width="1.375" style="150" hidden="1" customWidth="1"/>
    <col min="11303" max="11320" width="0" style="150" hidden="1" customWidth="1"/>
    <col min="11321" max="11520" width="0" style="150" hidden="1"/>
    <col min="11521" max="11530" width="1.625" style="150" hidden="1" customWidth="1"/>
    <col min="11531" max="11531" width="1.875" style="150" hidden="1" customWidth="1"/>
    <col min="11532" max="11540" width="1.625" style="150" hidden="1" customWidth="1"/>
    <col min="11541" max="11541" width="2" style="150" hidden="1" customWidth="1"/>
    <col min="11542" max="11543" width="2.625" style="150" hidden="1" customWidth="1"/>
    <col min="11544" max="11546" width="15.25" style="150" hidden="1" customWidth="1"/>
    <col min="11547" max="11547" width="15.375" style="150" hidden="1" customWidth="1"/>
    <col min="11548" max="11549" width="15.25" style="150" hidden="1" customWidth="1"/>
    <col min="11550" max="11550" width="9.875" style="150" hidden="1" customWidth="1"/>
    <col min="11551" max="11551" width="10.625" style="150" hidden="1" customWidth="1"/>
    <col min="11552" max="11552" width="17.25" style="150" hidden="1" customWidth="1"/>
    <col min="11553" max="11553" width="15.25" style="150" hidden="1" customWidth="1"/>
    <col min="11554" max="11554" width="9.875" style="150" hidden="1" customWidth="1"/>
    <col min="11555" max="11557" width="1.625" style="150" hidden="1" customWidth="1"/>
    <col min="11558" max="11558" width="1.375" style="150" hidden="1" customWidth="1"/>
    <col min="11559" max="11576" width="0" style="150" hidden="1" customWidth="1"/>
    <col min="11577" max="11776" width="0" style="150" hidden="1"/>
    <col min="11777" max="11786" width="1.625" style="150" hidden="1" customWidth="1"/>
    <col min="11787" max="11787" width="1.875" style="150" hidden="1" customWidth="1"/>
    <col min="11788" max="11796" width="1.625" style="150" hidden="1" customWidth="1"/>
    <col min="11797" max="11797" width="2" style="150" hidden="1" customWidth="1"/>
    <col min="11798" max="11799" width="2.625" style="150" hidden="1" customWidth="1"/>
    <col min="11800" max="11802" width="15.25" style="150" hidden="1" customWidth="1"/>
    <col min="11803" max="11803" width="15.375" style="150" hidden="1" customWidth="1"/>
    <col min="11804" max="11805" width="15.25" style="150" hidden="1" customWidth="1"/>
    <col min="11806" max="11806" width="9.875" style="150" hidden="1" customWidth="1"/>
    <col min="11807" max="11807" width="10.625" style="150" hidden="1" customWidth="1"/>
    <col min="11808" max="11808" width="17.25" style="150" hidden="1" customWidth="1"/>
    <col min="11809" max="11809" width="15.25" style="150" hidden="1" customWidth="1"/>
    <col min="11810" max="11810" width="9.875" style="150" hidden="1" customWidth="1"/>
    <col min="11811" max="11813" width="1.625" style="150" hidden="1" customWidth="1"/>
    <col min="11814" max="11814" width="1.375" style="150" hidden="1" customWidth="1"/>
    <col min="11815" max="11832" width="0" style="150" hidden="1" customWidth="1"/>
    <col min="11833" max="12032" width="0" style="150" hidden="1"/>
    <col min="12033" max="12042" width="1.625" style="150" hidden="1" customWidth="1"/>
    <col min="12043" max="12043" width="1.875" style="150" hidden="1" customWidth="1"/>
    <col min="12044" max="12052" width="1.625" style="150" hidden="1" customWidth="1"/>
    <col min="12053" max="12053" width="2" style="150" hidden="1" customWidth="1"/>
    <col min="12054" max="12055" width="2.625" style="150" hidden="1" customWidth="1"/>
    <col min="12056" max="12058" width="15.25" style="150" hidden="1" customWidth="1"/>
    <col min="12059" max="12059" width="15.375" style="150" hidden="1" customWidth="1"/>
    <col min="12060" max="12061" width="15.25" style="150" hidden="1" customWidth="1"/>
    <col min="12062" max="12062" width="9.875" style="150" hidden="1" customWidth="1"/>
    <col min="12063" max="12063" width="10.625" style="150" hidden="1" customWidth="1"/>
    <col min="12064" max="12064" width="17.25" style="150" hidden="1" customWidth="1"/>
    <col min="12065" max="12065" width="15.25" style="150" hidden="1" customWidth="1"/>
    <col min="12066" max="12066" width="9.875" style="150" hidden="1" customWidth="1"/>
    <col min="12067" max="12069" width="1.625" style="150" hidden="1" customWidth="1"/>
    <col min="12070" max="12070" width="1.375" style="150" hidden="1" customWidth="1"/>
    <col min="12071" max="12088" width="0" style="150" hidden="1" customWidth="1"/>
    <col min="12089" max="12288" width="0" style="150" hidden="1"/>
    <col min="12289" max="12298" width="1.625" style="150" hidden="1" customWidth="1"/>
    <col min="12299" max="12299" width="1.875" style="150" hidden="1" customWidth="1"/>
    <col min="12300" max="12308" width="1.625" style="150" hidden="1" customWidth="1"/>
    <col min="12309" max="12309" width="2" style="150" hidden="1" customWidth="1"/>
    <col min="12310" max="12311" width="2.625" style="150" hidden="1" customWidth="1"/>
    <col min="12312" max="12314" width="15.25" style="150" hidden="1" customWidth="1"/>
    <col min="12315" max="12315" width="15.375" style="150" hidden="1" customWidth="1"/>
    <col min="12316" max="12317" width="15.25" style="150" hidden="1" customWidth="1"/>
    <col min="12318" max="12318" width="9.875" style="150" hidden="1" customWidth="1"/>
    <col min="12319" max="12319" width="10.625" style="150" hidden="1" customWidth="1"/>
    <col min="12320" max="12320" width="17.25" style="150" hidden="1" customWidth="1"/>
    <col min="12321" max="12321" width="15.25" style="150" hidden="1" customWidth="1"/>
    <col min="12322" max="12322" width="9.875" style="150" hidden="1" customWidth="1"/>
    <col min="12323" max="12325" width="1.625" style="150" hidden="1" customWidth="1"/>
    <col min="12326" max="12326" width="1.375" style="150" hidden="1" customWidth="1"/>
    <col min="12327" max="12344" width="0" style="150" hidden="1" customWidth="1"/>
    <col min="12345" max="12544" width="0" style="150" hidden="1"/>
    <col min="12545" max="12554" width="1.625" style="150" hidden="1" customWidth="1"/>
    <col min="12555" max="12555" width="1.875" style="150" hidden="1" customWidth="1"/>
    <col min="12556" max="12564" width="1.625" style="150" hidden="1" customWidth="1"/>
    <col min="12565" max="12565" width="2" style="150" hidden="1" customWidth="1"/>
    <col min="12566" max="12567" width="2.625" style="150" hidden="1" customWidth="1"/>
    <col min="12568" max="12570" width="15.25" style="150" hidden="1" customWidth="1"/>
    <col min="12571" max="12571" width="15.375" style="150" hidden="1" customWidth="1"/>
    <col min="12572" max="12573" width="15.25" style="150" hidden="1" customWidth="1"/>
    <col min="12574" max="12574" width="9.875" style="150" hidden="1" customWidth="1"/>
    <col min="12575" max="12575" width="10.625" style="150" hidden="1" customWidth="1"/>
    <col min="12576" max="12576" width="17.25" style="150" hidden="1" customWidth="1"/>
    <col min="12577" max="12577" width="15.25" style="150" hidden="1" customWidth="1"/>
    <col min="12578" max="12578" width="9.875" style="150" hidden="1" customWidth="1"/>
    <col min="12579" max="12581" width="1.625" style="150" hidden="1" customWidth="1"/>
    <col min="12582" max="12582" width="1.375" style="150" hidden="1" customWidth="1"/>
    <col min="12583" max="12600" width="0" style="150" hidden="1" customWidth="1"/>
    <col min="12601" max="12800" width="0" style="150" hidden="1"/>
    <col min="12801" max="12810" width="1.625" style="150" hidden="1" customWidth="1"/>
    <col min="12811" max="12811" width="1.875" style="150" hidden="1" customWidth="1"/>
    <col min="12812" max="12820" width="1.625" style="150" hidden="1" customWidth="1"/>
    <col min="12821" max="12821" width="2" style="150" hidden="1" customWidth="1"/>
    <col min="12822" max="12823" width="2.625" style="150" hidden="1" customWidth="1"/>
    <col min="12824" max="12826" width="15.25" style="150" hidden="1" customWidth="1"/>
    <col min="12827" max="12827" width="15.375" style="150" hidden="1" customWidth="1"/>
    <col min="12828" max="12829" width="15.25" style="150" hidden="1" customWidth="1"/>
    <col min="12830" max="12830" width="9.875" style="150" hidden="1" customWidth="1"/>
    <col min="12831" max="12831" width="10.625" style="150" hidden="1" customWidth="1"/>
    <col min="12832" max="12832" width="17.25" style="150" hidden="1" customWidth="1"/>
    <col min="12833" max="12833" width="15.25" style="150" hidden="1" customWidth="1"/>
    <col min="12834" max="12834" width="9.875" style="150" hidden="1" customWidth="1"/>
    <col min="12835" max="12837" width="1.625" style="150" hidden="1" customWidth="1"/>
    <col min="12838" max="12838" width="1.375" style="150" hidden="1" customWidth="1"/>
    <col min="12839" max="12856" width="0" style="150" hidden="1" customWidth="1"/>
    <col min="12857" max="13056" width="0" style="150" hidden="1"/>
    <col min="13057" max="13066" width="1.625" style="150" hidden="1" customWidth="1"/>
    <col min="13067" max="13067" width="1.875" style="150" hidden="1" customWidth="1"/>
    <col min="13068" max="13076" width="1.625" style="150" hidden="1" customWidth="1"/>
    <col min="13077" max="13077" width="2" style="150" hidden="1" customWidth="1"/>
    <col min="13078" max="13079" width="2.625" style="150" hidden="1" customWidth="1"/>
    <col min="13080" max="13082" width="15.25" style="150" hidden="1" customWidth="1"/>
    <col min="13083" max="13083" width="15.375" style="150" hidden="1" customWidth="1"/>
    <col min="13084" max="13085" width="15.25" style="150" hidden="1" customWidth="1"/>
    <col min="13086" max="13086" width="9.875" style="150" hidden="1" customWidth="1"/>
    <col min="13087" max="13087" width="10.625" style="150" hidden="1" customWidth="1"/>
    <col min="13088" max="13088" width="17.25" style="150" hidden="1" customWidth="1"/>
    <col min="13089" max="13089" width="15.25" style="150" hidden="1" customWidth="1"/>
    <col min="13090" max="13090" width="9.875" style="150" hidden="1" customWidth="1"/>
    <col min="13091" max="13093" width="1.625" style="150" hidden="1" customWidth="1"/>
    <col min="13094" max="13094" width="1.375" style="150" hidden="1" customWidth="1"/>
    <col min="13095" max="13112" width="0" style="150" hidden="1" customWidth="1"/>
    <col min="13113" max="13312" width="0" style="150" hidden="1"/>
    <col min="13313" max="13322" width="1.625" style="150" hidden="1" customWidth="1"/>
    <col min="13323" max="13323" width="1.875" style="150" hidden="1" customWidth="1"/>
    <col min="13324" max="13332" width="1.625" style="150" hidden="1" customWidth="1"/>
    <col min="13333" max="13333" width="2" style="150" hidden="1" customWidth="1"/>
    <col min="13334" max="13335" width="2.625" style="150" hidden="1" customWidth="1"/>
    <col min="13336" max="13338" width="15.25" style="150" hidden="1" customWidth="1"/>
    <col min="13339" max="13339" width="15.375" style="150" hidden="1" customWidth="1"/>
    <col min="13340" max="13341" width="15.25" style="150" hidden="1" customWidth="1"/>
    <col min="13342" max="13342" width="9.875" style="150" hidden="1" customWidth="1"/>
    <col min="13343" max="13343" width="10.625" style="150" hidden="1" customWidth="1"/>
    <col min="13344" max="13344" width="17.25" style="150" hidden="1" customWidth="1"/>
    <col min="13345" max="13345" width="15.25" style="150" hidden="1" customWidth="1"/>
    <col min="13346" max="13346" width="9.875" style="150" hidden="1" customWidth="1"/>
    <col min="13347" max="13349" width="1.625" style="150" hidden="1" customWidth="1"/>
    <col min="13350" max="13350" width="1.375" style="150" hidden="1" customWidth="1"/>
    <col min="13351" max="13368" width="0" style="150" hidden="1" customWidth="1"/>
    <col min="13369" max="13568" width="0" style="150" hidden="1"/>
    <col min="13569" max="13578" width="1.625" style="150" hidden="1" customWidth="1"/>
    <col min="13579" max="13579" width="1.875" style="150" hidden="1" customWidth="1"/>
    <col min="13580" max="13588" width="1.625" style="150" hidden="1" customWidth="1"/>
    <col min="13589" max="13589" width="2" style="150" hidden="1" customWidth="1"/>
    <col min="13590" max="13591" width="2.625" style="150" hidden="1" customWidth="1"/>
    <col min="13592" max="13594" width="15.25" style="150" hidden="1" customWidth="1"/>
    <col min="13595" max="13595" width="15.375" style="150" hidden="1" customWidth="1"/>
    <col min="13596" max="13597" width="15.25" style="150" hidden="1" customWidth="1"/>
    <col min="13598" max="13598" width="9.875" style="150" hidden="1" customWidth="1"/>
    <col min="13599" max="13599" width="10.625" style="150" hidden="1" customWidth="1"/>
    <col min="13600" max="13600" width="17.25" style="150" hidden="1" customWidth="1"/>
    <col min="13601" max="13601" width="15.25" style="150" hidden="1" customWidth="1"/>
    <col min="13602" max="13602" width="9.875" style="150" hidden="1" customWidth="1"/>
    <col min="13603" max="13605" width="1.625" style="150" hidden="1" customWidth="1"/>
    <col min="13606" max="13606" width="1.375" style="150" hidden="1" customWidth="1"/>
    <col min="13607" max="13624" width="0" style="150" hidden="1" customWidth="1"/>
    <col min="13625" max="13824" width="0" style="150" hidden="1"/>
    <col min="13825" max="13834" width="1.625" style="150" hidden="1" customWidth="1"/>
    <col min="13835" max="13835" width="1.875" style="150" hidden="1" customWidth="1"/>
    <col min="13836" max="13844" width="1.625" style="150" hidden="1" customWidth="1"/>
    <col min="13845" max="13845" width="2" style="150" hidden="1" customWidth="1"/>
    <col min="13846" max="13847" width="2.625" style="150" hidden="1" customWidth="1"/>
    <col min="13848" max="13850" width="15.25" style="150" hidden="1" customWidth="1"/>
    <col min="13851" max="13851" width="15.375" style="150" hidden="1" customWidth="1"/>
    <col min="13852" max="13853" width="15.25" style="150" hidden="1" customWidth="1"/>
    <col min="13854" max="13854" width="9.875" style="150" hidden="1" customWidth="1"/>
    <col min="13855" max="13855" width="10.625" style="150" hidden="1" customWidth="1"/>
    <col min="13856" max="13856" width="17.25" style="150" hidden="1" customWidth="1"/>
    <col min="13857" max="13857" width="15.25" style="150" hidden="1" customWidth="1"/>
    <col min="13858" max="13858" width="9.875" style="150" hidden="1" customWidth="1"/>
    <col min="13859" max="13861" width="1.625" style="150" hidden="1" customWidth="1"/>
    <col min="13862" max="13862" width="1.375" style="150" hidden="1" customWidth="1"/>
    <col min="13863" max="13880" width="0" style="150" hidden="1" customWidth="1"/>
    <col min="13881" max="14080" width="0" style="150" hidden="1"/>
    <col min="14081" max="14090" width="1.625" style="150" hidden="1" customWidth="1"/>
    <col min="14091" max="14091" width="1.875" style="150" hidden="1" customWidth="1"/>
    <col min="14092" max="14100" width="1.625" style="150" hidden="1" customWidth="1"/>
    <col min="14101" max="14101" width="2" style="150" hidden="1" customWidth="1"/>
    <col min="14102" max="14103" width="2.625" style="150" hidden="1" customWidth="1"/>
    <col min="14104" max="14106" width="15.25" style="150" hidden="1" customWidth="1"/>
    <col min="14107" max="14107" width="15.375" style="150" hidden="1" customWidth="1"/>
    <col min="14108" max="14109" width="15.25" style="150" hidden="1" customWidth="1"/>
    <col min="14110" max="14110" width="9.875" style="150" hidden="1" customWidth="1"/>
    <col min="14111" max="14111" width="10.625" style="150" hidden="1" customWidth="1"/>
    <col min="14112" max="14112" width="17.25" style="150" hidden="1" customWidth="1"/>
    <col min="14113" max="14113" width="15.25" style="150" hidden="1" customWidth="1"/>
    <col min="14114" max="14114" width="9.875" style="150" hidden="1" customWidth="1"/>
    <col min="14115" max="14117" width="1.625" style="150" hidden="1" customWidth="1"/>
    <col min="14118" max="14118" width="1.375" style="150" hidden="1" customWidth="1"/>
    <col min="14119" max="14136" width="0" style="150" hidden="1" customWidth="1"/>
    <col min="14137" max="14336" width="0" style="150" hidden="1"/>
    <col min="14337" max="14346" width="1.625" style="150" hidden="1" customWidth="1"/>
    <col min="14347" max="14347" width="1.875" style="150" hidden="1" customWidth="1"/>
    <col min="14348" max="14356" width="1.625" style="150" hidden="1" customWidth="1"/>
    <col min="14357" max="14357" width="2" style="150" hidden="1" customWidth="1"/>
    <col min="14358" max="14359" width="2.625" style="150" hidden="1" customWidth="1"/>
    <col min="14360" max="14362" width="15.25" style="150" hidden="1" customWidth="1"/>
    <col min="14363" max="14363" width="15.375" style="150" hidden="1" customWidth="1"/>
    <col min="14364" max="14365" width="15.25" style="150" hidden="1" customWidth="1"/>
    <col min="14366" max="14366" width="9.875" style="150" hidden="1" customWidth="1"/>
    <col min="14367" max="14367" width="10.625" style="150" hidden="1" customWidth="1"/>
    <col min="14368" max="14368" width="17.25" style="150" hidden="1" customWidth="1"/>
    <col min="14369" max="14369" width="15.25" style="150" hidden="1" customWidth="1"/>
    <col min="14370" max="14370" width="9.875" style="150" hidden="1" customWidth="1"/>
    <col min="14371" max="14373" width="1.625" style="150" hidden="1" customWidth="1"/>
    <col min="14374" max="14374" width="1.375" style="150" hidden="1" customWidth="1"/>
    <col min="14375" max="14392" width="0" style="150" hidden="1" customWidth="1"/>
    <col min="14393" max="14592" width="0" style="150" hidden="1"/>
    <col min="14593" max="14602" width="1.625" style="150" hidden="1" customWidth="1"/>
    <col min="14603" max="14603" width="1.875" style="150" hidden="1" customWidth="1"/>
    <col min="14604" max="14612" width="1.625" style="150" hidden="1" customWidth="1"/>
    <col min="14613" max="14613" width="2" style="150" hidden="1" customWidth="1"/>
    <col min="14614" max="14615" width="2.625" style="150" hidden="1" customWidth="1"/>
    <col min="14616" max="14618" width="15.25" style="150" hidden="1" customWidth="1"/>
    <col min="14619" max="14619" width="15.375" style="150" hidden="1" customWidth="1"/>
    <col min="14620" max="14621" width="15.25" style="150" hidden="1" customWidth="1"/>
    <col min="14622" max="14622" width="9.875" style="150" hidden="1" customWidth="1"/>
    <col min="14623" max="14623" width="10.625" style="150" hidden="1" customWidth="1"/>
    <col min="14624" max="14624" width="17.25" style="150" hidden="1" customWidth="1"/>
    <col min="14625" max="14625" width="15.25" style="150" hidden="1" customWidth="1"/>
    <col min="14626" max="14626" width="9.875" style="150" hidden="1" customWidth="1"/>
    <col min="14627" max="14629" width="1.625" style="150" hidden="1" customWidth="1"/>
    <col min="14630" max="14630" width="1.375" style="150" hidden="1" customWidth="1"/>
    <col min="14631" max="14648" width="0" style="150" hidden="1" customWidth="1"/>
    <col min="14649" max="14848" width="0" style="150" hidden="1"/>
    <col min="14849" max="14858" width="1.625" style="150" hidden="1" customWidth="1"/>
    <col min="14859" max="14859" width="1.875" style="150" hidden="1" customWidth="1"/>
    <col min="14860" max="14868" width="1.625" style="150" hidden="1" customWidth="1"/>
    <col min="14869" max="14869" width="2" style="150" hidden="1" customWidth="1"/>
    <col min="14870" max="14871" width="2.625" style="150" hidden="1" customWidth="1"/>
    <col min="14872" max="14874" width="15.25" style="150" hidden="1" customWidth="1"/>
    <col min="14875" max="14875" width="15.375" style="150" hidden="1" customWidth="1"/>
    <col min="14876" max="14877" width="15.25" style="150" hidden="1" customWidth="1"/>
    <col min="14878" max="14878" width="9.875" style="150" hidden="1" customWidth="1"/>
    <col min="14879" max="14879" width="10.625" style="150" hidden="1" customWidth="1"/>
    <col min="14880" max="14880" width="17.25" style="150" hidden="1" customWidth="1"/>
    <col min="14881" max="14881" width="15.25" style="150" hidden="1" customWidth="1"/>
    <col min="14882" max="14882" width="9.875" style="150" hidden="1" customWidth="1"/>
    <col min="14883" max="14885" width="1.625" style="150" hidden="1" customWidth="1"/>
    <col min="14886" max="14886" width="1.375" style="150" hidden="1" customWidth="1"/>
    <col min="14887" max="14904" width="0" style="150" hidden="1" customWidth="1"/>
    <col min="14905" max="15104" width="0" style="150" hidden="1"/>
    <col min="15105" max="15114" width="1.625" style="150" hidden="1" customWidth="1"/>
    <col min="15115" max="15115" width="1.875" style="150" hidden="1" customWidth="1"/>
    <col min="15116" max="15124" width="1.625" style="150" hidden="1" customWidth="1"/>
    <col min="15125" max="15125" width="2" style="150" hidden="1" customWidth="1"/>
    <col min="15126" max="15127" width="2.625" style="150" hidden="1" customWidth="1"/>
    <col min="15128" max="15130" width="15.25" style="150" hidden="1" customWidth="1"/>
    <col min="15131" max="15131" width="15.375" style="150" hidden="1" customWidth="1"/>
    <col min="15132" max="15133" width="15.25" style="150" hidden="1" customWidth="1"/>
    <col min="15134" max="15134" width="9.875" style="150" hidden="1" customWidth="1"/>
    <col min="15135" max="15135" width="10.625" style="150" hidden="1" customWidth="1"/>
    <col min="15136" max="15136" width="17.25" style="150" hidden="1" customWidth="1"/>
    <col min="15137" max="15137" width="15.25" style="150" hidden="1" customWidth="1"/>
    <col min="15138" max="15138" width="9.875" style="150" hidden="1" customWidth="1"/>
    <col min="15139" max="15141" width="1.625" style="150" hidden="1" customWidth="1"/>
    <col min="15142" max="15142" width="1.375" style="150" hidden="1" customWidth="1"/>
    <col min="15143" max="15160" width="0" style="150" hidden="1" customWidth="1"/>
    <col min="15161" max="15360" width="0" style="150" hidden="1"/>
    <col min="15361" max="15370" width="1.625" style="150" hidden="1" customWidth="1"/>
    <col min="15371" max="15371" width="1.875" style="150" hidden="1" customWidth="1"/>
    <col min="15372" max="15380" width="1.625" style="150" hidden="1" customWidth="1"/>
    <col min="15381" max="15381" width="2" style="150" hidden="1" customWidth="1"/>
    <col min="15382" max="15383" width="2.625" style="150" hidden="1" customWidth="1"/>
    <col min="15384" max="15386" width="15.25" style="150" hidden="1" customWidth="1"/>
    <col min="15387" max="15387" width="15.375" style="150" hidden="1" customWidth="1"/>
    <col min="15388" max="15389" width="15.25" style="150" hidden="1" customWidth="1"/>
    <col min="15390" max="15390" width="9.875" style="150" hidden="1" customWidth="1"/>
    <col min="15391" max="15391" width="10.625" style="150" hidden="1" customWidth="1"/>
    <col min="15392" max="15392" width="17.25" style="150" hidden="1" customWidth="1"/>
    <col min="15393" max="15393" width="15.25" style="150" hidden="1" customWidth="1"/>
    <col min="15394" max="15394" width="9.875" style="150" hidden="1" customWidth="1"/>
    <col min="15395" max="15397" width="1.625" style="150" hidden="1" customWidth="1"/>
    <col min="15398" max="15398" width="1.375" style="150" hidden="1" customWidth="1"/>
    <col min="15399" max="15416" width="0" style="150" hidden="1" customWidth="1"/>
    <col min="15417" max="15616" width="0" style="150" hidden="1"/>
    <col min="15617" max="15626" width="1.625" style="150" hidden="1" customWidth="1"/>
    <col min="15627" max="15627" width="1.875" style="150" hidden="1" customWidth="1"/>
    <col min="15628" max="15636" width="1.625" style="150" hidden="1" customWidth="1"/>
    <col min="15637" max="15637" width="2" style="150" hidden="1" customWidth="1"/>
    <col min="15638" max="15639" width="2.625" style="150" hidden="1" customWidth="1"/>
    <col min="15640" max="15642" width="15.25" style="150" hidden="1" customWidth="1"/>
    <col min="15643" max="15643" width="15.375" style="150" hidden="1" customWidth="1"/>
    <col min="15644" max="15645" width="15.25" style="150" hidden="1" customWidth="1"/>
    <col min="15646" max="15646" width="9.875" style="150" hidden="1" customWidth="1"/>
    <col min="15647" max="15647" width="10.625" style="150" hidden="1" customWidth="1"/>
    <col min="15648" max="15648" width="17.25" style="150" hidden="1" customWidth="1"/>
    <col min="15649" max="15649" width="15.25" style="150" hidden="1" customWidth="1"/>
    <col min="15650" max="15650" width="9.875" style="150" hidden="1" customWidth="1"/>
    <col min="15651" max="15653" width="1.625" style="150" hidden="1" customWidth="1"/>
    <col min="15654" max="15654" width="1.375" style="150" hidden="1" customWidth="1"/>
    <col min="15655" max="15672" width="0" style="150" hidden="1" customWidth="1"/>
    <col min="15673" max="15872" width="0" style="150" hidden="1"/>
    <col min="15873" max="15882" width="1.625" style="150" hidden="1" customWidth="1"/>
    <col min="15883" max="15883" width="1.875" style="150" hidden="1" customWidth="1"/>
    <col min="15884" max="15892" width="1.625" style="150" hidden="1" customWidth="1"/>
    <col min="15893" max="15893" width="2" style="150" hidden="1" customWidth="1"/>
    <col min="15894" max="15895" width="2.625" style="150" hidden="1" customWidth="1"/>
    <col min="15896" max="15898" width="15.25" style="150" hidden="1" customWidth="1"/>
    <col min="15899" max="15899" width="15.375" style="150" hidden="1" customWidth="1"/>
    <col min="15900" max="15901" width="15.25" style="150" hidden="1" customWidth="1"/>
    <col min="15902" max="15902" width="9.875" style="150" hidden="1" customWidth="1"/>
    <col min="15903" max="15903" width="10.625" style="150" hidden="1" customWidth="1"/>
    <col min="15904" max="15904" width="17.25" style="150" hidden="1" customWidth="1"/>
    <col min="15905" max="15905" width="15.25" style="150" hidden="1" customWidth="1"/>
    <col min="15906" max="15906" width="9.875" style="150" hidden="1" customWidth="1"/>
    <col min="15907" max="15909" width="1.625" style="150" hidden="1" customWidth="1"/>
    <col min="15910" max="15910" width="1.375" style="150" hidden="1" customWidth="1"/>
    <col min="15911" max="15928" width="0" style="150" hidden="1" customWidth="1"/>
    <col min="15929" max="16128" width="0" style="150" hidden="1"/>
    <col min="16129" max="16138" width="1.625" style="150" hidden="1" customWidth="1"/>
    <col min="16139" max="16139" width="1.875" style="150" hidden="1" customWidth="1"/>
    <col min="16140" max="16148" width="1.625" style="150" hidden="1" customWidth="1"/>
    <col min="16149" max="16149" width="2" style="150" hidden="1" customWidth="1"/>
    <col min="16150" max="16151" width="2.625" style="150" hidden="1" customWidth="1"/>
    <col min="16152" max="16154" width="15.25" style="150" hidden="1" customWidth="1"/>
    <col min="16155" max="16155" width="15.375" style="150" hidden="1" customWidth="1"/>
    <col min="16156" max="16157" width="15.25" style="150" hidden="1" customWidth="1"/>
    <col min="16158" max="16158" width="9.875" style="150" hidden="1" customWidth="1"/>
    <col min="16159" max="16159" width="10.625" style="150" hidden="1" customWidth="1"/>
    <col min="16160" max="16160" width="17.25" style="150" hidden="1" customWidth="1"/>
    <col min="16161" max="16161" width="15.25" style="150" hidden="1" customWidth="1"/>
    <col min="16162" max="16162" width="9.875" style="150" hidden="1" customWidth="1"/>
    <col min="16163" max="16165" width="1.625" style="150" hidden="1" customWidth="1"/>
    <col min="16166" max="16166" width="1.375" style="150" hidden="1" customWidth="1"/>
    <col min="16167" max="16184" width="0" style="150" hidden="1" customWidth="1"/>
    <col min="16185" max="16384" width="0" style="150" hidden="1"/>
  </cols>
  <sheetData>
    <row r="1" spans="1:130" s="119" customFormat="1" ht="9.9499999999999993" customHeight="1" x14ac:dyDescent="0.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319"/>
      <c r="W1" s="319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</row>
    <row r="2" spans="1:130" s="119" customFormat="1" ht="16.899999999999999" customHeight="1" x14ac:dyDescent="0.15">
      <c r="A2" s="118" t="s">
        <v>413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319"/>
      <c r="W2" s="319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</row>
    <row r="3" spans="1:130" s="119" customFormat="1" ht="9.9499999999999993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319"/>
      <c r="W3" s="319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</row>
    <row r="4" spans="1:130" s="119" customFormat="1" ht="1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319"/>
      <c r="W4" s="319"/>
      <c r="X4" s="118"/>
      <c r="Y4" s="118"/>
      <c r="Z4" s="118"/>
      <c r="AA4" s="118"/>
      <c r="AB4" s="118"/>
      <c r="AC4" s="118"/>
      <c r="AD4" s="118"/>
      <c r="AE4" s="118"/>
      <c r="AF4" s="118"/>
      <c r="AG4" s="122" t="s">
        <v>109</v>
      </c>
      <c r="AH4" s="226" t="s">
        <v>414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</row>
    <row r="5" spans="1:130" s="119" customFormat="1" ht="9.75" customHeight="1" x14ac:dyDescent="0.15">
      <c r="A5" s="121"/>
      <c r="B5" s="121"/>
      <c r="C5" s="12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319"/>
      <c r="W5" s="319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</row>
    <row r="6" spans="1:130" s="119" customFormat="1" ht="21.6" customHeight="1" x14ac:dyDescent="0.2">
      <c r="A6" s="124"/>
      <c r="B6" s="264" t="s">
        <v>112</v>
      </c>
      <c r="C6" s="320"/>
      <c r="D6" s="320"/>
      <c r="E6" s="320"/>
      <c r="F6" s="321"/>
      <c r="G6" s="321"/>
      <c r="H6" s="321"/>
      <c r="I6" s="321"/>
      <c r="J6" s="321"/>
      <c r="K6" s="321"/>
      <c r="L6" s="16" t="s">
        <v>7</v>
      </c>
      <c r="M6" s="321"/>
      <c r="N6" s="321"/>
      <c r="O6" s="321"/>
      <c r="P6" s="321"/>
      <c r="Q6" s="321"/>
      <c r="R6" s="321"/>
      <c r="S6" s="321"/>
      <c r="T6" s="321"/>
      <c r="U6" s="321"/>
      <c r="V6" s="231"/>
      <c r="W6" s="231"/>
      <c r="X6" s="322"/>
      <c r="Y6" s="128" t="s">
        <v>415</v>
      </c>
      <c r="Z6" s="323"/>
      <c r="AA6" s="131"/>
      <c r="AB6" s="324"/>
      <c r="AC6" s="324"/>
      <c r="AD6" s="118"/>
      <c r="AE6" s="263" t="s">
        <v>4</v>
      </c>
      <c r="AF6" s="133" t="s">
        <v>5</v>
      </c>
      <c r="AG6" s="325"/>
      <c r="AH6" s="326"/>
      <c r="AI6" s="327"/>
      <c r="AJ6" s="328"/>
      <c r="AK6" s="121"/>
      <c r="AL6" s="137"/>
      <c r="AM6" s="118"/>
      <c r="AN6" s="118"/>
      <c r="AO6" s="118"/>
      <c r="AP6" s="137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</row>
    <row r="7" spans="1:130" s="119" customFormat="1" ht="20.25" customHeight="1" x14ac:dyDescent="0.15">
      <c r="A7" s="124"/>
      <c r="B7" s="264" t="s">
        <v>114</v>
      </c>
      <c r="C7" s="329"/>
      <c r="D7" s="329"/>
      <c r="E7" s="329"/>
      <c r="F7" s="330"/>
      <c r="G7" s="330"/>
      <c r="H7" s="330"/>
      <c r="I7" s="330"/>
      <c r="J7" s="330"/>
      <c r="K7" s="330"/>
      <c r="L7" s="261" t="s">
        <v>416</v>
      </c>
      <c r="M7" s="330"/>
      <c r="N7" s="330"/>
      <c r="O7" s="330"/>
      <c r="P7" s="330"/>
      <c r="Q7" s="330"/>
      <c r="R7" s="330"/>
      <c r="S7" s="330"/>
      <c r="T7" s="330"/>
      <c r="U7" s="330"/>
      <c r="V7" s="231"/>
      <c r="W7" s="231"/>
      <c r="X7" s="124"/>
      <c r="Y7" s="124"/>
      <c r="Z7" s="124"/>
      <c r="AA7" s="124"/>
      <c r="AB7" s="124"/>
      <c r="AC7" s="124"/>
      <c r="AD7" s="118"/>
      <c r="AE7" s="138" t="s">
        <v>8</v>
      </c>
      <c r="AF7" s="139" t="s">
        <v>9</v>
      </c>
      <c r="AG7" s="230"/>
      <c r="AH7" s="319"/>
      <c r="AI7" s="120"/>
      <c r="AJ7" s="124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</row>
    <row r="8" spans="1:130" s="211" customFormat="1" ht="15" customHeight="1" x14ac:dyDescent="0.15">
      <c r="A8" s="331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332" t="s">
        <v>42</v>
      </c>
      <c r="Y8" s="332" t="s">
        <v>13</v>
      </c>
      <c r="Z8" s="332" t="s">
        <v>15</v>
      </c>
      <c r="AA8" s="333"/>
      <c r="AB8" s="332" t="s">
        <v>16</v>
      </c>
      <c r="AC8" s="332" t="s">
        <v>117</v>
      </c>
      <c r="AD8" s="334" t="s">
        <v>116</v>
      </c>
      <c r="AE8" s="333"/>
      <c r="AF8" s="332"/>
      <c r="AG8" s="332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</row>
    <row r="9" spans="1:130" ht="22.5" customHeight="1" x14ac:dyDescent="0.15">
      <c r="A9" s="146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51"/>
      <c r="W9" s="153"/>
      <c r="X9" s="335"/>
      <c r="Y9" s="1260" t="s">
        <v>417</v>
      </c>
      <c r="Z9" s="1262"/>
      <c r="AA9" s="336" t="s">
        <v>418</v>
      </c>
      <c r="AB9" s="1260" t="s">
        <v>419</v>
      </c>
      <c r="AC9" s="1262"/>
      <c r="AD9" s="337" t="s">
        <v>420</v>
      </c>
      <c r="AE9" s="338"/>
      <c r="AF9" s="338"/>
      <c r="AG9" s="338"/>
      <c r="AH9" s="338"/>
      <c r="AI9" s="156"/>
      <c r="AJ9" s="146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</row>
    <row r="10" spans="1:130" ht="18" customHeight="1" x14ac:dyDescent="0.15">
      <c r="A10" s="146"/>
      <c r="B10" s="1321" t="s">
        <v>421</v>
      </c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3"/>
      <c r="V10" s="1321" t="s">
        <v>45</v>
      </c>
      <c r="W10" s="1323"/>
      <c r="X10" s="339" t="s">
        <v>422</v>
      </c>
      <c r="Y10" s="155"/>
      <c r="Z10" s="155"/>
      <c r="AA10" s="340" t="s">
        <v>423</v>
      </c>
      <c r="AB10" s="155"/>
      <c r="AC10" s="155"/>
      <c r="AD10" s="341" t="s">
        <v>424</v>
      </c>
      <c r="AE10" s="342"/>
      <c r="AF10" s="343"/>
      <c r="AG10" s="344"/>
      <c r="AH10" s="344"/>
      <c r="AI10" s="148"/>
      <c r="AJ10" s="146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</row>
    <row r="11" spans="1:130" ht="28.5" customHeight="1" x14ac:dyDescent="0.15">
      <c r="A11" s="146"/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7"/>
      <c r="V11" s="348"/>
      <c r="W11" s="349"/>
      <c r="X11" s="235" t="s">
        <v>425</v>
      </c>
      <c r="Y11" s="350" t="s">
        <v>426</v>
      </c>
      <c r="Z11" s="350" t="s">
        <v>427</v>
      </c>
      <c r="AA11" s="158" t="s">
        <v>428</v>
      </c>
      <c r="AB11" s="350" t="s">
        <v>426</v>
      </c>
      <c r="AC11" s="350" t="s">
        <v>427</v>
      </c>
      <c r="AD11" s="351" t="s">
        <v>429</v>
      </c>
      <c r="AE11" s="352"/>
      <c r="AF11" s="353"/>
      <c r="AG11" s="354"/>
      <c r="AH11" s="355"/>
      <c r="AI11" s="168"/>
      <c r="AJ11" s="146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</row>
    <row r="12" spans="1:130" s="181" customFormat="1" ht="8.1" customHeight="1" thickBot="1" x14ac:dyDescent="0.2">
      <c r="A12" s="169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  <c r="V12" s="173"/>
      <c r="W12" s="165"/>
      <c r="X12" s="176"/>
      <c r="Y12" s="177"/>
      <c r="Z12" s="177"/>
      <c r="AA12" s="356"/>
      <c r="AB12" s="177"/>
      <c r="AC12" s="177"/>
      <c r="AD12" s="357"/>
      <c r="AE12" s="358"/>
      <c r="AF12" s="359"/>
      <c r="AG12" s="360"/>
      <c r="AH12" s="361"/>
      <c r="AI12" s="180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</row>
    <row r="13" spans="1:130" ht="21.95" customHeight="1" x14ac:dyDescent="0.15">
      <c r="A13" s="146"/>
      <c r="B13" s="1263" t="s">
        <v>176</v>
      </c>
      <c r="C13" s="1264"/>
      <c r="D13" s="1264"/>
      <c r="E13" s="1264"/>
      <c r="F13" s="1264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5"/>
      <c r="V13" s="244">
        <v>0</v>
      </c>
      <c r="W13" s="245">
        <v>1</v>
      </c>
      <c r="X13" s="362">
        <f>SUM(Y13:AA13)</f>
        <v>205619762</v>
      </c>
      <c r="Y13" s="363">
        <v>0</v>
      </c>
      <c r="Z13" s="364">
        <v>12841638</v>
      </c>
      <c r="AA13" s="365">
        <f>SUM(AB13:AC13)</f>
        <v>192778124</v>
      </c>
      <c r="AB13" s="366">
        <v>0</v>
      </c>
      <c r="AC13" s="364">
        <v>192778124</v>
      </c>
      <c r="AD13" s="367">
        <f t="shared" ref="AD13:AD46" si="0">IF(OR(X13=0,$X$47=0),"",(X13/$X$47)*100)</f>
        <v>35.325025832378451</v>
      </c>
      <c r="AE13" s="63"/>
      <c r="AF13" s="63"/>
      <c r="AG13" s="63"/>
      <c r="AH13" s="63"/>
      <c r="AI13" s="368"/>
      <c r="AJ13" s="368"/>
      <c r="AK13" s="36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</row>
    <row r="14" spans="1:130" ht="21.95" customHeight="1" x14ac:dyDescent="0.15">
      <c r="A14" s="146"/>
      <c r="B14" s="1263" t="s">
        <v>182</v>
      </c>
      <c r="C14" s="1264"/>
      <c r="D14" s="1264"/>
      <c r="E14" s="1264"/>
      <c r="F14" s="1264"/>
      <c r="G14" s="1264"/>
      <c r="H14" s="1264"/>
      <c r="I14" s="1264"/>
      <c r="J14" s="1264"/>
      <c r="K14" s="1264"/>
      <c r="L14" s="1264"/>
      <c r="M14" s="1264"/>
      <c r="N14" s="1264"/>
      <c r="O14" s="1264"/>
      <c r="P14" s="1264"/>
      <c r="Q14" s="1264"/>
      <c r="R14" s="1264"/>
      <c r="S14" s="1264"/>
      <c r="T14" s="1264"/>
      <c r="U14" s="1265"/>
      <c r="V14" s="246">
        <v>0</v>
      </c>
      <c r="W14" s="370">
        <v>2</v>
      </c>
      <c r="X14" s="248">
        <f t="shared" ref="X14:X46" si="1">SUM(Y14:AA14)</f>
        <v>2607989</v>
      </c>
      <c r="Y14" s="251">
        <v>0</v>
      </c>
      <c r="Z14" s="371">
        <v>0</v>
      </c>
      <c r="AA14" s="372">
        <f t="shared" ref="AA14:AA46" si="2">SUM(AB14:AC14)</f>
        <v>2607989</v>
      </c>
      <c r="AB14" s="373">
        <v>0</v>
      </c>
      <c r="AC14" s="374">
        <v>2607989</v>
      </c>
      <c r="AD14" s="375">
        <f t="shared" si="0"/>
        <v>0.44804681174350769</v>
      </c>
      <c r="AE14" s="63"/>
      <c r="AF14" s="63"/>
      <c r="AG14" s="63"/>
      <c r="AH14" s="63"/>
      <c r="AI14" s="368"/>
      <c r="AJ14" s="368"/>
      <c r="AK14" s="36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</row>
    <row r="15" spans="1:130" ht="21.95" customHeight="1" x14ac:dyDescent="0.15">
      <c r="A15" s="146"/>
      <c r="B15" s="1263" t="s">
        <v>232</v>
      </c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264"/>
      <c r="O15" s="1264"/>
      <c r="P15" s="1264"/>
      <c r="Q15" s="1264"/>
      <c r="R15" s="1264"/>
      <c r="S15" s="1264"/>
      <c r="T15" s="1264"/>
      <c r="U15" s="1265"/>
      <c r="V15" s="246">
        <v>0</v>
      </c>
      <c r="W15" s="370">
        <v>3</v>
      </c>
      <c r="X15" s="248">
        <f t="shared" si="1"/>
        <v>132933</v>
      </c>
      <c r="Y15" s="251">
        <v>0</v>
      </c>
      <c r="Z15" s="371">
        <v>0</v>
      </c>
      <c r="AA15" s="376">
        <f t="shared" si="2"/>
        <v>132933</v>
      </c>
      <c r="AB15" s="373">
        <v>0</v>
      </c>
      <c r="AC15" s="374">
        <v>132933</v>
      </c>
      <c r="AD15" s="375">
        <f t="shared" si="0"/>
        <v>2.2837598941368119E-2</v>
      </c>
      <c r="AE15" s="63"/>
      <c r="AF15" s="63"/>
      <c r="AG15" s="63"/>
      <c r="AH15" s="63"/>
      <c r="AI15" s="368"/>
      <c r="AJ15" s="368"/>
      <c r="AK15" s="36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</row>
    <row r="16" spans="1:130" ht="21.95" customHeight="1" x14ac:dyDescent="0.15">
      <c r="A16" s="146"/>
      <c r="B16" s="1263" t="s">
        <v>238</v>
      </c>
      <c r="C16" s="1264"/>
      <c r="D16" s="1264"/>
      <c r="E16" s="1264"/>
      <c r="F16" s="1264"/>
      <c r="G16" s="1264"/>
      <c r="H16" s="1264"/>
      <c r="I16" s="1264"/>
      <c r="J16" s="1264"/>
      <c r="K16" s="1264"/>
      <c r="L16" s="1264"/>
      <c r="M16" s="1264"/>
      <c r="N16" s="1264"/>
      <c r="O16" s="1264"/>
      <c r="P16" s="1264"/>
      <c r="Q16" s="1264"/>
      <c r="R16" s="1264"/>
      <c r="S16" s="1264"/>
      <c r="T16" s="1264"/>
      <c r="U16" s="1265"/>
      <c r="V16" s="246">
        <v>0</v>
      </c>
      <c r="W16" s="370">
        <v>4</v>
      </c>
      <c r="X16" s="248">
        <f t="shared" si="1"/>
        <v>795760</v>
      </c>
      <c r="Y16" s="251">
        <v>0</v>
      </c>
      <c r="Z16" s="371">
        <v>0</v>
      </c>
      <c r="AA16" s="376">
        <f t="shared" si="2"/>
        <v>795760</v>
      </c>
      <c r="AB16" s="373">
        <v>0</v>
      </c>
      <c r="AC16" s="374">
        <v>795760</v>
      </c>
      <c r="AD16" s="375">
        <f t="shared" si="0"/>
        <v>0.13670982926423911</v>
      </c>
      <c r="AE16" s="63"/>
      <c r="AF16" s="63"/>
      <c r="AG16" s="63"/>
      <c r="AH16" s="63"/>
      <c r="AI16" s="368"/>
      <c r="AJ16" s="368"/>
      <c r="AK16" s="36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</row>
    <row r="17" spans="1:130" ht="21.95" customHeight="1" x14ac:dyDescent="0.15">
      <c r="A17" s="146"/>
      <c r="B17" s="1263" t="s">
        <v>244</v>
      </c>
      <c r="C17" s="1264"/>
      <c r="D17" s="1264"/>
      <c r="E17" s="1264"/>
      <c r="F17" s="1264"/>
      <c r="G17" s="1264"/>
      <c r="H17" s="1264"/>
      <c r="I17" s="1264"/>
      <c r="J17" s="1264"/>
      <c r="K17" s="1264"/>
      <c r="L17" s="1264"/>
      <c r="M17" s="1264"/>
      <c r="N17" s="1264"/>
      <c r="O17" s="1264"/>
      <c r="P17" s="1264"/>
      <c r="Q17" s="1264"/>
      <c r="R17" s="1264"/>
      <c r="S17" s="1264"/>
      <c r="T17" s="1264"/>
      <c r="U17" s="1265"/>
      <c r="V17" s="246">
        <v>0</v>
      </c>
      <c r="W17" s="370">
        <v>5</v>
      </c>
      <c r="X17" s="248">
        <f t="shared" si="1"/>
        <v>968334</v>
      </c>
      <c r="Y17" s="251">
        <v>0</v>
      </c>
      <c r="Z17" s="371">
        <v>0</v>
      </c>
      <c r="AA17" s="376">
        <f t="shared" si="2"/>
        <v>968334</v>
      </c>
      <c r="AB17" s="373">
        <v>0</v>
      </c>
      <c r="AC17" s="374">
        <v>968334</v>
      </c>
      <c r="AD17" s="375">
        <f t="shared" si="0"/>
        <v>0.16635766539001418</v>
      </c>
      <c r="AE17" s="63"/>
      <c r="AF17" s="63"/>
      <c r="AG17" s="63"/>
      <c r="AH17" s="63"/>
      <c r="AI17" s="368"/>
      <c r="AJ17" s="368"/>
      <c r="AK17" s="36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</row>
    <row r="18" spans="1:130" ht="21.95" customHeight="1" x14ac:dyDescent="0.15">
      <c r="A18" s="146"/>
      <c r="B18" s="1263" t="s">
        <v>250</v>
      </c>
      <c r="C18" s="1264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4"/>
      <c r="R18" s="1264"/>
      <c r="S18" s="1264"/>
      <c r="T18" s="1264"/>
      <c r="U18" s="1265"/>
      <c r="V18" s="246">
        <v>0</v>
      </c>
      <c r="W18" s="370">
        <v>6</v>
      </c>
      <c r="X18" s="248">
        <f t="shared" si="1"/>
        <v>196967</v>
      </c>
      <c r="Y18" s="251">
        <v>0</v>
      </c>
      <c r="Z18" s="371">
        <v>0</v>
      </c>
      <c r="AA18" s="376">
        <f t="shared" si="2"/>
        <v>196967</v>
      </c>
      <c r="AB18" s="373">
        <v>0</v>
      </c>
      <c r="AC18" s="374">
        <v>196967</v>
      </c>
      <c r="AD18" s="375">
        <f t="shared" si="0"/>
        <v>3.3838500227065173E-2</v>
      </c>
      <c r="AE18" s="63"/>
      <c r="AF18" s="63"/>
      <c r="AG18" s="63"/>
      <c r="AH18" s="63"/>
      <c r="AI18" s="368"/>
      <c r="AJ18" s="368"/>
      <c r="AK18" s="36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</row>
    <row r="19" spans="1:130" ht="21.95" customHeight="1" x14ac:dyDescent="0.15">
      <c r="A19" s="146"/>
      <c r="B19" s="1263" t="s">
        <v>258</v>
      </c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5"/>
      <c r="V19" s="246">
        <v>0</v>
      </c>
      <c r="W19" s="370">
        <v>7</v>
      </c>
      <c r="X19" s="248">
        <f t="shared" si="1"/>
        <v>21701979</v>
      </c>
      <c r="Y19" s="251">
        <v>0</v>
      </c>
      <c r="Z19" s="371">
        <v>0</v>
      </c>
      <c r="AA19" s="376">
        <f t="shared" si="2"/>
        <v>21701979</v>
      </c>
      <c r="AB19" s="373">
        <v>0</v>
      </c>
      <c r="AC19" s="374">
        <v>21701979</v>
      </c>
      <c r="AD19" s="375">
        <f t="shared" si="0"/>
        <v>3.7283525733714971</v>
      </c>
      <c r="AE19" s="63"/>
      <c r="AF19" s="63"/>
      <c r="AG19" s="63"/>
      <c r="AH19" s="63"/>
      <c r="AI19" s="368"/>
      <c r="AJ19" s="368"/>
      <c r="AK19" s="36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</row>
    <row r="20" spans="1:130" ht="21.95" customHeight="1" x14ac:dyDescent="0.15">
      <c r="A20" s="146"/>
      <c r="B20" s="1263" t="s">
        <v>265</v>
      </c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4"/>
      <c r="Q20" s="1264"/>
      <c r="R20" s="1264"/>
      <c r="S20" s="1264"/>
      <c r="T20" s="1264"/>
      <c r="U20" s="1265"/>
      <c r="V20" s="246">
        <v>0</v>
      </c>
      <c r="W20" s="370">
        <v>8</v>
      </c>
      <c r="X20" s="248">
        <f t="shared" si="1"/>
        <v>145488</v>
      </c>
      <c r="Y20" s="251">
        <v>0</v>
      </c>
      <c r="Z20" s="371">
        <v>0</v>
      </c>
      <c r="AA20" s="376">
        <f t="shared" si="2"/>
        <v>145488</v>
      </c>
      <c r="AB20" s="373">
        <v>0</v>
      </c>
      <c r="AC20" s="374">
        <v>145488</v>
      </c>
      <c r="AD20" s="375">
        <f t="shared" si="0"/>
        <v>2.4994520508690578E-2</v>
      </c>
      <c r="AE20" s="63"/>
      <c r="AF20" s="63"/>
      <c r="AG20" s="63"/>
      <c r="AH20" s="63"/>
      <c r="AI20" s="368"/>
      <c r="AJ20" s="368"/>
      <c r="AK20" s="36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</row>
    <row r="21" spans="1:130" ht="21.95" customHeight="1" x14ac:dyDescent="0.15">
      <c r="A21" s="146"/>
      <c r="B21" s="1263" t="s">
        <v>273</v>
      </c>
      <c r="C21" s="1264"/>
      <c r="D21" s="1264"/>
      <c r="E21" s="1264"/>
      <c r="F21" s="1264"/>
      <c r="G21" s="1264"/>
      <c r="H21" s="1264"/>
      <c r="I21" s="1264"/>
      <c r="J21" s="1264"/>
      <c r="K21" s="1264"/>
      <c r="L21" s="1264"/>
      <c r="M21" s="1264"/>
      <c r="N21" s="1264"/>
      <c r="O21" s="1264"/>
      <c r="P21" s="1264"/>
      <c r="Q21" s="1264"/>
      <c r="R21" s="1264"/>
      <c r="S21" s="1264"/>
      <c r="T21" s="1264"/>
      <c r="U21" s="1265"/>
      <c r="V21" s="246">
        <v>0</v>
      </c>
      <c r="W21" s="370">
        <v>9</v>
      </c>
      <c r="X21" s="248">
        <f t="shared" si="1"/>
        <v>0</v>
      </c>
      <c r="Y21" s="251">
        <v>0</v>
      </c>
      <c r="Z21" s="371">
        <v>0</v>
      </c>
      <c r="AA21" s="376">
        <f t="shared" si="2"/>
        <v>0</v>
      </c>
      <c r="AB21" s="373">
        <v>0</v>
      </c>
      <c r="AC21" s="374">
        <v>0</v>
      </c>
      <c r="AD21" s="375" t="str">
        <f t="shared" si="0"/>
        <v/>
      </c>
      <c r="AE21" s="63"/>
      <c r="AF21" s="63"/>
      <c r="AG21" s="63"/>
      <c r="AH21" s="63"/>
      <c r="AI21" s="368"/>
      <c r="AJ21" s="368"/>
      <c r="AK21" s="36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</row>
    <row r="22" spans="1:130" ht="21.95" customHeight="1" x14ac:dyDescent="0.15">
      <c r="A22" s="146"/>
      <c r="B22" s="1263" t="s">
        <v>430</v>
      </c>
      <c r="C22" s="1264"/>
      <c r="D22" s="1264"/>
      <c r="E22" s="1264"/>
      <c r="F22" s="1264"/>
      <c r="G22" s="1264"/>
      <c r="H22" s="1264"/>
      <c r="I22" s="1264"/>
      <c r="J22" s="1264"/>
      <c r="K22" s="1264"/>
      <c r="L22" s="1264"/>
      <c r="M22" s="1264"/>
      <c r="N22" s="1264"/>
      <c r="O22" s="1264"/>
      <c r="P22" s="1264"/>
      <c r="Q22" s="1264"/>
      <c r="R22" s="1264"/>
      <c r="S22" s="1264"/>
      <c r="T22" s="1264"/>
      <c r="U22" s="1265"/>
      <c r="V22" s="246">
        <v>1</v>
      </c>
      <c r="W22" s="370">
        <v>0</v>
      </c>
      <c r="X22" s="248">
        <f t="shared" si="1"/>
        <v>4941538</v>
      </c>
      <c r="Y22" s="251">
        <v>0</v>
      </c>
      <c r="Z22" s="371">
        <v>0</v>
      </c>
      <c r="AA22" s="376">
        <f t="shared" si="2"/>
        <v>4941538</v>
      </c>
      <c r="AB22" s="373">
        <v>0</v>
      </c>
      <c r="AC22" s="374">
        <v>4941538</v>
      </c>
      <c r="AD22" s="375">
        <f t="shared" si="0"/>
        <v>0.84894543113847087</v>
      </c>
      <c r="AE22" s="63"/>
      <c r="AF22" s="63"/>
      <c r="AG22" s="63"/>
      <c r="AH22" s="63"/>
      <c r="AI22" s="368"/>
      <c r="AJ22" s="368"/>
      <c r="AK22" s="36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</row>
    <row r="23" spans="1:130" ht="21.95" customHeight="1" x14ac:dyDescent="0.15">
      <c r="A23" s="146"/>
      <c r="B23" s="1263" t="s">
        <v>431</v>
      </c>
      <c r="C23" s="1264"/>
      <c r="D23" s="1264"/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1264"/>
      <c r="R23" s="1264"/>
      <c r="S23" s="1264"/>
      <c r="T23" s="1264"/>
      <c r="U23" s="1265"/>
      <c r="V23" s="246">
        <v>1</v>
      </c>
      <c r="W23" s="370">
        <v>1</v>
      </c>
      <c r="X23" s="248">
        <f t="shared" si="1"/>
        <v>378015</v>
      </c>
      <c r="Y23" s="251">
        <v>0</v>
      </c>
      <c r="Z23" s="371">
        <v>0</v>
      </c>
      <c r="AA23" s="376">
        <f t="shared" si="2"/>
        <v>378015</v>
      </c>
      <c r="AB23" s="373">
        <v>0</v>
      </c>
      <c r="AC23" s="374">
        <v>378015</v>
      </c>
      <c r="AD23" s="375">
        <f t="shared" si="0"/>
        <v>6.4942151037148566E-2</v>
      </c>
      <c r="AE23" s="63"/>
      <c r="AF23" s="63"/>
      <c r="AG23" s="63"/>
      <c r="AH23" s="63"/>
      <c r="AI23" s="368"/>
      <c r="AJ23" s="368"/>
      <c r="AK23" s="36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</row>
    <row r="24" spans="1:130" ht="21.95" customHeight="1" x14ac:dyDescent="0.15">
      <c r="A24" s="146"/>
      <c r="B24" s="1263" t="s">
        <v>432</v>
      </c>
      <c r="C24" s="1264"/>
      <c r="D24" s="1264"/>
      <c r="E24" s="1264"/>
      <c r="F24" s="1264"/>
      <c r="G24" s="1264"/>
      <c r="H24" s="1264"/>
      <c r="I24" s="1264"/>
      <c r="J24" s="1264"/>
      <c r="K24" s="1264"/>
      <c r="L24" s="1264"/>
      <c r="M24" s="1264"/>
      <c r="N24" s="1264"/>
      <c r="O24" s="1264"/>
      <c r="P24" s="1264"/>
      <c r="Q24" s="1264"/>
      <c r="R24" s="1264"/>
      <c r="S24" s="1264"/>
      <c r="T24" s="1264"/>
      <c r="U24" s="1265"/>
      <c r="V24" s="246">
        <v>1</v>
      </c>
      <c r="W24" s="370">
        <v>2</v>
      </c>
      <c r="X24" s="248">
        <f t="shared" ref="X24" si="3">SUM(Y24:AA24)</f>
        <v>1526091</v>
      </c>
      <c r="Y24" s="251">
        <v>0</v>
      </c>
      <c r="Z24" s="371">
        <v>0</v>
      </c>
      <c r="AA24" s="376">
        <f t="shared" si="2"/>
        <v>1526091</v>
      </c>
      <c r="AB24" s="373">
        <v>0</v>
      </c>
      <c r="AC24" s="374">
        <v>1526091</v>
      </c>
      <c r="AD24" s="375">
        <f t="shared" si="0"/>
        <v>0.26217909929085642</v>
      </c>
      <c r="AE24" s="63"/>
      <c r="AF24" s="63"/>
      <c r="AG24" s="63"/>
      <c r="AH24" s="63"/>
      <c r="AI24" s="368"/>
      <c r="AJ24" s="368"/>
      <c r="AK24" s="36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</row>
    <row r="25" spans="1:130" ht="21.95" customHeight="1" x14ac:dyDescent="0.15">
      <c r="A25" s="146"/>
      <c r="B25" s="1263" t="s">
        <v>433</v>
      </c>
      <c r="C25" s="1264"/>
      <c r="D25" s="1264"/>
      <c r="E25" s="1264"/>
      <c r="F25" s="1264"/>
      <c r="G25" s="1264"/>
      <c r="H25" s="1264"/>
      <c r="I25" s="1264"/>
      <c r="J25" s="1264"/>
      <c r="K25" s="1264"/>
      <c r="L25" s="1264"/>
      <c r="M25" s="1264"/>
      <c r="N25" s="1264"/>
      <c r="O25" s="1264"/>
      <c r="P25" s="1264"/>
      <c r="Q25" s="1264"/>
      <c r="R25" s="1264"/>
      <c r="S25" s="1264"/>
      <c r="T25" s="1264"/>
      <c r="U25" s="1265"/>
      <c r="V25" s="246">
        <v>1</v>
      </c>
      <c r="W25" s="370">
        <v>3</v>
      </c>
      <c r="X25" s="248">
        <f t="shared" si="1"/>
        <v>1273416</v>
      </c>
      <c r="Y25" s="251">
        <v>0</v>
      </c>
      <c r="Z25" s="371">
        <v>0</v>
      </c>
      <c r="AA25" s="376">
        <f t="shared" si="2"/>
        <v>1273416</v>
      </c>
      <c r="AB25" s="373">
        <v>0</v>
      </c>
      <c r="AC25" s="374">
        <v>1273416</v>
      </c>
      <c r="AD25" s="375">
        <f t="shared" si="0"/>
        <v>0.21877008638578249</v>
      </c>
      <c r="AE25" s="63"/>
      <c r="AF25" s="63"/>
      <c r="AG25" s="63"/>
      <c r="AH25" s="63"/>
      <c r="AI25" s="368"/>
      <c r="AJ25" s="368"/>
      <c r="AK25" s="36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</row>
    <row r="26" spans="1:130" ht="21.95" customHeight="1" x14ac:dyDescent="0.15">
      <c r="A26" s="146"/>
      <c r="B26" s="1263" t="s">
        <v>434</v>
      </c>
      <c r="C26" s="1264"/>
      <c r="D26" s="1264"/>
      <c r="E26" s="1264"/>
      <c r="F26" s="1264"/>
      <c r="G26" s="1264"/>
      <c r="H26" s="1264"/>
      <c r="I26" s="1264"/>
      <c r="J26" s="1264"/>
      <c r="K26" s="1264"/>
      <c r="L26" s="1264"/>
      <c r="M26" s="1264"/>
      <c r="N26" s="1264"/>
      <c r="O26" s="1264"/>
      <c r="P26" s="1264"/>
      <c r="Q26" s="1264"/>
      <c r="R26" s="1264"/>
      <c r="S26" s="1264"/>
      <c r="T26" s="1264"/>
      <c r="U26" s="1265"/>
      <c r="V26" s="246">
        <v>1</v>
      </c>
      <c r="W26" s="370">
        <v>4</v>
      </c>
      <c r="X26" s="248">
        <f t="shared" si="1"/>
        <v>13203996</v>
      </c>
      <c r="Y26" s="251">
        <v>0</v>
      </c>
      <c r="Z26" s="374">
        <v>840065</v>
      </c>
      <c r="AA26" s="376">
        <f t="shared" si="2"/>
        <v>12363931</v>
      </c>
      <c r="AB26" s="373">
        <v>0</v>
      </c>
      <c r="AC26" s="374">
        <v>12363931</v>
      </c>
      <c r="AD26" s="375">
        <f t="shared" si="0"/>
        <v>2.2684176620660699</v>
      </c>
      <c r="AE26" s="63"/>
      <c r="AF26" s="63"/>
      <c r="AG26" s="63"/>
      <c r="AH26" s="63"/>
      <c r="AI26" s="368"/>
      <c r="AJ26" s="368"/>
      <c r="AK26" s="36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</row>
    <row r="27" spans="1:130" ht="21.95" customHeight="1" x14ac:dyDescent="0.15">
      <c r="A27" s="146"/>
      <c r="B27" s="1263" t="s">
        <v>435</v>
      </c>
      <c r="C27" s="1264"/>
      <c r="D27" s="1264"/>
      <c r="E27" s="1264"/>
      <c r="F27" s="1264"/>
      <c r="G27" s="1264"/>
      <c r="H27" s="1264"/>
      <c r="I27" s="1264"/>
      <c r="J27" s="1264"/>
      <c r="K27" s="1264"/>
      <c r="L27" s="1264"/>
      <c r="M27" s="1264"/>
      <c r="N27" s="1264"/>
      <c r="O27" s="1264"/>
      <c r="P27" s="1264"/>
      <c r="Q27" s="1264"/>
      <c r="R27" s="1264"/>
      <c r="S27" s="1264"/>
      <c r="T27" s="1264"/>
      <c r="U27" s="1265"/>
      <c r="V27" s="246">
        <v>1</v>
      </c>
      <c r="W27" s="370">
        <v>5</v>
      </c>
      <c r="X27" s="248">
        <f t="shared" si="1"/>
        <v>258931</v>
      </c>
      <c r="Y27" s="251">
        <v>0</v>
      </c>
      <c r="Z27" s="371">
        <v>0</v>
      </c>
      <c r="AA27" s="376">
        <f t="shared" si="2"/>
        <v>258931</v>
      </c>
      <c r="AB27" s="373">
        <v>0</v>
      </c>
      <c r="AC27" s="374">
        <v>258931</v>
      </c>
      <c r="AD27" s="375">
        <f t="shared" si="0"/>
        <v>4.4483780035712642E-2</v>
      </c>
      <c r="AE27" s="63"/>
      <c r="AF27" s="63"/>
      <c r="AG27" s="63"/>
      <c r="AH27" s="63"/>
      <c r="AI27" s="368"/>
      <c r="AJ27" s="368"/>
      <c r="AK27" s="36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</row>
    <row r="28" spans="1:130" ht="21.95" customHeight="1" x14ac:dyDescent="0.15">
      <c r="A28" s="146"/>
      <c r="B28" s="1263" t="s">
        <v>436</v>
      </c>
      <c r="C28" s="1264"/>
      <c r="D28" s="1264"/>
      <c r="E28" s="1264"/>
      <c r="F28" s="1264"/>
      <c r="G28" s="1264"/>
      <c r="H28" s="1264"/>
      <c r="I28" s="1264"/>
      <c r="J28" s="1264"/>
      <c r="K28" s="1264"/>
      <c r="L28" s="1264"/>
      <c r="M28" s="1264"/>
      <c r="N28" s="1264"/>
      <c r="O28" s="1264"/>
      <c r="P28" s="1264"/>
      <c r="Q28" s="1264"/>
      <c r="R28" s="1264"/>
      <c r="S28" s="1264"/>
      <c r="T28" s="1264"/>
      <c r="U28" s="1265"/>
      <c r="V28" s="246">
        <v>1</v>
      </c>
      <c r="W28" s="370">
        <v>6</v>
      </c>
      <c r="X28" s="248">
        <f t="shared" si="1"/>
        <v>1650924</v>
      </c>
      <c r="Y28" s="250">
        <v>27346</v>
      </c>
      <c r="Z28" s="374">
        <v>27067</v>
      </c>
      <c r="AA28" s="376">
        <f t="shared" si="2"/>
        <v>1596511</v>
      </c>
      <c r="AB28" s="377">
        <v>1596511</v>
      </c>
      <c r="AC28" s="374">
        <v>0</v>
      </c>
      <c r="AD28" s="375">
        <f t="shared" si="0"/>
        <v>0.28362513593072614</v>
      </c>
      <c r="AE28" s="63"/>
      <c r="AF28" s="63"/>
      <c r="AG28" s="63"/>
      <c r="AH28" s="63"/>
      <c r="AI28" s="368"/>
      <c r="AJ28" s="368"/>
      <c r="AK28" s="36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</row>
    <row r="29" spans="1:130" ht="21.95" customHeight="1" x14ac:dyDescent="0.15">
      <c r="A29" s="146"/>
      <c r="B29" s="1263" t="s">
        <v>437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5"/>
      <c r="V29" s="246">
        <v>1</v>
      </c>
      <c r="W29" s="370">
        <v>7</v>
      </c>
      <c r="X29" s="248">
        <f t="shared" si="1"/>
        <v>4735204</v>
      </c>
      <c r="Y29" s="250">
        <v>0</v>
      </c>
      <c r="Z29" s="374">
        <v>36008</v>
      </c>
      <c r="AA29" s="376">
        <f t="shared" si="2"/>
        <v>4699196</v>
      </c>
      <c r="AB29" s="377">
        <v>3556678</v>
      </c>
      <c r="AC29" s="374">
        <v>1142518</v>
      </c>
      <c r="AD29" s="375">
        <f t="shared" si="0"/>
        <v>0.81349770077830263</v>
      </c>
      <c r="AE29" s="63"/>
      <c r="AF29" s="63"/>
      <c r="AG29" s="63"/>
      <c r="AH29" s="63"/>
      <c r="AI29" s="368"/>
      <c r="AJ29" s="368"/>
      <c r="AK29" s="36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</row>
    <row r="30" spans="1:130" ht="21.95" customHeight="1" x14ac:dyDescent="0.15">
      <c r="A30" s="146"/>
      <c r="B30" s="1263" t="s">
        <v>438</v>
      </c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5"/>
      <c r="V30" s="246">
        <v>1</v>
      </c>
      <c r="W30" s="370">
        <v>8</v>
      </c>
      <c r="X30" s="248">
        <f t="shared" si="1"/>
        <v>4530946</v>
      </c>
      <c r="Y30" s="250">
        <v>0</v>
      </c>
      <c r="Z30" s="374">
        <v>0</v>
      </c>
      <c r="AA30" s="376">
        <f t="shared" si="2"/>
        <v>4530946</v>
      </c>
      <c r="AB30" s="377">
        <v>4530946</v>
      </c>
      <c r="AC30" s="374">
        <v>0</v>
      </c>
      <c r="AD30" s="375">
        <f t="shared" si="0"/>
        <v>0.77840662268207383</v>
      </c>
      <c r="AE30" s="63"/>
      <c r="AF30" s="63"/>
      <c r="AG30" s="63"/>
      <c r="AH30" s="63"/>
      <c r="AI30" s="368"/>
      <c r="AJ30" s="368"/>
      <c r="AK30" s="36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</row>
    <row r="31" spans="1:130" ht="21.95" customHeight="1" x14ac:dyDescent="0.15">
      <c r="A31" s="146"/>
      <c r="B31" s="1263" t="s">
        <v>439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5"/>
      <c r="V31" s="246">
        <v>1</v>
      </c>
      <c r="W31" s="370">
        <v>9</v>
      </c>
      <c r="X31" s="248">
        <f t="shared" si="1"/>
        <v>194931399</v>
      </c>
      <c r="Y31" s="250">
        <v>111104204</v>
      </c>
      <c r="Z31" s="374">
        <v>7341955</v>
      </c>
      <c r="AA31" s="376">
        <f t="shared" si="2"/>
        <v>76485240</v>
      </c>
      <c r="AB31" s="377">
        <v>76485240</v>
      </c>
      <c r="AC31" s="371">
        <v>0</v>
      </c>
      <c r="AD31" s="375">
        <f t="shared" si="0"/>
        <v>33.488788423053769</v>
      </c>
      <c r="AE31" s="63"/>
      <c r="AF31" s="63"/>
      <c r="AG31" s="63"/>
      <c r="AH31" s="63"/>
      <c r="AI31" s="368"/>
      <c r="AJ31" s="368"/>
      <c r="AK31" s="36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</row>
    <row r="32" spans="1:130" ht="21.95" customHeight="1" x14ac:dyDescent="0.15">
      <c r="A32" s="146"/>
      <c r="B32" s="1263" t="s">
        <v>440</v>
      </c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5"/>
      <c r="V32" s="246">
        <v>2</v>
      </c>
      <c r="W32" s="370">
        <v>0</v>
      </c>
      <c r="X32" s="248">
        <f t="shared" si="1"/>
        <v>25518</v>
      </c>
      <c r="Y32" s="251">
        <v>0</v>
      </c>
      <c r="Z32" s="371">
        <v>0</v>
      </c>
      <c r="AA32" s="376">
        <f t="shared" si="2"/>
        <v>25518</v>
      </c>
      <c r="AB32" s="373">
        <v>0</v>
      </c>
      <c r="AC32" s="374">
        <v>25518</v>
      </c>
      <c r="AD32" s="375">
        <f t="shared" si="0"/>
        <v>4.3839366431648406E-3</v>
      </c>
      <c r="AE32" s="63"/>
      <c r="AF32" s="63"/>
      <c r="AG32" s="63"/>
      <c r="AH32" s="63"/>
      <c r="AI32" s="368"/>
      <c r="AJ32" s="368"/>
      <c r="AK32" s="36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</row>
    <row r="33" spans="1:130" ht="21.95" customHeight="1" x14ac:dyDescent="0.15">
      <c r="A33" s="146"/>
      <c r="B33" s="1263" t="s">
        <v>441</v>
      </c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5"/>
      <c r="V33" s="246">
        <v>2</v>
      </c>
      <c r="W33" s="370">
        <v>1</v>
      </c>
      <c r="X33" s="248">
        <f t="shared" si="1"/>
        <v>22928631</v>
      </c>
      <c r="Y33" s="250">
        <v>2513657</v>
      </c>
      <c r="Z33" s="374">
        <v>35103</v>
      </c>
      <c r="AA33" s="376">
        <f t="shared" si="2"/>
        <v>20379871</v>
      </c>
      <c r="AB33" s="377">
        <v>20379871</v>
      </c>
      <c r="AC33" s="371">
        <v>0</v>
      </c>
      <c r="AD33" s="375">
        <f t="shared" si="0"/>
        <v>3.9390887067366287</v>
      </c>
      <c r="AE33" s="63"/>
      <c r="AF33" s="63"/>
      <c r="AG33" s="63"/>
      <c r="AH33" s="63"/>
      <c r="AI33" s="368"/>
      <c r="AJ33" s="368"/>
      <c r="AK33" s="36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</row>
    <row r="34" spans="1:130" ht="21.95" customHeight="1" x14ac:dyDescent="0.15">
      <c r="A34" s="146"/>
      <c r="B34" s="1263" t="s">
        <v>442</v>
      </c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5"/>
      <c r="V34" s="246">
        <v>2</v>
      </c>
      <c r="W34" s="370">
        <v>2</v>
      </c>
      <c r="X34" s="248">
        <f t="shared" si="1"/>
        <v>2923437</v>
      </c>
      <c r="Y34" s="250">
        <v>416528</v>
      </c>
      <c r="Z34" s="374">
        <v>1891505</v>
      </c>
      <c r="AA34" s="376">
        <f t="shared" si="2"/>
        <v>615404</v>
      </c>
      <c r="AB34" s="377">
        <v>85785</v>
      </c>
      <c r="AC34" s="374">
        <v>529619</v>
      </c>
      <c r="AD34" s="375">
        <f t="shared" si="0"/>
        <v>0.50224008888956384</v>
      </c>
      <c r="AE34" s="63"/>
      <c r="AF34" s="63"/>
      <c r="AG34" s="63"/>
      <c r="AH34" s="63"/>
      <c r="AI34" s="368"/>
      <c r="AJ34" s="368"/>
      <c r="AK34" s="36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</row>
    <row r="35" spans="1:130" ht="21.95" customHeight="1" x14ac:dyDescent="0.15">
      <c r="A35" s="146"/>
      <c r="B35" s="1263" t="s">
        <v>443</v>
      </c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5"/>
      <c r="V35" s="246">
        <v>2</v>
      </c>
      <c r="W35" s="370">
        <v>3</v>
      </c>
      <c r="X35" s="248">
        <f t="shared" si="1"/>
        <v>734411</v>
      </c>
      <c r="Y35" s="250">
        <v>168283</v>
      </c>
      <c r="Z35" s="374">
        <v>566128</v>
      </c>
      <c r="AA35" s="378">
        <f t="shared" si="2"/>
        <v>0</v>
      </c>
      <c r="AB35" s="373">
        <v>0</v>
      </c>
      <c r="AC35" s="371">
        <v>0</v>
      </c>
      <c r="AD35" s="375">
        <f t="shared" si="0"/>
        <v>0.12617020511181651</v>
      </c>
      <c r="AE35" s="63"/>
      <c r="AF35" s="63"/>
      <c r="AG35" s="63"/>
      <c r="AH35" s="63"/>
      <c r="AI35" s="368"/>
      <c r="AJ35" s="368"/>
      <c r="AK35" s="36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</row>
    <row r="36" spans="1:130" ht="21.95" customHeight="1" x14ac:dyDescent="0.15">
      <c r="A36" s="146"/>
      <c r="B36" s="1263" t="s">
        <v>444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5"/>
      <c r="V36" s="246">
        <v>2</v>
      </c>
      <c r="W36" s="370">
        <v>4</v>
      </c>
      <c r="X36" s="248">
        <f t="shared" si="1"/>
        <v>3437422</v>
      </c>
      <c r="Y36" s="250">
        <v>3056996</v>
      </c>
      <c r="Z36" s="374">
        <v>380426</v>
      </c>
      <c r="AA36" s="378">
        <f t="shared" si="2"/>
        <v>0</v>
      </c>
      <c r="AB36" s="373">
        <v>0</v>
      </c>
      <c r="AC36" s="371">
        <v>0</v>
      </c>
      <c r="AD36" s="375">
        <f t="shared" si="0"/>
        <v>0.59054158883223495</v>
      </c>
      <c r="AE36" s="63"/>
      <c r="AF36" s="63"/>
      <c r="AG36" s="63"/>
      <c r="AH36" s="63"/>
      <c r="AI36" s="368"/>
      <c r="AJ36" s="368"/>
      <c r="AK36" s="36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</row>
    <row r="37" spans="1:130" ht="21.95" customHeight="1" x14ac:dyDescent="0.15">
      <c r="A37" s="146"/>
      <c r="B37" s="1263" t="s">
        <v>445</v>
      </c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5"/>
      <c r="V37" s="246">
        <v>2</v>
      </c>
      <c r="W37" s="370">
        <v>5</v>
      </c>
      <c r="X37" s="248">
        <f t="shared" si="1"/>
        <v>7195439</v>
      </c>
      <c r="Y37" s="250">
        <v>1079500</v>
      </c>
      <c r="Z37" s="374">
        <v>6115939</v>
      </c>
      <c r="AA37" s="378">
        <f t="shared" si="2"/>
        <v>0</v>
      </c>
      <c r="AB37" s="373">
        <v>0</v>
      </c>
      <c r="AC37" s="371">
        <v>0</v>
      </c>
      <c r="AD37" s="375">
        <f t="shared" si="0"/>
        <v>1.2361606981643301</v>
      </c>
      <c r="AE37" s="63"/>
      <c r="AF37" s="63"/>
      <c r="AG37" s="63"/>
      <c r="AH37" s="63"/>
      <c r="AI37" s="368"/>
      <c r="AJ37" s="368"/>
      <c r="AK37" s="36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</row>
    <row r="38" spans="1:130" ht="21.95" customHeight="1" x14ac:dyDescent="0.15">
      <c r="A38" s="146"/>
      <c r="B38" s="1263" t="s">
        <v>446</v>
      </c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5"/>
      <c r="V38" s="246">
        <v>2</v>
      </c>
      <c r="W38" s="370">
        <v>6</v>
      </c>
      <c r="X38" s="248">
        <f t="shared" si="1"/>
        <v>34403952</v>
      </c>
      <c r="Y38" s="248">
        <f>SUM(Y39:Y41)</f>
        <v>455229</v>
      </c>
      <c r="Z38" s="249">
        <f>SUM(Z39:Z41)</f>
        <v>3291097</v>
      </c>
      <c r="AA38" s="376">
        <f t="shared" si="2"/>
        <v>30657626</v>
      </c>
      <c r="AB38" s="379">
        <f t="shared" ref="AB38:AC38" si="4">SUM(AB39:AB41)</f>
        <v>30511573</v>
      </c>
      <c r="AC38" s="249">
        <f t="shared" si="4"/>
        <v>146053</v>
      </c>
      <c r="AD38" s="375">
        <f t="shared" si="0"/>
        <v>5.9105237809579236</v>
      </c>
      <c r="AE38" s="63"/>
      <c r="AF38" s="63"/>
      <c r="AG38" s="63"/>
      <c r="AH38" s="63"/>
      <c r="AI38" s="368"/>
      <c r="AJ38" s="368"/>
      <c r="AK38" s="36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</row>
    <row r="39" spans="1:130" ht="21.95" customHeight="1" x14ac:dyDescent="0.15">
      <c r="A39" s="146"/>
      <c r="B39" s="1324" t="s">
        <v>447</v>
      </c>
      <c r="C39" s="1325"/>
      <c r="D39" s="1257" t="s">
        <v>448</v>
      </c>
      <c r="E39" s="1258"/>
      <c r="F39" s="1258"/>
      <c r="G39" s="1258"/>
      <c r="H39" s="1258"/>
      <c r="I39" s="1258"/>
      <c r="J39" s="1258"/>
      <c r="K39" s="1258"/>
      <c r="L39" s="1258"/>
      <c r="M39" s="1258"/>
      <c r="N39" s="1258"/>
      <c r="O39" s="1258"/>
      <c r="P39" s="1258"/>
      <c r="Q39" s="1258"/>
      <c r="R39" s="1258"/>
      <c r="S39" s="1258"/>
      <c r="T39" s="1258"/>
      <c r="U39" s="1259"/>
      <c r="V39" s="246">
        <v>2</v>
      </c>
      <c r="W39" s="370">
        <v>7</v>
      </c>
      <c r="X39" s="248">
        <f t="shared" si="1"/>
        <v>2516473</v>
      </c>
      <c r="Y39" s="251">
        <v>0</v>
      </c>
      <c r="Z39" s="374">
        <v>2516473</v>
      </c>
      <c r="AA39" s="378">
        <f t="shared" si="2"/>
        <v>0</v>
      </c>
      <c r="AB39" s="373">
        <v>0</v>
      </c>
      <c r="AC39" s="371">
        <v>0</v>
      </c>
      <c r="AD39" s="375">
        <f t="shared" si="0"/>
        <v>0.43232456290598614</v>
      </c>
      <c r="AE39" s="63"/>
      <c r="AF39" s="63"/>
      <c r="AG39" s="63"/>
      <c r="AH39" s="63"/>
      <c r="AI39" s="368"/>
      <c r="AJ39" s="368"/>
      <c r="AK39" s="36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</row>
    <row r="40" spans="1:130" ht="21.95" customHeight="1" x14ac:dyDescent="0.15">
      <c r="A40" s="146"/>
      <c r="B40" s="1326"/>
      <c r="C40" s="1327"/>
      <c r="D40" s="1257" t="s">
        <v>449</v>
      </c>
      <c r="E40" s="1258"/>
      <c r="F40" s="1258"/>
      <c r="G40" s="1258"/>
      <c r="H40" s="1258"/>
      <c r="I40" s="1258"/>
      <c r="J40" s="1258"/>
      <c r="K40" s="1258"/>
      <c r="L40" s="1258"/>
      <c r="M40" s="1258"/>
      <c r="N40" s="1258"/>
      <c r="O40" s="1258"/>
      <c r="P40" s="1258"/>
      <c r="Q40" s="1258"/>
      <c r="R40" s="1258"/>
      <c r="S40" s="1258"/>
      <c r="T40" s="1258"/>
      <c r="U40" s="1259"/>
      <c r="V40" s="246">
        <v>2</v>
      </c>
      <c r="W40" s="370">
        <v>8</v>
      </c>
      <c r="X40" s="248">
        <f t="shared" si="1"/>
        <v>23270713</v>
      </c>
      <c r="Y40" s="250">
        <v>253000</v>
      </c>
      <c r="Z40" s="374">
        <v>5722</v>
      </c>
      <c r="AA40" s="376">
        <f t="shared" si="2"/>
        <v>23011991</v>
      </c>
      <c r="AB40" s="377">
        <v>23011863</v>
      </c>
      <c r="AC40" s="374">
        <v>128</v>
      </c>
      <c r="AD40" s="375">
        <f t="shared" si="0"/>
        <v>3.9978576468873892</v>
      </c>
      <c r="AE40" s="63"/>
      <c r="AF40" s="63"/>
      <c r="AG40" s="63"/>
      <c r="AH40" s="63"/>
      <c r="AI40" s="368"/>
      <c r="AJ40" s="368"/>
      <c r="AK40" s="36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</row>
    <row r="41" spans="1:130" ht="21.95" customHeight="1" x14ac:dyDescent="0.15">
      <c r="A41" s="146"/>
      <c r="B41" s="1328"/>
      <c r="C41" s="1329"/>
      <c r="D41" s="1257" t="s">
        <v>450</v>
      </c>
      <c r="E41" s="1258"/>
      <c r="F41" s="1258"/>
      <c r="G41" s="1258"/>
      <c r="H41" s="1258"/>
      <c r="I41" s="1258"/>
      <c r="J41" s="1258"/>
      <c r="K41" s="1258"/>
      <c r="L41" s="1258"/>
      <c r="M41" s="1258"/>
      <c r="N41" s="1258"/>
      <c r="O41" s="1258"/>
      <c r="P41" s="1258"/>
      <c r="Q41" s="1258"/>
      <c r="R41" s="1258"/>
      <c r="S41" s="1258"/>
      <c r="T41" s="1258"/>
      <c r="U41" s="1259"/>
      <c r="V41" s="246">
        <v>2</v>
      </c>
      <c r="W41" s="370">
        <v>9</v>
      </c>
      <c r="X41" s="248">
        <f t="shared" si="1"/>
        <v>8616766</v>
      </c>
      <c r="Y41" s="250">
        <v>202229</v>
      </c>
      <c r="Z41" s="374">
        <v>768902</v>
      </c>
      <c r="AA41" s="376">
        <f t="shared" si="2"/>
        <v>7645635</v>
      </c>
      <c r="AB41" s="377">
        <v>7499710</v>
      </c>
      <c r="AC41" s="374">
        <v>145925</v>
      </c>
      <c r="AD41" s="375">
        <f t="shared" si="0"/>
        <v>1.4803415711645478</v>
      </c>
      <c r="AE41" s="63"/>
      <c r="AF41" s="63"/>
      <c r="AG41" s="63"/>
      <c r="AH41" s="63"/>
      <c r="AI41" s="368"/>
      <c r="AJ41" s="368"/>
      <c r="AK41" s="36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</row>
    <row r="42" spans="1:130" ht="21.95" customHeight="1" x14ac:dyDescent="0.15">
      <c r="A42" s="146"/>
      <c r="B42" s="1330" t="s">
        <v>451</v>
      </c>
      <c r="C42" s="1331"/>
      <c r="D42" s="1331"/>
      <c r="E42" s="1331"/>
      <c r="F42" s="1331"/>
      <c r="G42" s="1331"/>
      <c r="H42" s="1331"/>
      <c r="I42" s="1331"/>
      <c r="J42" s="1331"/>
      <c r="K42" s="1331"/>
      <c r="L42" s="1331"/>
      <c r="M42" s="1331"/>
      <c r="N42" s="1331"/>
      <c r="O42" s="1331"/>
      <c r="P42" s="1331"/>
      <c r="Q42" s="1331"/>
      <c r="R42" s="1331"/>
      <c r="S42" s="1331"/>
      <c r="T42" s="1331"/>
      <c r="U42" s="1332"/>
      <c r="V42" s="246">
        <v>3</v>
      </c>
      <c r="W42" s="370">
        <v>0</v>
      </c>
      <c r="X42" s="248">
        <f t="shared" si="1"/>
        <v>50831098</v>
      </c>
      <c r="Y42" s="250">
        <v>32494000</v>
      </c>
      <c r="Z42" s="374">
        <v>18337098</v>
      </c>
      <c r="AA42" s="378">
        <f t="shared" si="2"/>
        <v>0</v>
      </c>
      <c r="AB42" s="373">
        <v>0</v>
      </c>
      <c r="AC42" s="371">
        <v>0</v>
      </c>
      <c r="AD42" s="375">
        <f t="shared" si="0"/>
        <v>8.7326715704405924</v>
      </c>
      <c r="AE42" s="63"/>
      <c r="AF42" s="63"/>
      <c r="AG42" s="63"/>
      <c r="AH42" s="63"/>
      <c r="AI42" s="368"/>
      <c r="AJ42" s="368"/>
      <c r="AK42" s="36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</row>
    <row r="43" spans="1:130" ht="21.95" customHeight="1" x14ac:dyDescent="0.15">
      <c r="A43" s="146"/>
      <c r="B43" s="164"/>
      <c r="C43" s="343"/>
      <c r="D43" s="1257" t="s">
        <v>452</v>
      </c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9"/>
      <c r="V43" s="246">
        <v>3</v>
      </c>
      <c r="W43" s="370">
        <v>1</v>
      </c>
      <c r="X43" s="248">
        <f t="shared" si="1"/>
        <v>0</v>
      </c>
      <c r="Y43" s="250">
        <v>0</v>
      </c>
      <c r="Z43" s="374">
        <v>0</v>
      </c>
      <c r="AA43" s="378">
        <f t="shared" si="2"/>
        <v>0</v>
      </c>
      <c r="AB43" s="373">
        <v>0</v>
      </c>
      <c r="AC43" s="371">
        <v>0</v>
      </c>
      <c r="AD43" s="375" t="str">
        <f t="shared" si="0"/>
        <v/>
      </c>
      <c r="AE43" s="63"/>
      <c r="AF43" s="63"/>
      <c r="AG43" s="63"/>
      <c r="AH43" s="63"/>
      <c r="AI43" s="368"/>
      <c r="AJ43" s="368"/>
      <c r="AK43" s="36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</row>
    <row r="44" spans="1:130" ht="21.95" customHeight="1" x14ac:dyDescent="0.15">
      <c r="A44" s="380"/>
      <c r="B44" s="164"/>
      <c r="C44" s="343"/>
      <c r="D44" s="1263" t="s">
        <v>453</v>
      </c>
      <c r="E44" s="1264"/>
      <c r="F44" s="1264"/>
      <c r="G44" s="1264"/>
      <c r="H44" s="1264"/>
      <c r="I44" s="1264"/>
      <c r="J44" s="1264"/>
      <c r="K44" s="1264"/>
      <c r="L44" s="1264"/>
      <c r="M44" s="1264"/>
      <c r="N44" s="1264"/>
      <c r="O44" s="1264"/>
      <c r="P44" s="1264"/>
      <c r="Q44" s="1264"/>
      <c r="R44" s="1264"/>
      <c r="S44" s="1264"/>
      <c r="T44" s="1264"/>
      <c r="U44" s="1265"/>
      <c r="V44" s="246">
        <v>3</v>
      </c>
      <c r="W44" s="370">
        <v>2</v>
      </c>
      <c r="X44" s="248">
        <f t="shared" ref="X44" si="5">SUM(Y44:AA44)</f>
        <v>1750000</v>
      </c>
      <c r="Y44" s="251">
        <v>0</v>
      </c>
      <c r="Z44" s="374">
        <v>1750000</v>
      </c>
      <c r="AA44" s="378">
        <f t="shared" si="2"/>
        <v>0</v>
      </c>
      <c r="AB44" s="373">
        <v>0</v>
      </c>
      <c r="AC44" s="371">
        <v>0</v>
      </c>
      <c r="AD44" s="375">
        <f t="shared" si="0"/>
        <v>0.30064617624964618</v>
      </c>
      <c r="AE44" s="63"/>
      <c r="AF44" s="63"/>
      <c r="AG44" s="63"/>
      <c r="AH44" s="63"/>
      <c r="AI44" s="368"/>
      <c r="AJ44" s="368"/>
      <c r="AK44" s="36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</row>
    <row r="45" spans="1:130" ht="21.95" customHeight="1" x14ac:dyDescent="0.15">
      <c r="A45" s="380"/>
      <c r="B45" s="164"/>
      <c r="C45" s="343"/>
      <c r="D45" s="1263" t="s">
        <v>454</v>
      </c>
      <c r="E45" s="1264"/>
      <c r="F45" s="1264"/>
      <c r="G45" s="1264"/>
      <c r="H45" s="1264"/>
      <c r="I45" s="1264"/>
      <c r="J45" s="1264"/>
      <c r="K45" s="1264"/>
      <c r="L45" s="1264"/>
      <c r="M45" s="1264"/>
      <c r="N45" s="1264"/>
      <c r="O45" s="1264"/>
      <c r="P45" s="1264"/>
      <c r="Q45" s="1264"/>
      <c r="R45" s="1264"/>
      <c r="S45" s="1264"/>
      <c r="T45" s="1264"/>
      <c r="U45" s="1265"/>
      <c r="V45" s="246">
        <v>3</v>
      </c>
      <c r="W45" s="370">
        <v>3</v>
      </c>
      <c r="X45" s="248">
        <f t="shared" si="1"/>
        <v>1640000</v>
      </c>
      <c r="Y45" s="251">
        <v>0</v>
      </c>
      <c r="Z45" s="374">
        <v>1640000</v>
      </c>
      <c r="AA45" s="378">
        <f t="shared" si="2"/>
        <v>0</v>
      </c>
      <c r="AB45" s="373">
        <v>0</v>
      </c>
      <c r="AC45" s="371">
        <v>0</v>
      </c>
      <c r="AD45" s="375">
        <f t="shared" si="0"/>
        <v>0.28174841659966837</v>
      </c>
      <c r="AE45" s="63"/>
      <c r="AF45" s="63"/>
      <c r="AG45" s="63"/>
      <c r="AH45" s="63"/>
      <c r="AI45" s="368"/>
      <c r="AJ45" s="368"/>
      <c r="AK45" s="36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</row>
    <row r="46" spans="1:130" ht="21.95" customHeight="1" x14ac:dyDescent="0.15">
      <c r="A46" s="380"/>
      <c r="B46" s="164"/>
      <c r="C46" s="343"/>
      <c r="D46" s="1263" t="s">
        <v>455</v>
      </c>
      <c r="E46" s="1264"/>
      <c r="F46" s="1264"/>
      <c r="G46" s="1264"/>
      <c r="H46" s="1264"/>
      <c r="I46" s="1264"/>
      <c r="J46" s="1264"/>
      <c r="K46" s="1264"/>
      <c r="L46" s="1264"/>
      <c r="M46" s="1264"/>
      <c r="N46" s="1264"/>
      <c r="O46" s="1264"/>
      <c r="P46" s="1264"/>
      <c r="Q46" s="1264"/>
      <c r="R46" s="1264"/>
      <c r="S46" s="1264"/>
      <c r="T46" s="1264"/>
      <c r="U46" s="1265"/>
      <c r="V46" s="246">
        <v>3</v>
      </c>
      <c r="W46" s="370">
        <v>4</v>
      </c>
      <c r="X46" s="248">
        <f t="shared" si="1"/>
        <v>14665098</v>
      </c>
      <c r="Y46" s="251">
        <v>0</v>
      </c>
      <c r="Z46" s="374">
        <v>14665098</v>
      </c>
      <c r="AA46" s="378">
        <f t="shared" si="2"/>
        <v>0</v>
      </c>
      <c r="AB46" s="373">
        <v>0</v>
      </c>
      <c r="AC46" s="371">
        <v>0</v>
      </c>
      <c r="AD46" s="375">
        <f t="shared" si="0"/>
        <v>2.5194317931579047</v>
      </c>
      <c r="AE46" s="63"/>
      <c r="AF46" s="63"/>
      <c r="AG46" s="63"/>
      <c r="AH46" s="63"/>
      <c r="AI46" s="368"/>
      <c r="AJ46" s="368"/>
      <c r="AK46" s="36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</row>
    <row r="47" spans="1:130" ht="21.95" customHeight="1" thickBot="1" x14ac:dyDescent="0.2">
      <c r="A47" s="146"/>
      <c r="B47" s="1263" t="s">
        <v>456</v>
      </c>
      <c r="C47" s="1264"/>
      <c r="D47" s="1264"/>
      <c r="E47" s="1264"/>
      <c r="F47" s="1264"/>
      <c r="G47" s="1264"/>
      <c r="H47" s="1264"/>
      <c r="I47" s="1264"/>
      <c r="J47" s="1264"/>
      <c r="K47" s="1264"/>
      <c r="L47" s="1264"/>
      <c r="M47" s="1264"/>
      <c r="N47" s="1264"/>
      <c r="O47" s="1264"/>
      <c r="P47" s="1264"/>
      <c r="Q47" s="1264"/>
      <c r="R47" s="1264"/>
      <c r="S47" s="1264"/>
      <c r="T47" s="1264"/>
      <c r="U47" s="1265"/>
      <c r="V47" s="254">
        <v>3</v>
      </c>
      <c r="W47" s="188">
        <v>5</v>
      </c>
      <c r="X47" s="381">
        <f t="shared" ref="X47:AC47" si="6">SUM(X13:X38)+X42</f>
        <v>582079580</v>
      </c>
      <c r="Y47" s="381">
        <f t="shared" si="6"/>
        <v>151315743</v>
      </c>
      <c r="Z47" s="382">
        <f t="shared" si="6"/>
        <v>51704029</v>
      </c>
      <c r="AA47" s="383">
        <f t="shared" si="6"/>
        <v>379059808</v>
      </c>
      <c r="AB47" s="384">
        <f t="shared" si="6"/>
        <v>137146604</v>
      </c>
      <c r="AC47" s="382">
        <f t="shared" si="6"/>
        <v>241913204</v>
      </c>
      <c r="AD47" s="385">
        <v>100</v>
      </c>
      <c r="AE47" s="63"/>
      <c r="AF47" s="63"/>
      <c r="AG47" s="63"/>
      <c r="AH47" s="63"/>
      <c r="AI47" s="368"/>
      <c r="AJ47" s="368"/>
      <c r="AK47" s="36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</row>
    <row r="48" spans="1:130" ht="21.95" customHeight="1" x14ac:dyDescent="0.15">
      <c r="A48" s="146"/>
      <c r="B48" s="1263" t="s">
        <v>457</v>
      </c>
      <c r="C48" s="1264"/>
      <c r="D48" s="1264"/>
      <c r="E48" s="1264"/>
      <c r="F48" s="1264"/>
      <c r="G48" s="1264"/>
      <c r="H48" s="1264"/>
      <c r="I48" s="1264"/>
      <c r="J48" s="1264"/>
      <c r="K48" s="1264"/>
      <c r="L48" s="1264"/>
      <c r="M48" s="1264"/>
      <c r="N48" s="1264"/>
      <c r="O48" s="1264"/>
      <c r="P48" s="1264"/>
      <c r="Q48" s="1264"/>
      <c r="R48" s="1264"/>
      <c r="S48" s="1264"/>
      <c r="T48" s="1264"/>
      <c r="U48" s="1333"/>
      <c r="V48" s="386"/>
      <c r="W48" s="387"/>
      <c r="X48" s="388">
        <v>100</v>
      </c>
      <c r="Y48" s="388">
        <f>IF(OR(Y47=0,$X$47=0),"",(Y47/$X$47)*100)</f>
        <v>25.995714022470949</v>
      </c>
      <c r="Z48" s="388">
        <f t="shared" ref="Z48:AC48" si="7">IF(OR(Z47=0,$X$47=0),"",(Z47/$X$47)*100)</f>
        <v>8.8826392088861805</v>
      </c>
      <c r="AA48" s="389">
        <f t="shared" si="7"/>
        <v>65.121646768642876</v>
      </c>
      <c r="AB48" s="388">
        <f t="shared" si="7"/>
        <v>23.561486901842528</v>
      </c>
      <c r="AC48" s="388">
        <f t="shared" si="7"/>
        <v>41.560159866800348</v>
      </c>
      <c r="AD48" s="390"/>
      <c r="AE48" s="63"/>
      <c r="AF48" s="63"/>
      <c r="AG48" s="63"/>
      <c r="AH48" s="63"/>
      <c r="AI48" s="368"/>
      <c r="AJ48" s="368"/>
      <c r="AK48" s="36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</row>
    <row r="49" spans="1:130" x14ac:dyDescent="0.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343"/>
      <c r="W49" s="343"/>
      <c r="X49" s="146"/>
      <c r="Y49" s="146"/>
      <c r="Z49" s="146"/>
      <c r="AA49" s="146"/>
      <c r="AB49" s="146"/>
      <c r="AC49" s="146"/>
      <c r="AD49" s="146"/>
      <c r="AE49" s="146"/>
      <c r="AF49" s="149"/>
      <c r="AG49" s="275"/>
      <c r="AH49" s="391"/>
      <c r="AI49" s="391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</row>
    <row r="50" spans="1:130" hidden="1" x14ac:dyDescent="0.1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343"/>
      <c r="W50" s="343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</row>
    <row r="51" spans="1:130" hidden="1" x14ac:dyDescent="0.1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343"/>
      <c r="W51" s="343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</row>
    <row r="52" spans="1:130" hidden="1" x14ac:dyDescent="0.1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343"/>
      <c r="W52" s="343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</row>
    <row r="53" spans="1:130" hidden="1" x14ac:dyDescent="0.15">
      <c r="A53" s="146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343"/>
      <c r="W53" s="343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</row>
    <row r="54" spans="1:130" hidden="1" x14ac:dyDescent="0.15">
      <c r="A54" s="146"/>
      <c r="B54" s="149"/>
      <c r="C54" s="149"/>
      <c r="D54" s="149"/>
      <c r="E54" s="149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343"/>
      <c r="W54" s="343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</row>
    <row r="55" spans="1:130" hidden="1" x14ac:dyDescent="0.1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343"/>
      <c r="W55" s="343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</row>
    <row r="56" spans="1:130" s="392" customFormat="1" hidden="1" x14ac:dyDescent="0.1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</row>
    <row r="57" spans="1:130" s="392" customFormat="1" hidden="1" x14ac:dyDescent="0.1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</row>
    <row r="58" spans="1:130" s="392" customFormat="1" hidden="1" x14ac:dyDescent="0.1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</row>
    <row r="59" spans="1:130" s="392" customFormat="1" hidden="1" x14ac:dyDescent="0.15"/>
    <row r="60" spans="1:130" s="392" customFormat="1" hidden="1" x14ac:dyDescent="0.15"/>
    <row r="61" spans="1:130" s="392" customFormat="1" hidden="1" x14ac:dyDescent="0.15"/>
  </sheetData>
  <sheetProtection sheet="1" objects="1" scenarios="1"/>
  <dataConsolidate/>
  <mergeCells count="41">
    <mergeCell ref="D44:U44"/>
    <mergeCell ref="D45:U45"/>
    <mergeCell ref="D46:U46"/>
    <mergeCell ref="B47:U47"/>
    <mergeCell ref="B48:U48"/>
    <mergeCell ref="D43:U43"/>
    <mergeCell ref="B33:U33"/>
    <mergeCell ref="B34:U34"/>
    <mergeCell ref="B35:U35"/>
    <mergeCell ref="B36:U36"/>
    <mergeCell ref="B37:U37"/>
    <mergeCell ref="B38:U38"/>
    <mergeCell ref="B39:C41"/>
    <mergeCell ref="D39:U39"/>
    <mergeCell ref="D40:U40"/>
    <mergeCell ref="D41:U41"/>
    <mergeCell ref="B42:U42"/>
    <mergeCell ref="B32:U32"/>
    <mergeCell ref="B21:U21"/>
    <mergeCell ref="B22:U22"/>
    <mergeCell ref="B23:U23"/>
    <mergeCell ref="B24:U24"/>
    <mergeCell ref="B25:U25"/>
    <mergeCell ref="B26:U26"/>
    <mergeCell ref="B27:U27"/>
    <mergeCell ref="B28:U28"/>
    <mergeCell ref="B29:U29"/>
    <mergeCell ref="B30:U30"/>
    <mergeCell ref="B31:U31"/>
    <mergeCell ref="B20:U20"/>
    <mergeCell ref="Y9:Z9"/>
    <mergeCell ref="AB9:AC9"/>
    <mergeCell ref="B10:U10"/>
    <mergeCell ref="V10:W10"/>
    <mergeCell ref="B13:U13"/>
    <mergeCell ref="B14:U14"/>
    <mergeCell ref="B15:U15"/>
    <mergeCell ref="B16:U16"/>
    <mergeCell ref="B17:U17"/>
    <mergeCell ref="B18:U18"/>
    <mergeCell ref="B19:U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3 Z26 AC13:AC27 AB28:AC30 Y28:Z31 AB31 AC32 AB33:AB34 AC34 Y33:Z37 Z39 AB40:AC41 Y40:Z43 Z44:Z46" xr:uid="{CBE32824-5775-4AD7-B436-91DC9783D733}">
      <formula1>-9999999999</formula1>
      <formula2>99999999999</formula2>
    </dataValidation>
  </dataValidations>
  <pageMargins left="0.59055118110236227" right="0" top="0" bottom="0" header="0" footer="0"/>
  <pageSetup paperSize="9" scale="64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AEEF-337A-4096-9052-A766B119612E}">
  <sheetPr codeName="Sheet7">
    <pageSetUpPr autoPageBreaks="0" fitToPage="1"/>
  </sheetPr>
  <dimension ref="A1:WOF67"/>
  <sheetViews>
    <sheetView showGridLines="0" showOutlineSymbols="0" zoomScale="90" zoomScaleNormal="90" zoomScaleSheetLayoutView="100" workbookViewId="0">
      <pane xSplit="18" ySplit="13" topLeftCell="S28" activePane="bottomRight" state="frozen"/>
      <selection pane="topRight" activeCell="S1" sqref="S1"/>
      <selection pane="bottomLeft" activeCell="A14" sqref="A14"/>
      <selection pane="bottomRight" activeCell="Z37" sqref="Z37"/>
    </sheetView>
  </sheetViews>
  <sheetFormatPr defaultColWidth="0" defaultRowHeight="0" customHeight="1" zeroHeight="1" x14ac:dyDescent="0.15"/>
  <cols>
    <col min="1" max="11" width="1.625" style="276" customWidth="1"/>
    <col min="12" max="12" width="2" style="276" customWidth="1"/>
    <col min="13" max="16" width="1.625" style="276" customWidth="1"/>
    <col min="17" max="18" width="2.125" style="276" customWidth="1"/>
    <col min="19" max="27" width="15.25" style="276" customWidth="1"/>
    <col min="28" max="28" width="10.625" style="276" customWidth="1"/>
    <col min="29" max="30" width="9.875" style="276" customWidth="1"/>
    <col min="31" max="31" width="10.625" style="276" customWidth="1"/>
    <col min="32" max="32" width="9.875" style="276" customWidth="1"/>
    <col min="33" max="33" width="15.25" style="276" customWidth="1"/>
    <col min="34" max="34" width="1.625" style="400" customWidth="1"/>
    <col min="35" max="43" width="1.625" style="400" hidden="1"/>
    <col min="44" max="46" width="15.25" style="276" hidden="1"/>
    <col min="47" max="50" width="1.625" style="400" hidden="1"/>
    <col min="51" max="51" width="2" style="400" hidden="1"/>
    <col min="52" max="55" width="1.625" style="400" hidden="1"/>
    <col min="56" max="57" width="2.125" style="400" hidden="1"/>
    <col min="58" max="66" width="15.25" style="400" hidden="1"/>
    <col min="67" max="67" width="10.625" style="400" hidden="1"/>
    <col min="68" max="69" width="9.875" style="400" hidden="1"/>
    <col min="70" max="70" width="10.625" style="400" hidden="1"/>
    <col min="71" max="71" width="9.875" style="400" hidden="1"/>
    <col min="72" max="72" width="1.625" style="400" hidden="1"/>
    <col min="73" max="295" width="9" style="400" hidden="1"/>
    <col min="296" max="306" width="1.625" style="400" hidden="1"/>
    <col min="307" max="307" width="2" style="400" hidden="1"/>
    <col min="308" max="311" width="1.625" style="400" hidden="1"/>
    <col min="312" max="313" width="2.125" style="400" hidden="1"/>
    <col min="314" max="322" width="15.25" style="400" hidden="1"/>
    <col min="323" max="323" width="10.625" style="400" hidden="1"/>
    <col min="324" max="325" width="9.875" style="400" hidden="1"/>
    <col min="326" max="326" width="10.625" style="400" hidden="1"/>
    <col min="327" max="327" width="9.875" style="400" hidden="1"/>
    <col min="328" max="328" width="1.625" style="400" hidden="1"/>
    <col min="329" max="551" width="9" style="400" hidden="1"/>
    <col min="552" max="562" width="1.625" style="400" hidden="1"/>
    <col min="563" max="563" width="2" style="400" hidden="1"/>
    <col min="564" max="567" width="1.625" style="400" hidden="1"/>
    <col min="568" max="569" width="2.125" style="400" hidden="1"/>
    <col min="570" max="578" width="15.25" style="400" hidden="1"/>
    <col min="579" max="579" width="10.625" style="400" hidden="1"/>
    <col min="580" max="581" width="9.875" style="400" hidden="1"/>
    <col min="582" max="582" width="10.625" style="400" hidden="1"/>
    <col min="583" max="583" width="9.875" style="400" hidden="1"/>
    <col min="584" max="584" width="1.625" style="400" hidden="1"/>
    <col min="585" max="807" width="9" style="400" hidden="1"/>
    <col min="808" max="818" width="1.625" style="400" hidden="1"/>
    <col min="819" max="819" width="2" style="400" hidden="1"/>
    <col min="820" max="823" width="1.625" style="400" hidden="1"/>
    <col min="824" max="825" width="2.125" style="400" hidden="1"/>
    <col min="826" max="834" width="15.25" style="400" hidden="1"/>
    <col min="835" max="835" width="10.625" style="400" hidden="1"/>
    <col min="836" max="837" width="9.875" style="400" hidden="1"/>
    <col min="838" max="838" width="10.625" style="400" hidden="1"/>
    <col min="839" max="839" width="9.875" style="400" hidden="1"/>
    <col min="840" max="840" width="1.625" style="400" hidden="1"/>
    <col min="841" max="1063" width="9" style="400" hidden="1"/>
    <col min="1064" max="1074" width="1.625" style="400" hidden="1"/>
    <col min="1075" max="1075" width="2" style="400" hidden="1"/>
    <col min="1076" max="1079" width="1.625" style="400" hidden="1"/>
    <col min="1080" max="1081" width="2.125" style="400" hidden="1"/>
    <col min="1082" max="1090" width="15.25" style="400" hidden="1"/>
    <col min="1091" max="1091" width="10.625" style="400" hidden="1"/>
    <col min="1092" max="1093" width="9.875" style="400" hidden="1"/>
    <col min="1094" max="1094" width="10.625" style="400" hidden="1"/>
    <col min="1095" max="1095" width="9.875" style="400" hidden="1"/>
    <col min="1096" max="1096" width="1.625" style="400" hidden="1"/>
    <col min="1097" max="1319" width="9" style="400" hidden="1"/>
    <col min="1320" max="1330" width="1.625" style="400" hidden="1"/>
    <col min="1331" max="1331" width="2" style="400" hidden="1"/>
    <col min="1332" max="1335" width="1.625" style="400" hidden="1"/>
    <col min="1336" max="1337" width="2.125" style="400" hidden="1"/>
    <col min="1338" max="1346" width="15.25" style="400" hidden="1"/>
    <col min="1347" max="1347" width="10.625" style="400" hidden="1"/>
    <col min="1348" max="1349" width="9.875" style="400" hidden="1"/>
    <col min="1350" max="1350" width="10.625" style="400" hidden="1"/>
    <col min="1351" max="1351" width="9.875" style="400" hidden="1"/>
    <col min="1352" max="1352" width="1.625" style="400" hidden="1"/>
    <col min="1353" max="1575" width="9" style="400" hidden="1"/>
    <col min="1576" max="1586" width="1.625" style="400" hidden="1"/>
    <col min="1587" max="1587" width="2" style="400" hidden="1"/>
    <col min="1588" max="1591" width="1.625" style="400" hidden="1"/>
    <col min="1592" max="1593" width="2.125" style="400" hidden="1"/>
    <col min="1594" max="1602" width="15.25" style="400" hidden="1"/>
    <col min="1603" max="1603" width="10.625" style="400" hidden="1"/>
    <col min="1604" max="1605" width="9.875" style="400" hidden="1"/>
    <col min="1606" max="1606" width="10.625" style="400" hidden="1"/>
    <col min="1607" max="1607" width="9.875" style="400" hidden="1"/>
    <col min="1608" max="1608" width="1.625" style="400" hidden="1"/>
    <col min="1609" max="1831" width="9" style="400" hidden="1"/>
    <col min="1832" max="1842" width="1.625" style="400" hidden="1"/>
    <col min="1843" max="1843" width="2" style="400" hidden="1"/>
    <col min="1844" max="1847" width="1.625" style="400" hidden="1"/>
    <col min="1848" max="1849" width="2.125" style="400" hidden="1"/>
    <col min="1850" max="1858" width="15.25" style="400" hidden="1"/>
    <col min="1859" max="1859" width="10.625" style="400" hidden="1"/>
    <col min="1860" max="1861" width="9.875" style="400" hidden="1"/>
    <col min="1862" max="1862" width="10.625" style="400" hidden="1"/>
    <col min="1863" max="1863" width="9.875" style="400" hidden="1"/>
    <col min="1864" max="1864" width="1.625" style="400" hidden="1"/>
    <col min="1865" max="2087" width="9" style="400" hidden="1"/>
    <col min="2088" max="2098" width="1.625" style="400" hidden="1"/>
    <col min="2099" max="2099" width="2" style="400" hidden="1"/>
    <col min="2100" max="2103" width="1.625" style="400" hidden="1"/>
    <col min="2104" max="2105" width="2.125" style="400" hidden="1"/>
    <col min="2106" max="2114" width="15.25" style="400" hidden="1"/>
    <col min="2115" max="2115" width="10.625" style="400" hidden="1"/>
    <col min="2116" max="2117" width="9.875" style="400" hidden="1"/>
    <col min="2118" max="2118" width="10.625" style="400" hidden="1"/>
    <col min="2119" max="2119" width="9.875" style="400" hidden="1"/>
    <col min="2120" max="2120" width="1.625" style="400" hidden="1"/>
    <col min="2121" max="2343" width="9" style="400" hidden="1"/>
    <col min="2344" max="2354" width="1.625" style="400" hidden="1"/>
    <col min="2355" max="2355" width="2" style="400" hidden="1"/>
    <col min="2356" max="2359" width="1.625" style="400" hidden="1"/>
    <col min="2360" max="2361" width="2.125" style="400" hidden="1"/>
    <col min="2362" max="2370" width="15.25" style="400" hidden="1"/>
    <col min="2371" max="2371" width="10.625" style="400" hidden="1"/>
    <col min="2372" max="2373" width="9.875" style="400" hidden="1"/>
    <col min="2374" max="2374" width="10.625" style="400" hidden="1"/>
    <col min="2375" max="2375" width="9.875" style="400" hidden="1"/>
    <col min="2376" max="2376" width="1.625" style="400" hidden="1"/>
    <col min="2377" max="2599" width="9" style="400" hidden="1"/>
    <col min="2600" max="2610" width="1.625" style="400" hidden="1"/>
    <col min="2611" max="2611" width="2" style="400" hidden="1"/>
    <col min="2612" max="2615" width="1.625" style="400" hidden="1"/>
    <col min="2616" max="2617" width="2.125" style="400" hidden="1"/>
    <col min="2618" max="2626" width="15.25" style="400" hidden="1"/>
    <col min="2627" max="2627" width="10.625" style="400" hidden="1"/>
    <col min="2628" max="2629" width="9.875" style="400" hidden="1"/>
    <col min="2630" max="2630" width="10.625" style="400" hidden="1"/>
    <col min="2631" max="2631" width="9.875" style="400" hidden="1"/>
    <col min="2632" max="2632" width="1.625" style="400" hidden="1"/>
    <col min="2633" max="2855" width="9" style="400" hidden="1"/>
    <col min="2856" max="2866" width="1.625" style="400" hidden="1"/>
    <col min="2867" max="2867" width="2" style="400" hidden="1"/>
    <col min="2868" max="2871" width="1.625" style="400" hidden="1"/>
    <col min="2872" max="2873" width="2.125" style="400" hidden="1"/>
    <col min="2874" max="2882" width="15.25" style="400" hidden="1"/>
    <col min="2883" max="2883" width="10.625" style="400" hidden="1"/>
    <col min="2884" max="2885" width="9.875" style="400" hidden="1"/>
    <col min="2886" max="2886" width="10.625" style="400" hidden="1"/>
    <col min="2887" max="2887" width="9.875" style="400" hidden="1"/>
    <col min="2888" max="2888" width="1.625" style="400" hidden="1"/>
    <col min="2889" max="3111" width="9" style="400" hidden="1"/>
    <col min="3112" max="3122" width="1.625" style="400" hidden="1"/>
    <col min="3123" max="3123" width="2" style="400" hidden="1"/>
    <col min="3124" max="3127" width="1.625" style="400" hidden="1"/>
    <col min="3128" max="3129" width="2.125" style="400" hidden="1"/>
    <col min="3130" max="3138" width="15.25" style="400" hidden="1"/>
    <col min="3139" max="3139" width="10.625" style="400" hidden="1"/>
    <col min="3140" max="3141" width="9.875" style="400" hidden="1"/>
    <col min="3142" max="3142" width="10.625" style="400" hidden="1"/>
    <col min="3143" max="3143" width="9.875" style="400" hidden="1"/>
    <col min="3144" max="3144" width="1.625" style="400" hidden="1"/>
    <col min="3145" max="3367" width="9" style="400" hidden="1"/>
    <col min="3368" max="3378" width="1.625" style="400" hidden="1"/>
    <col min="3379" max="3379" width="2" style="400" hidden="1"/>
    <col min="3380" max="3383" width="1.625" style="400" hidden="1"/>
    <col min="3384" max="3385" width="2.125" style="400" hidden="1"/>
    <col min="3386" max="3394" width="15.25" style="400" hidden="1"/>
    <col min="3395" max="3395" width="10.625" style="400" hidden="1"/>
    <col min="3396" max="3397" width="9.875" style="400" hidden="1"/>
    <col min="3398" max="3398" width="10.625" style="400" hidden="1"/>
    <col min="3399" max="3399" width="9.875" style="400" hidden="1"/>
    <col min="3400" max="3400" width="1.625" style="400" hidden="1"/>
    <col min="3401" max="3623" width="9" style="400" hidden="1"/>
    <col min="3624" max="3634" width="1.625" style="400" hidden="1"/>
    <col min="3635" max="3635" width="2" style="400" hidden="1"/>
    <col min="3636" max="3639" width="1.625" style="400" hidden="1"/>
    <col min="3640" max="3641" width="2.125" style="400" hidden="1"/>
    <col min="3642" max="3650" width="15.25" style="400" hidden="1"/>
    <col min="3651" max="3651" width="10.625" style="400" hidden="1"/>
    <col min="3652" max="3653" width="9.875" style="400" hidden="1"/>
    <col min="3654" max="3654" width="10.625" style="400" hidden="1"/>
    <col min="3655" max="3655" width="9.875" style="400" hidden="1"/>
    <col min="3656" max="3656" width="1.625" style="400" hidden="1"/>
    <col min="3657" max="3879" width="9" style="400" hidden="1"/>
    <col min="3880" max="3890" width="1.625" style="400" hidden="1"/>
    <col min="3891" max="3891" width="2" style="400" hidden="1"/>
    <col min="3892" max="3895" width="1.625" style="400" hidden="1"/>
    <col min="3896" max="3897" width="2.125" style="400" hidden="1"/>
    <col min="3898" max="3906" width="15.25" style="400" hidden="1"/>
    <col min="3907" max="3907" width="10.625" style="400" hidden="1"/>
    <col min="3908" max="3909" width="9.875" style="400" hidden="1"/>
    <col min="3910" max="3910" width="10.625" style="400" hidden="1"/>
    <col min="3911" max="3911" width="9.875" style="400" hidden="1"/>
    <col min="3912" max="3912" width="1.625" style="400" hidden="1"/>
    <col min="3913" max="4135" width="9" style="400" hidden="1"/>
    <col min="4136" max="4146" width="1.625" style="400" hidden="1"/>
    <col min="4147" max="4147" width="2" style="400" hidden="1"/>
    <col min="4148" max="4151" width="1.625" style="400" hidden="1"/>
    <col min="4152" max="4153" width="2.125" style="400" hidden="1"/>
    <col min="4154" max="4162" width="15.25" style="400" hidden="1"/>
    <col min="4163" max="4163" width="10.625" style="400" hidden="1"/>
    <col min="4164" max="4165" width="9.875" style="400" hidden="1"/>
    <col min="4166" max="4166" width="10.625" style="400" hidden="1"/>
    <col min="4167" max="4167" width="9.875" style="400" hidden="1"/>
    <col min="4168" max="4168" width="1.625" style="400" hidden="1"/>
    <col min="4169" max="4391" width="9" style="400" hidden="1"/>
    <col min="4392" max="4402" width="1.625" style="400" hidden="1"/>
    <col min="4403" max="4403" width="2" style="400" hidden="1"/>
    <col min="4404" max="4407" width="1.625" style="400" hidden="1"/>
    <col min="4408" max="4409" width="2.125" style="400" hidden="1"/>
    <col min="4410" max="4418" width="15.25" style="400" hidden="1"/>
    <col min="4419" max="4419" width="10.625" style="400" hidden="1"/>
    <col min="4420" max="4421" width="9.875" style="400" hidden="1"/>
    <col min="4422" max="4422" width="10.625" style="400" hidden="1"/>
    <col min="4423" max="4423" width="9.875" style="400" hidden="1"/>
    <col min="4424" max="4424" width="1.625" style="400" hidden="1"/>
    <col min="4425" max="4647" width="9" style="400" hidden="1"/>
    <col min="4648" max="4658" width="1.625" style="400" hidden="1"/>
    <col min="4659" max="4659" width="2" style="400" hidden="1"/>
    <col min="4660" max="4663" width="1.625" style="400" hidden="1"/>
    <col min="4664" max="4665" width="2.125" style="400" hidden="1"/>
    <col min="4666" max="4674" width="15.25" style="400" hidden="1"/>
    <col min="4675" max="4675" width="10.625" style="400" hidden="1"/>
    <col min="4676" max="4677" width="9.875" style="400" hidden="1"/>
    <col min="4678" max="4678" width="10.625" style="400" hidden="1"/>
    <col min="4679" max="4679" width="9.875" style="400" hidden="1"/>
    <col min="4680" max="4680" width="1.625" style="400" hidden="1"/>
    <col min="4681" max="4903" width="9" style="400" hidden="1"/>
    <col min="4904" max="4914" width="1.625" style="400" hidden="1"/>
    <col min="4915" max="4915" width="2" style="400" hidden="1"/>
    <col min="4916" max="4919" width="1.625" style="400" hidden="1"/>
    <col min="4920" max="4921" width="2.125" style="400" hidden="1"/>
    <col min="4922" max="4930" width="15.25" style="400" hidden="1"/>
    <col min="4931" max="4931" width="10.625" style="400" hidden="1"/>
    <col min="4932" max="4933" width="9.875" style="400" hidden="1"/>
    <col min="4934" max="4934" width="10.625" style="400" hidden="1"/>
    <col min="4935" max="4935" width="9.875" style="400" hidden="1"/>
    <col min="4936" max="4936" width="1.625" style="400" hidden="1"/>
    <col min="4937" max="5159" width="9" style="400" hidden="1"/>
    <col min="5160" max="5170" width="1.625" style="400" hidden="1"/>
    <col min="5171" max="5171" width="2" style="400" hidden="1"/>
    <col min="5172" max="5175" width="1.625" style="400" hidden="1"/>
    <col min="5176" max="5177" width="2.125" style="400" hidden="1"/>
    <col min="5178" max="5186" width="15.25" style="400" hidden="1"/>
    <col min="5187" max="5187" width="10.625" style="400" hidden="1"/>
    <col min="5188" max="5189" width="9.875" style="400" hidden="1"/>
    <col min="5190" max="5190" width="10.625" style="400" hidden="1"/>
    <col min="5191" max="5191" width="9.875" style="400" hidden="1"/>
    <col min="5192" max="5192" width="1.625" style="400" hidden="1"/>
    <col min="5193" max="5415" width="9" style="400" hidden="1"/>
    <col min="5416" max="5426" width="1.625" style="400" hidden="1"/>
    <col min="5427" max="5427" width="2" style="400" hidden="1"/>
    <col min="5428" max="5431" width="1.625" style="400" hidden="1"/>
    <col min="5432" max="5433" width="2.125" style="400" hidden="1"/>
    <col min="5434" max="5442" width="15.25" style="400" hidden="1"/>
    <col min="5443" max="5443" width="10.625" style="400" hidden="1"/>
    <col min="5444" max="5445" width="9.875" style="400" hidden="1"/>
    <col min="5446" max="5446" width="10.625" style="400" hidden="1"/>
    <col min="5447" max="5447" width="9.875" style="400" hidden="1"/>
    <col min="5448" max="5448" width="1.625" style="400" hidden="1"/>
    <col min="5449" max="5671" width="9" style="400" hidden="1"/>
    <col min="5672" max="5682" width="1.625" style="400" hidden="1"/>
    <col min="5683" max="5683" width="2" style="400" hidden="1"/>
    <col min="5684" max="5687" width="1.625" style="400" hidden="1"/>
    <col min="5688" max="5689" width="2.125" style="400" hidden="1"/>
    <col min="5690" max="5698" width="15.25" style="400" hidden="1"/>
    <col min="5699" max="5699" width="10.625" style="400" hidden="1"/>
    <col min="5700" max="5701" width="9.875" style="400" hidden="1"/>
    <col min="5702" max="5702" width="10.625" style="400" hidden="1"/>
    <col min="5703" max="5703" width="9.875" style="400" hidden="1"/>
    <col min="5704" max="5704" width="1.625" style="400" hidden="1"/>
    <col min="5705" max="5927" width="9" style="400" hidden="1"/>
    <col min="5928" max="5938" width="1.625" style="400" hidden="1"/>
    <col min="5939" max="5939" width="2" style="400" hidden="1"/>
    <col min="5940" max="5943" width="1.625" style="400" hidden="1"/>
    <col min="5944" max="5945" width="2.125" style="400" hidden="1"/>
    <col min="5946" max="5954" width="15.25" style="400" hidden="1"/>
    <col min="5955" max="5955" width="10.625" style="400" hidden="1"/>
    <col min="5956" max="5957" width="9.875" style="400" hidden="1"/>
    <col min="5958" max="5958" width="10.625" style="400" hidden="1"/>
    <col min="5959" max="5959" width="9.875" style="400" hidden="1"/>
    <col min="5960" max="5960" width="1.625" style="400" hidden="1"/>
    <col min="5961" max="6183" width="9" style="400" hidden="1"/>
    <col min="6184" max="6194" width="1.625" style="400" hidden="1"/>
    <col min="6195" max="6195" width="2" style="400" hidden="1"/>
    <col min="6196" max="6199" width="1.625" style="400" hidden="1"/>
    <col min="6200" max="6201" width="2.125" style="400" hidden="1"/>
    <col min="6202" max="6210" width="15.25" style="400" hidden="1"/>
    <col min="6211" max="6211" width="10.625" style="400" hidden="1"/>
    <col min="6212" max="6213" width="9.875" style="400" hidden="1"/>
    <col min="6214" max="6214" width="10.625" style="400" hidden="1"/>
    <col min="6215" max="6215" width="9.875" style="400" hidden="1"/>
    <col min="6216" max="6216" width="1.625" style="400" hidden="1"/>
    <col min="6217" max="6439" width="9" style="400" hidden="1"/>
    <col min="6440" max="6450" width="1.625" style="400" hidden="1"/>
    <col min="6451" max="6451" width="2" style="400" hidden="1"/>
    <col min="6452" max="6455" width="1.625" style="400" hidden="1"/>
    <col min="6456" max="6457" width="2.125" style="400" hidden="1"/>
    <col min="6458" max="6466" width="15.25" style="400" hidden="1"/>
    <col min="6467" max="6467" width="10.625" style="400" hidden="1"/>
    <col min="6468" max="6469" width="9.875" style="400" hidden="1"/>
    <col min="6470" max="6470" width="10.625" style="400" hidden="1"/>
    <col min="6471" max="6471" width="9.875" style="400" hidden="1"/>
    <col min="6472" max="6472" width="1.625" style="400" hidden="1"/>
    <col min="6473" max="6695" width="9" style="400" hidden="1"/>
    <col min="6696" max="6706" width="1.625" style="400" hidden="1"/>
    <col min="6707" max="6707" width="2" style="400" hidden="1"/>
    <col min="6708" max="6711" width="1.625" style="400" hidden="1"/>
    <col min="6712" max="6713" width="2.125" style="400" hidden="1"/>
    <col min="6714" max="6722" width="15.25" style="400" hidden="1"/>
    <col min="6723" max="6723" width="10.625" style="400" hidden="1"/>
    <col min="6724" max="6725" width="9.875" style="400" hidden="1"/>
    <col min="6726" max="6726" width="10.625" style="400" hidden="1"/>
    <col min="6727" max="6727" width="9.875" style="400" hidden="1"/>
    <col min="6728" max="6728" width="1.625" style="400" hidden="1"/>
    <col min="6729" max="6951" width="9" style="400" hidden="1"/>
    <col min="6952" max="6962" width="1.625" style="400" hidden="1"/>
    <col min="6963" max="6963" width="2" style="400" hidden="1"/>
    <col min="6964" max="6967" width="1.625" style="400" hidden="1"/>
    <col min="6968" max="6969" width="2.125" style="400" hidden="1"/>
    <col min="6970" max="6978" width="15.25" style="400" hidden="1"/>
    <col min="6979" max="6979" width="10.625" style="400" hidden="1"/>
    <col min="6980" max="6981" width="9.875" style="400" hidden="1"/>
    <col min="6982" max="6982" width="10.625" style="400" hidden="1"/>
    <col min="6983" max="6983" width="9.875" style="400" hidden="1"/>
    <col min="6984" max="6984" width="1.625" style="400" hidden="1"/>
    <col min="6985" max="7207" width="9" style="400" hidden="1"/>
    <col min="7208" max="7218" width="1.625" style="400" hidden="1"/>
    <col min="7219" max="7219" width="2" style="400" hidden="1"/>
    <col min="7220" max="7223" width="1.625" style="400" hidden="1"/>
    <col min="7224" max="7225" width="2.125" style="400" hidden="1"/>
    <col min="7226" max="7234" width="15.25" style="400" hidden="1"/>
    <col min="7235" max="7235" width="10.625" style="400" hidden="1"/>
    <col min="7236" max="7237" width="9.875" style="400" hidden="1"/>
    <col min="7238" max="7238" width="10.625" style="400" hidden="1"/>
    <col min="7239" max="7239" width="9.875" style="400" hidden="1"/>
    <col min="7240" max="7240" width="1.625" style="400" hidden="1"/>
    <col min="7241" max="7463" width="9" style="400" hidden="1"/>
    <col min="7464" max="7474" width="1.625" style="400" hidden="1"/>
    <col min="7475" max="7475" width="2" style="400" hidden="1"/>
    <col min="7476" max="7479" width="1.625" style="400" hidden="1"/>
    <col min="7480" max="7481" width="2.125" style="400" hidden="1"/>
    <col min="7482" max="7490" width="15.25" style="400" hidden="1"/>
    <col min="7491" max="7491" width="10.625" style="400" hidden="1"/>
    <col min="7492" max="7493" width="9.875" style="400" hidden="1"/>
    <col min="7494" max="7494" width="10.625" style="400" hidden="1"/>
    <col min="7495" max="7495" width="9.875" style="400" hidden="1"/>
    <col min="7496" max="7496" width="1.625" style="400" hidden="1"/>
    <col min="7497" max="7719" width="9" style="400" hidden="1"/>
    <col min="7720" max="7730" width="1.625" style="400" hidden="1"/>
    <col min="7731" max="7731" width="2" style="400" hidden="1"/>
    <col min="7732" max="7735" width="1.625" style="400" hidden="1"/>
    <col min="7736" max="7737" width="2.125" style="400" hidden="1"/>
    <col min="7738" max="7746" width="15.25" style="400" hidden="1"/>
    <col min="7747" max="7747" width="10.625" style="400" hidden="1"/>
    <col min="7748" max="7749" width="9.875" style="400" hidden="1"/>
    <col min="7750" max="7750" width="10.625" style="400" hidden="1"/>
    <col min="7751" max="7751" width="9.875" style="400" hidden="1"/>
    <col min="7752" max="7752" width="1.625" style="400" hidden="1"/>
    <col min="7753" max="7975" width="9" style="400" hidden="1"/>
    <col min="7976" max="7986" width="1.625" style="400" hidden="1"/>
    <col min="7987" max="7987" width="2" style="400" hidden="1"/>
    <col min="7988" max="7991" width="1.625" style="400" hidden="1"/>
    <col min="7992" max="7993" width="2.125" style="400" hidden="1"/>
    <col min="7994" max="8002" width="15.25" style="400" hidden="1"/>
    <col min="8003" max="8003" width="10.625" style="400" hidden="1"/>
    <col min="8004" max="8005" width="9.875" style="400" hidden="1"/>
    <col min="8006" max="8006" width="10.625" style="400" hidden="1"/>
    <col min="8007" max="8007" width="9.875" style="400" hidden="1"/>
    <col min="8008" max="8008" width="1.625" style="400" hidden="1"/>
    <col min="8009" max="8231" width="9" style="400" hidden="1"/>
    <col min="8232" max="8242" width="1.625" style="400" hidden="1"/>
    <col min="8243" max="8243" width="2" style="400" hidden="1"/>
    <col min="8244" max="8247" width="1.625" style="400" hidden="1"/>
    <col min="8248" max="8249" width="2.125" style="400" hidden="1"/>
    <col min="8250" max="8258" width="15.25" style="400" hidden="1"/>
    <col min="8259" max="8259" width="10.625" style="400" hidden="1"/>
    <col min="8260" max="8261" width="9.875" style="400" hidden="1"/>
    <col min="8262" max="8262" width="10.625" style="400" hidden="1"/>
    <col min="8263" max="8263" width="9.875" style="400" hidden="1"/>
    <col min="8264" max="8264" width="1.625" style="400" hidden="1"/>
    <col min="8265" max="8487" width="9" style="400" hidden="1"/>
    <col min="8488" max="8498" width="1.625" style="400" hidden="1"/>
    <col min="8499" max="8499" width="2" style="400" hidden="1"/>
    <col min="8500" max="8503" width="1.625" style="400" hidden="1"/>
    <col min="8504" max="8505" width="2.125" style="400" hidden="1"/>
    <col min="8506" max="8514" width="15.25" style="400" hidden="1"/>
    <col min="8515" max="8515" width="10.625" style="400" hidden="1"/>
    <col min="8516" max="8517" width="9.875" style="400" hidden="1"/>
    <col min="8518" max="8518" width="10.625" style="400" hidden="1"/>
    <col min="8519" max="8519" width="9.875" style="400" hidden="1"/>
    <col min="8520" max="8520" width="1.625" style="400" hidden="1"/>
    <col min="8521" max="8743" width="9" style="400" hidden="1"/>
    <col min="8744" max="8754" width="1.625" style="400" hidden="1"/>
    <col min="8755" max="8755" width="2" style="400" hidden="1"/>
    <col min="8756" max="8759" width="1.625" style="400" hidden="1"/>
    <col min="8760" max="8761" width="2.125" style="400" hidden="1"/>
    <col min="8762" max="8770" width="15.25" style="400" hidden="1"/>
    <col min="8771" max="8771" width="10.625" style="400" hidden="1"/>
    <col min="8772" max="8773" width="9.875" style="400" hidden="1"/>
    <col min="8774" max="8774" width="10.625" style="400" hidden="1"/>
    <col min="8775" max="8775" width="9.875" style="400" hidden="1"/>
    <col min="8776" max="8776" width="1.625" style="400" hidden="1"/>
    <col min="8777" max="8999" width="9" style="400" hidden="1"/>
    <col min="9000" max="9010" width="1.625" style="400" hidden="1"/>
    <col min="9011" max="9011" width="2" style="400" hidden="1"/>
    <col min="9012" max="9015" width="1.625" style="400" hidden="1"/>
    <col min="9016" max="9017" width="2.125" style="400" hidden="1"/>
    <col min="9018" max="9026" width="15.25" style="400" hidden="1"/>
    <col min="9027" max="9027" width="10.625" style="400" hidden="1"/>
    <col min="9028" max="9029" width="9.875" style="400" hidden="1"/>
    <col min="9030" max="9030" width="10.625" style="400" hidden="1"/>
    <col min="9031" max="9031" width="9.875" style="400" hidden="1"/>
    <col min="9032" max="9032" width="1.625" style="400" hidden="1"/>
    <col min="9033" max="9255" width="9" style="400" hidden="1"/>
    <col min="9256" max="9266" width="1.625" style="400" hidden="1"/>
    <col min="9267" max="9267" width="2" style="400" hidden="1"/>
    <col min="9268" max="9271" width="1.625" style="400" hidden="1"/>
    <col min="9272" max="9273" width="2.125" style="400" hidden="1"/>
    <col min="9274" max="9282" width="15.25" style="400" hidden="1"/>
    <col min="9283" max="9283" width="10.625" style="400" hidden="1"/>
    <col min="9284" max="9285" width="9.875" style="400" hidden="1"/>
    <col min="9286" max="9286" width="10.625" style="400" hidden="1"/>
    <col min="9287" max="9287" width="9.875" style="400" hidden="1"/>
    <col min="9288" max="9288" width="1.625" style="400" hidden="1"/>
    <col min="9289" max="9511" width="9" style="400" hidden="1"/>
    <col min="9512" max="9522" width="1.625" style="400" hidden="1"/>
    <col min="9523" max="9523" width="2" style="400" hidden="1"/>
    <col min="9524" max="9527" width="1.625" style="400" hidden="1"/>
    <col min="9528" max="9529" width="2.125" style="400" hidden="1"/>
    <col min="9530" max="9538" width="15.25" style="400" hidden="1"/>
    <col min="9539" max="9539" width="10.625" style="400" hidden="1"/>
    <col min="9540" max="9541" width="9.875" style="400" hidden="1"/>
    <col min="9542" max="9542" width="10.625" style="400" hidden="1"/>
    <col min="9543" max="9543" width="9.875" style="400" hidden="1"/>
    <col min="9544" max="9544" width="1.625" style="400" hidden="1"/>
    <col min="9545" max="9767" width="9" style="400" hidden="1"/>
    <col min="9768" max="9778" width="1.625" style="400" hidden="1"/>
    <col min="9779" max="9779" width="2" style="400" hidden="1"/>
    <col min="9780" max="9783" width="1.625" style="400" hidden="1"/>
    <col min="9784" max="9785" width="2.125" style="400" hidden="1"/>
    <col min="9786" max="9794" width="15.25" style="400" hidden="1"/>
    <col min="9795" max="9795" width="10.625" style="400" hidden="1"/>
    <col min="9796" max="9797" width="9.875" style="400" hidden="1"/>
    <col min="9798" max="9798" width="10.625" style="400" hidden="1"/>
    <col min="9799" max="9799" width="9.875" style="400" hidden="1"/>
    <col min="9800" max="9800" width="1.625" style="400" hidden="1"/>
    <col min="9801" max="10023" width="9" style="400" hidden="1"/>
    <col min="10024" max="10034" width="1.625" style="400" hidden="1"/>
    <col min="10035" max="10035" width="2" style="400" hidden="1"/>
    <col min="10036" max="10039" width="1.625" style="400" hidden="1"/>
    <col min="10040" max="10041" width="2.125" style="400" hidden="1"/>
    <col min="10042" max="10050" width="15.25" style="400" hidden="1"/>
    <col min="10051" max="10051" width="10.625" style="400" hidden="1"/>
    <col min="10052" max="10053" width="9.875" style="400" hidden="1"/>
    <col min="10054" max="10054" width="10.625" style="400" hidden="1"/>
    <col min="10055" max="10055" width="9.875" style="400" hidden="1"/>
    <col min="10056" max="10056" width="1.625" style="400" hidden="1"/>
    <col min="10057" max="10279" width="9" style="400" hidden="1"/>
    <col min="10280" max="10290" width="1.625" style="400" hidden="1"/>
    <col min="10291" max="10291" width="2" style="400" hidden="1"/>
    <col min="10292" max="10295" width="1.625" style="400" hidden="1"/>
    <col min="10296" max="10297" width="2.125" style="400" hidden="1"/>
    <col min="10298" max="10306" width="15.25" style="400" hidden="1"/>
    <col min="10307" max="10307" width="10.625" style="400" hidden="1"/>
    <col min="10308" max="10309" width="9.875" style="400" hidden="1"/>
    <col min="10310" max="10310" width="10.625" style="400" hidden="1"/>
    <col min="10311" max="10311" width="9.875" style="400" hidden="1"/>
    <col min="10312" max="10312" width="1.625" style="400" hidden="1"/>
    <col min="10313" max="10535" width="9" style="400" hidden="1"/>
    <col min="10536" max="10546" width="1.625" style="400" hidden="1"/>
    <col min="10547" max="10547" width="2" style="400" hidden="1"/>
    <col min="10548" max="10551" width="1.625" style="400" hidden="1"/>
    <col min="10552" max="10553" width="2.125" style="400" hidden="1"/>
    <col min="10554" max="10562" width="15.25" style="400" hidden="1"/>
    <col min="10563" max="10563" width="10.625" style="400" hidden="1"/>
    <col min="10564" max="10565" width="9.875" style="400" hidden="1"/>
    <col min="10566" max="10566" width="10.625" style="400" hidden="1"/>
    <col min="10567" max="10567" width="9.875" style="400" hidden="1"/>
    <col min="10568" max="10568" width="1.625" style="400" hidden="1"/>
    <col min="10569" max="10791" width="9" style="400" hidden="1"/>
    <col min="10792" max="10802" width="1.625" style="400" hidden="1"/>
    <col min="10803" max="10803" width="2" style="400" hidden="1"/>
    <col min="10804" max="10807" width="1.625" style="400" hidden="1"/>
    <col min="10808" max="10809" width="2.125" style="400" hidden="1"/>
    <col min="10810" max="10818" width="15.25" style="400" hidden="1"/>
    <col min="10819" max="10819" width="10.625" style="400" hidden="1"/>
    <col min="10820" max="10821" width="9.875" style="400" hidden="1"/>
    <col min="10822" max="10822" width="10.625" style="400" hidden="1"/>
    <col min="10823" max="10823" width="9.875" style="400" hidden="1"/>
    <col min="10824" max="10824" width="1.625" style="400" hidden="1"/>
    <col min="10825" max="11047" width="9" style="400" hidden="1"/>
    <col min="11048" max="11058" width="1.625" style="400" hidden="1"/>
    <col min="11059" max="11059" width="2" style="400" hidden="1"/>
    <col min="11060" max="11063" width="1.625" style="400" hidden="1"/>
    <col min="11064" max="11065" width="2.125" style="400" hidden="1"/>
    <col min="11066" max="11074" width="15.25" style="400" hidden="1"/>
    <col min="11075" max="11075" width="10.625" style="400" hidden="1"/>
    <col min="11076" max="11077" width="9.875" style="400" hidden="1"/>
    <col min="11078" max="11078" width="10.625" style="400" hidden="1"/>
    <col min="11079" max="11079" width="9.875" style="400" hidden="1"/>
    <col min="11080" max="11080" width="1.625" style="400" hidden="1"/>
    <col min="11081" max="11303" width="9" style="400" hidden="1"/>
    <col min="11304" max="11314" width="1.625" style="400" hidden="1"/>
    <col min="11315" max="11315" width="2" style="400" hidden="1"/>
    <col min="11316" max="11319" width="1.625" style="400" hidden="1"/>
    <col min="11320" max="11321" width="2.125" style="400" hidden="1"/>
    <col min="11322" max="11330" width="15.25" style="400" hidden="1"/>
    <col min="11331" max="11331" width="10.625" style="400" hidden="1"/>
    <col min="11332" max="11333" width="9.875" style="400" hidden="1"/>
    <col min="11334" max="11334" width="10.625" style="400" hidden="1"/>
    <col min="11335" max="11335" width="9.875" style="400" hidden="1"/>
    <col min="11336" max="11336" width="1.625" style="400" hidden="1"/>
    <col min="11337" max="11559" width="9" style="400" hidden="1"/>
    <col min="11560" max="11570" width="1.625" style="400" hidden="1"/>
    <col min="11571" max="11571" width="2" style="400" hidden="1"/>
    <col min="11572" max="11575" width="1.625" style="400" hidden="1"/>
    <col min="11576" max="11577" width="2.125" style="400" hidden="1"/>
    <col min="11578" max="11586" width="15.25" style="400" hidden="1"/>
    <col min="11587" max="11587" width="10.625" style="400" hidden="1"/>
    <col min="11588" max="11589" width="9.875" style="400" hidden="1"/>
    <col min="11590" max="11590" width="10.625" style="400" hidden="1"/>
    <col min="11591" max="11591" width="9.875" style="400" hidden="1"/>
    <col min="11592" max="11592" width="1.625" style="400" hidden="1"/>
    <col min="11593" max="11815" width="9" style="400" hidden="1"/>
    <col min="11816" max="11826" width="1.625" style="400" hidden="1"/>
    <col min="11827" max="11827" width="2" style="400" hidden="1"/>
    <col min="11828" max="11831" width="1.625" style="400" hidden="1"/>
    <col min="11832" max="11833" width="2.125" style="400" hidden="1"/>
    <col min="11834" max="11842" width="15.25" style="400" hidden="1"/>
    <col min="11843" max="11843" width="10.625" style="400" hidden="1"/>
    <col min="11844" max="11845" width="9.875" style="400" hidden="1"/>
    <col min="11846" max="11846" width="10.625" style="400" hidden="1"/>
    <col min="11847" max="11847" width="9.875" style="400" hidden="1"/>
    <col min="11848" max="11848" width="1.625" style="400" hidden="1"/>
    <col min="11849" max="12071" width="9" style="400" hidden="1"/>
    <col min="12072" max="12082" width="1.625" style="400" hidden="1"/>
    <col min="12083" max="12083" width="2" style="400" hidden="1"/>
    <col min="12084" max="12087" width="1.625" style="400" hidden="1"/>
    <col min="12088" max="12089" width="2.125" style="400" hidden="1"/>
    <col min="12090" max="12098" width="15.25" style="400" hidden="1"/>
    <col min="12099" max="12099" width="10.625" style="400" hidden="1"/>
    <col min="12100" max="12101" width="9.875" style="400" hidden="1"/>
    <col min="12102" max="12102" width="10.625" style="400" hidden="1"/>
    <col min="12103" max="12103" width="9.875" style="400" hidden="1"/>
    <col min="12104" max="12104" width="1.625" style="400" hidden="1"/>
    <col min="12105" max="12327" width="9" style="400" hidden="1"/>
    <col min="12328" max="12338" width="1.625" style="400" hidden="1"/>
    <col min="12339" max="12339" width="2" style="400" hidden="1"/>
    <col min="12340" max="12343" width="1.625" style="400" hidden="1"/>
    <col min="12344" max="12345" width="2.125" style="400" hidden="1"/>
    <col min="12346" max="12354" width="15.25" style="400" hidden="1"/>
    <col min="12355" max="12355" width="10.625" style="400" hidden="1"/>
    <col min="12356" max="12357" width="9.875" style="400" hidden="1"/>
    <col min="12358" max="12358" width="10.625" style="400" hidden="1"/>
    <col min="12359" max="12359" width="9.875" style="400" hidden="1"/>
    <col min="12360" max="12360" width="1.625" style="400" hidden="1"/>
    <col min="12361" max="12583" width="9" style="400" hidden="1"/>
    <col min="12584" max="12594" width="1.625" style="400" hidden="1"/>
    <col min="12595" max="12595" width="2" style="400" hidden="1"/>
    <col min="12596" max="12599" width="1.625" style="400" hidden="1"/>
    <col min="12600" max="12601" width="2.125" style="400" hidden="1"/>
    <col min="12602" max="12610" width="15.25" style="400" hidden="1"/>
    <col min="12611" max="12611" width="10.625" style="400" hidden="1"/>
    <col min="12612" max="12613" width="9.875" style="400" hidden="1"/>
    <col min="12614" max="12614" width="10.625" style="400" hidden="1"/>
    <col min="12615" max="12615" width="9.875" style="400" hidden="1"/>
    <col min="12616" max="12616" width="1.625" style="400" hidden="1"/>
    <col min="12617" max="12839" width="9" style="400" hidden="1"/>
    <col min="12840" max="12850" width="1.625" style="400" hidden="1"/>
    <col min="12851" max="12851" width="2" style="400" hidden="1"/>
    <col min="12852" max="12855" width="1.625" style="400" hidden="1"/>
    <col min="12856" max="12857" width="2.125" style="400" hidden="1"/>
    <col min="12858" max="12866" width="15.25" style="400" hidden="1"/>
    <col min="12867" max="12867" width="10.625" style="400" hidden="1"/>
    <col min="12868" max="12869" width="9.875" style="400" hidden="1"/>
    <col min="12870" max="12870" width="10.625" style="400" hidden="1"/>
    <col min="12871" max="12871" width="9.875" style="400" hidden="1"/>
    <col min="12872" max="12872" width="1.625" style="400" hidden="1"/>
    <col min="12873" max="13095" width="9" style="400" hidden="1"/>
    <col min="13096" max="13106" width="1.625" style="400" hidden="1"/>
    <col min="13107" max="13107" width="2" style="400" hidden="1"/>
    <col min="13108" max="13111" width="1.625" style="400" hidden="1"/>
    <col min="13112" max="13113" width="2.125" style="400" hidden="1"/>
    <col min="13114" max="13122" width="15.25" style="400" hidden="1"/>
    <col min="13123" max="13123" width="10.625" style="400" hidden="1"/>
    <col min="13124" max="13125" width="9.875" style="400" hidden="1"/>
    <col min="13126" max="13126" width="10.625" style="400" hidden="1"/>
    <col min="13127" max="13127" width="9.875" style="400" hidden="1"/>
    <col min="13128" max="13128" width="1.625" style="400" hidden="1"/>
    <col min="13129" max="13351" width="9" style="400" hidden="1"/>
    <col min="13352" max="13362" width="1.625" style="400" hidden="1"/>
    <col min="13363" max="13363" width="2" style="400" hidden="1"/>
    <col min="13364" max="13367" width="1.625" style="400" hidden="1"/>
    <col min="13368" max="13369" width="2.125" style="400" hidden="1"/>
    <col min="13370" max="13378" width="15.25" style="400" hidden="1"/>
    <col min="13379" max="13379" width="10.625" style="400" hidden="1"/>
    <col min="13380" max="13381" width="9.875" style="400" hidden="1"/>
    <col min="13382" max="13382" width="10.625" style="400" hidden="1"/>
    <col min="13383" max="13383" width="9.875" style="400" hidden="1"/>
    <col min="13384" max="13384" width="1.625" style="400" hidden="1"/>
    <col min="13385" max="13607" width="9" style="400" hidden="1"/>
    <col min="13608" max="13618" width="1.625" style="400" hidden="1"/>
    <col min="13619" max="13619" width="2" style="400" hidden="1"/>
    <col min="13620" max="13623" width="1.625" style="400" hidden="1"/>
    <col min="13624" max="13625" width="2.125" style="400" hidden="1"/>
    <col min="13626" max="13634" width="15.25" style="400" hidden="1"/>
    <col min="13635" max="13635" width="10.625" style="400" hidden="1"/>
    <col min="13636" max="13637" width="9.875" style="400" hidden="1"/>
    <col min="13638" max="13638" width="10.625" style="400" hidden="1"/>
    <col min="13639" max="13639" width="9.875" style="400" hidden="1"/>
    <col min="13640" max="13640" width="1.625" style="400" hidden="1"/>
    <col min="13641" max="13863" width="9" style="400" hidden="1"/>
    <col min="13864" max="13874" width="1.625" style="400" hidden="1"/>
    <col min="13875" max="13875" width="2" style="400" hidden="1"/>
    <col min="13876" max="13879" width="1.625" style="400" hidden="1"/>
    <col min="13880" max="13881" width="2.125" style="400" hidden="1"/>
    <col min="13882" max="13890" width="15.25" style="400" hidden="1"/>
    <col min="13891" max="13891" width="10.625" style="400" hidden="1"/>
    <col min="13892" max="13893" width="9.875" style="400" hidden="1"/>
    <col min="13894" max="13894" width="10.625" style="400" hidden="1"/>
    <col min="13895" max="13895" width="9.875" style="400" hidden="1"/>
    <col min="13896" max="13896" width="1.625" style="400" hidden="1"/>
    <col min="13897" max="14119" width="9" style="400" hidden="1"/>
    <col min="14120" max="14130" width="1.625" style="400" hidden="1"/>
    <col min="14131" max="14131" width="2" style="400" hidden="1"/>
    <col min="14132" max="14135" width="1.625" style="400" hidden="1"/>
    <col min="14136" max="14137" width="2.125" style="400" hidden="1"/>
    <col min="14138" max="14146" width="15.25" style="400" hidden="1"/>
    <col min="14147" max="14147" width="10.625" style="400" hidden="1"/>
    <col min="14148" max="14149" width="9.875" style="400" hidden="1"/>
    <col min="14150" max="14150" width="10.625" style="400" hidden="1"/>
    <col min="14151" max="14151" width="9.875" style="400" hidden="1"/>
    <col min="14152" max="14152" width="1.625" style="400" hidden="1"/>
    <col min="14153" max="14375" width="9" style="400" hidden="1"/>
    <col min="14376" max="14386" width="1.625" style="400" hidden="1"/>
    <col min="14387" max="14387" width="2" style="400" hidden="1"/>
    <col min="14388" max="14391" width="1.625" style="400" hidden="1"/>
    <col min="14392" max="14393" width="2.125" style="400" hidden="1"/>
    <col min="14394" max="14402" width="15.25" style="400" hidden="1"/>
    <col min="14403" max="14403" width="10.625" style="400" hidden="1"/>
    <col min="14404" max="14405" width="9.875" style="400" hidden="1"/>
    <col min="14406" max="14406" width="10.625" style="400" hidden="1"/>
    <col min="14407" max="14407" width="9.875" style="400" hidden="1"/>
    <col min="14408" max="14408" width="1.625" style="400" hidden="1"/>
    <col min="14409" max="14631" width="9" style="400" hidden="1"/>
    <col min="14632" max="14642" width="1.625" style="400" hidden="1"/>
    <col min="14643" max="14643" width="2" style="400" hidden="1"/>
    <col min="14644" max="14647" width="1.625" style="400" hidden="1"/>
    <col min="14648" max="14649" width="2.125" style="400" hidden="1"/>
    <col min="14650" max="14658" width="15.25" style="400" hidden="1"/>
    <col min="14659" max="14659" width="10.625" style="400" hidden="1"/>
    <col min="14660" max="14661" width="9.875" style="400" hidden="1"/>
    <col min="14662" max="14662" width="10.625" style="400" hidden="1"/>
    <col min="14663" max="14663" width="9.875" style="400" hidden="1"/>
    <col min="14664" max="14664" width="1.625" style="400" hidden="1"/>
    <col min="14665" max="14887" width="9" style="400" hidden="1"/>
    <col min="14888" max="14898" width="1.625" style="400" hidden="1"/>
    <col min="14899" max="14899" width="2" style="400" hidden="1"/>
    <col min="14900" max="14903" width="1.625" style="400" hidden="1"/>
    <col min="14904" max="14905" width="2.125" style="400" hidden="1"/>
    <col min="14906" max="14914" width="15.25" style="400" hidden="1"/>
    <col min="14915" max="14915" width="10.625" style="400" hidden="1"/>
    <col min="14916" max="14917" width="9.875" style="400" hidden="1"/>
    <col min="14918" max="14918" width="10.625" style="400" hidden="1"/>
    <col min="14919" max="14919" width="9.875" style="400" hidden="1"/>
    <col min="14920" max="14920" width="1.625" style="400" hidden="1"/>
    <col min="14921" max="15143" width="9" style="400" hidden="1"/>
    <col min="15144" max="15154" width="1.625" style="400" hidden="1"/>
    <col min="15155" max="15155" width="2" style="400" hidden="1"/>
    <col min="15156" max="15159" width="1.625" style="400" hidden="1"/>
    <col min="15160" max="15161" width="2.125" style="400" hidden="1"/>
    <col min="15162" max="15170" width="15.25" style="400" hidden="1"/>
    <col min="15171" max="15171" width="10.625" style="400" hidden="1"/>
    <col min="15172" max="15173" width="9.875" style="400" hidden="1"/>
    <col min="15174" max="15174" width="10.625" style="400" hidden="1"/>
    <col min="15175" max="15175" width="9.875" style="400" hidden="1"/>
    <col min="15176" max="15176" width="1.625" style="400" hidden="1"/>
    <col min="15177" max="15399" width="9" style="400" hidden="1"/>
    <col min="15400" max="15410" width="1.625" style="400" hidden="1"/>
    <col min="15411" max="15411" width="2" style="400" hidden="1"/>
    <col min="15412" max="15415" width="1.625" style="400" hidden="1"/>
    <col min="15416" max="15417" width="2.125" style="400" hidden="1"/>
    <col min="15418" max="15426" width="15.25" style="400" hidden="1"/>
    <col min="15427" max="15427" width="10.625" style="400" hidden="1"/>
    <col min="15428" max="15429" width="9.875" style="400" hidden="1"/>
    <col min="15430" max="15430" width="10.625" style="400" hidden="1"/>
    <col min="15431" max="15431" width="9.875" style="400" hidden="1"/>
    <col min="15432" max="15432" width="1.625" style="400" hidden="1"/>
    <col min="15433" max="15655" width="9" style="400" hidden="1"/>
    <col min="15656" max="15666" width="1.625" style="400" hidden="1"/>
    <col min="15667" max="15667" width="2" style="400" hidden="1"/>
    <col min="15668" max="15671" width="1.625" style="400" hidden="1"/>
    <col min="15672" max="15673" width="2.125" style="400" hidden="1"/>
    <col min="15674" max="15682" width="15.25" style="400" hidden="1"/>
    <col min="15683" max="15683" width="10.625" style="400" hidden="1"/>
    <col min="15684" max="15685" width="9.875" style="400" hidden="1"/>
    <col min="15686" max="15686" width="10.625" style="400" hidden="1"/>
    <col min="15687" max="15687" width="9.875" style="400" hidden="1"/>
    <col min="15688" max="15688" width="1.625" style="400" hidden="1"/>
    <col min="15689" max="15911" width="9" style="400" hidden="1"/>
    <col min="15912" max="15922" width="1.625" style="400" hidden="1"/>
    <col min="15923" max="15923" width="2" style="400" hidden="1"/>
    <col min="15924" max="15927" width="1.625" style="400" hidden="1"/>
    <col min="15928" max="15929" width="2.125" style="400" hidden="1"/>
    <col min="15930" max="15938" width="15.25" style="400" hidden="1"/>
    <col min="15939" max="15939" width="10.625" style="400" hidden="1"/>
    <col min="15940" max="15941" width="9.875" style="400" hidden="1"/>
    <col min="15942" max="15942" width="10.625" style="400" hidden="1"/>
    <col min="15943" max="15943" width="9.875" style="400" hidden="1"/>
    <col min="15944" max="15944" width="1.625" style="400" hidden="1"/>
    <col min="15945" max="16384" width="9" style="400" hidden="1"/>
  </cols>
  <sheetData>
    <row r="1" spans="1:146" s="393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21"/>
      <c r="AG1" s="121"/>
      <c r="AH1" s="2"/>
      <c r="AI1" s="2"/>
      <c r="AJ1" s="2"/>
      <c r="AK1" s="2"/>
      <c r="AL1" s="2"/>
      <c r="AM1" s="2"/>
      <c r="AN1" s="2"/>
      <c r="AO1" s="2"/>
      <c r="AP1" s="2"/>
      <c r="AQ1" s="2"/>
      <c r="AR1" s="137"/>
      <c r="AS1" s="137"/>
      <c r="AT1" s="137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393" customFormat="1" ht="15.6" customHeight="1" x14ac:dyDescent="0.15">
      <c r="A2" s="137" t="s">
        <v>458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21"/>
      <c r="AG2" s="121"/>
      <c r="AH2" s="2"/>
      <c r="AI2" s="2"/>
      <c r="AJ2" s="2"/>
      <c r="AK2" s="2"/>
      <c r="AL2" s="2"/>
      <c r="AM2" s="2"/>
      <c r="AN2" s="2"/>
      <c r="AO2" s="2"/>
      <c r="AP2" s="2"/>
      <c r="AQ2" s="2"/>
      <c r="AR2" s="137"/>
      <c r="AS2" s="137"/>
      <c r="AT2" s="137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393" customFormat="1" ht="13.15" hidden="1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21"/>
      <c r="AG3" s="121"/>
      <c r="AH3" s="2"/>
      <c r="AI3" s="2"/>
      <c r="AJ3" s="2"/>
      <c r="AK3" s="2"/>
      <c r="AL3" s="2"/>
      <c r="AM3" s="2"/>
      <c r="AN3" s="2"/>
      <c r="AO3" s="2"/>
      <c r="AP3" s="2"/>
      <c r="AQ3" s="2"/>
      <c r="AR3" s="137"/>
      <c r="AS3" s="137"/>
      <c r="AT3" s="137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393" customFormat="1" ht="16.149999999999999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2"/>
      <c r="AE4" s="122" t="s">
        <v>109</v>
      </c>
      <c r="AF4" s="226" t="s">
        <v>459</v>
      </c>
      <c r="AG4" s="121"/>
      <c r="AH4" s="2"/>
      <c r="AI4" s="2"/>
      <c r="AJ4" s="2"/>
      <c r="AK4" s="2"/>
      <c r="AL4" s="2"/>
      <c r="AM4" s="2"/>
      <c r="AN4" s="2"/>
      <c r="AO4" s="2"/>
      <c r="AP4" s="2"/>
      <c r="AQ4" s="2"/>
      <c r="AR4" s="137"/>
      <c r="AS4" s="137"/>
      <c r="AT4" s="137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393" customFormat="1" ht="9.75" hidden="1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21"/>
      <c r="AG5" s="121"/>
      <c r="AH5" s="2"/>
      <c r="AI5" s="2"/>
      <c r="AJ5" s="2"/>
      <c r="AK5" s="2"/>
      <c r="AL5" s="2"/>
      <c r="AM5" s="2"/>
      <c r="AN5" s="2"/>
      <c r="AO5" s="2"/>
      <c r="AP5" s="2"/>
      <c r="AQ5" s="2"/>
      <c r="AR5" s="137"/>
      <c r="AS5" s="137"/>
      <c r="AT5" s="137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s="393" customFormat="1" ht="23.1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394" t="s">
        <v>460</v>
      </c>
      <c r="T6" s="137"/>
      <c r="U6" s="137"/>
      <c r="V6" s="394" t="s">
        <v>461</v>
      </c>
      <c r="W6" s="394"/>
      <c r="X6" s="394"/>
      <c r="Y6" s="137"/>
      <c r="Z6" s="137"/>
      <c r="AA6" s="137"/>
      <c r="AB6" s="137"/>
      <c r="AC6" s="137"/>
      <c r="AD6" s="137"/>
      <c r="AE6" s="395"/>
      <c r="AF6" s="121"/>
      <c r="AG6" s="121"/>
      <c r="AH6" s="2"/>
      <c r="AI6" s="2"/>
      <c r="AJ6" s="2"/>
      <c r="AK6" s="2"/>
      <c r="AL6" s="2"/>
      <c r="AM6" s="2"/>
      <c r="AN6" s="2"/>
      <c r="AO6" s="2"/>
      <c r="AP6" s="2"/>
      <c r="AQ6" s="2"/>
      <c r="AR6" s="394" t="s">
        <v>460</v>
      </c>
      <c r="AS6" s="394"/>
      <c r="AT6" s="137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s="393" customFormat="1" ht="18" customHeight="1" x14ac:dyDescent="0.25">
      <c r="A7" s="137"/>
      <c r="B7" s="137" t="s">
        <v>112</v>
      </c>
      <c r="C7" s="137"/>
      <c r="D7" s="137"/>
      <c r="E7" s="137"/>
      <c r="F7" s="137"/>
      <c r="G7" s="137"/>
      <c r="H7" s="137"/>
      <c r="I7" s="137"/>
      <c r="J7" s="16" t="s">
        <v>7</v>
      </c>
      <c r="K7" s="137"/>
      <c r="L7" s="137"/>
      <c r="M7" s="137"/>
      <c r="N7" s="137"/>
      <c r="O7" s="137"/>
      <c r="P7" s="137"/>
      <c r="Q7" s="137"/>
      <c r="R7" s="137"/>
      <c r="S7" s="394"/>
      <c r="T7" s="137"/>
      <c r="U7" s="137"/>
      <c r="V7" s="394"/>
      <c r="W7" s="394"/>
      <c r="X7" s="394"/>
      <c r="Y7" s="137"/>
      <c r="Z7" s="137"/>
      <c r="AA7" s="2"/>
      <c r="AB7" s="263" t="s">
        <v>4</v>
      </c>
      <c r="AC7" s="133" t="s">
        <v>5</v>
      </c>
      <c r="AD7" s="325"/>
      <c r="AE7" s="396"/>
      <c r="AF7" s="118"/>
      <c r="AG7" s="121"/>
      <c r="AH7" s="2"/>
      <c r="AI7" s="2"/>
      <c r="AJ7" s="2"/>
      <c r="AK7" s="2"/>
      <c r="AL7" s="2"/>
      <c r="AM7" s="2"/>
      <c r="AN7" s="2"/>
      <c r="AO7" s="2"/>
      <c r="AP7" s="2"/>
      <c r="AQ7" s="2"/>
      <c r="AR7" s="394"/>
      <c r="AS7" s="394"/>
      <c r="AT7" s="137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</row>
    <row r="8" spans="1:146" s="393" customFormat="1" ht="17.45" customHeight="1" x14ac:dyDescent="0.15">
      <c r="A8" s="137"/>
      <c r="B8" s="137" t="s">
        <v>114</v>
      </c>
      <c r="C8" s="137"/>
      <c r="D8" s="137"/>
      <c r="E8" s="137"/>
      <c r="F8" s="137"/>
      <c r="G8" s="137"/>
      <c r="H8" s="137"/>
      <c r="I8" s="137"/>
      <c r="J8" s="260" t="s">
        <v>462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2"/>
      <c r="AB8" s="138" t="s">
        <v>113</v>
      </c>
      <c r="AC8" s="139" t="s">
        <v>9</v>
      </c>
      <c r="AD8" s="230"/>
      <c r="AE8" s="138"/>
      <c r="AF8" s="319"/>
      <c r="AG8" s="342" t="s">
        <v>116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137"/>
      <c r="AS8" s="137"/>
      <c r="AT8" s="137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1:146" ht="14.1" customHeight="1" x14ac:dyDescent="0.1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397" t="s">
        <v>463</v>
      </c>
      <c r="T9" s="397" t="s">
        <v>13</v>
      </c>
      <c r="U9" s="397" t="s">
        <v>15</v>
      </c>
      <c r="V9" s="397" t="s">
        <v>16</v>
      </c>
      <c r="W9" s="397" t="s">
        <v>117</v>
      </c>
      <c r="X9" s="397" t="s">
        <v>26</v>
      </c>
      <c r="Y9" s="397" t="s">
        <v>28</v>
      </c>
      <c r="Z9" s="397" t="s">
        <v>30</v>
      </c>
      <c r="AA9" s="397" t="s">
        <v>32</v>
      </c>
      <c r="AB9" s="398"/>
      <c r="AC9" s="398"/>
      <c r="AD9" s="398"/>
      <c r="AE9" s="399"/>
      <c r="AF9" s="342"/>
      <c r="AG9" s="397" t="s">
        <v>464</v>
      </c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1334" t="s">
        <v>465</v>
      </c>
      <c r="AS9" s="1335"/>
      <c r="AT9" s="1336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</row>
    <row r="10" spans="1:146" ht="20.100000000000001" customHeight="1" x14ac:dyDescent="0.15">
      <c r="A10" s="272"/>
      <c r="B10" s="1337" t="s">
        <v>466</v>
      </c>
      <c r="C10" s="1338"/>
      <c r="D10" s="1338"/>
      <c r="E10" s="1338"/>
      <c r="F10" s="1338"/>
      <c r="G10" s="1338"/>
      <c r="H10" s="1338"/>
      <c r="I10" s="1338"/>
      <c r="J10" s="1338"/>
      <c r="K10" s="1338"/>
      <c r="L10" s="1338"/>
      <c r="M10" s="1338"/>
      <c r="N10" s="1338"/>
      <c r="O10" s="1338"/>
      <c r="P10" s="1339"/>
      <c r="Q10" s="277"/>
      <c r="R10" s="279"/>
      <c r="S10" s="1346" t="s">
        <v>467</v>
      </c>
      <c r="T10" s="1347"/>
      <c r="U10" s="1347"/>
      <c r="V10" s="1347"/>
      <c r="W10" s="1348"/>
      <c r="X10" s="1346" t="s">
        <v>468</v>
      </c>
      <c r="Y10" s="1347"/>
      <c r="Z10" s="1347"/>
      <c r="AA10" s="1348"/>
      <c r="AB10" s="401"/>
      <c r="AC10" s="402"/>
      <c r="AD10" s="403"/>
      <c r="AE10" s="403"/>
      <c r="AF10" s="280"/>
      <c r="AG10" s="404" t="s">
        <v>469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405" t="s">
        <v>470</v>
      </c>
      <c r="AS10" s="1346" t="s">
        <v>471</v>
      </c>
      <c r="AT10" s="1348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</row>
    <row r="11" spans="1:146" ht="24" customHeight="1" x14ac:dyDescent="0.15">
      <c r="A11" s="272"/>
      <c r="B11" s="1340"/>
      <c r="C11" s="1341"/>
      <c r="D11" s="1341"/>
      <c r="E11" s="1341"/>
      <c r="F11" s="1341"/>
      <c r="G11" s="1341"/>
      <c r="H11" s="1341"/>
      <c r="I11" s="1341"/>
      <c r="J11" s="1341"/>
      <c r="K11" s="1341"/>
      <c r="L11" s="1341"/>
      <c r="M11" s="1341"/>
      <c r="N11" s="1341"/>
      <c r="O11" s="1341"/>
      <c r="P11" s="1342"/>
      <c r="Q11" s="1269" t="s">
        <v>45</v>
      </c>
      <c r="R11" s="1270"/>
      <c r="S11" s="406" t="s">
        <v>472</v>
      </c>
      <c r="T11" s="407" t="s">
        <v>473</v>
      </c>
      <c r="U11" s="406" t="s">
        <v>474</v>
      </c>
      <c r="V11" s="408"/>
      <c r="W11" s="409"/>
      <c r="X11" s="406" t="s">
        <v>472</v>
      </c>
      <c r="Y11" s="407" t="s">
        <v>473</v>
      </c>
      <c r="Z11" s="406" t="s">
        <v>474</v>
      </c>
      <c r="AA11" s="410"/>
      <c r="AB11" s="411" t="s">
        <v>475</v>
      </c>
      <c r="AC11" s="412" t="s">
        <v>476</v>
      </c>
      <c r="AD11" s="413" t="s">
        <v>475</v>
      </c>
      <c r="AE11" s="413" t="s">
        <v>475</v>
      </c>
      <c r="AF11" s="414" t="s">
        <v>477</v>
      </c>
      <c r="AG11" s="415" t="s">
        <v>478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407" t="s">
        <v>472</v>
      </c>
      <c r="AS11" s="407" t="s">
        <v>472</v>
      </c>
      <c r="AT11" s="407" t="s">
        <v>474</v>
      </c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</row>
    <row r="12" spans="1:146" ht="16.149999999999999" customHeight="1" x14ac:dyDescent="0.15">
      <c r="A12" s="272"/>
      <c r="B12" s="1340"/>
      <c r="C12" s="1341"/>
      <c r="D12" s="1341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1"/>
      <c r="P12" s="1342"/>
      <c r="Q12" s="283"/>
      <c r="R12" s="284"/>
      <c r="S12" s="299"/>
      <c r="T12" s="416"/>
      <c r="U12" s="299"/>
      <c r="V12" s="416"/>
      <c r="W12" s="416"/>
      <c r="X12" s="299"/>
      <c r="Y12" s="416"/>
      <c r="Z12" s="299"/>
      <c r="AA12" s="417"/>
      <c r="AB12" s="418" t="s">
        <v>479</v>
      </c>
      <c r="AC12" s="419"/>
      <c r="AD12" s="420" t="s">
        <v>479</v>
      </c>
      <c r="AE12" s="420" t="s">
        <v>479</v>
      </c>
      <c r="AF12" s="421" t="s">
        <v>480</v>
      </c>
      <c r="AG12" s="422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423" t="s">
        <v>481</v>
      </c>
      <c r="AS12" s="423" t="s">
        <v>482</v>
      </c>
      <c r="AT12" s="423" t="s">
        <v>483</v>
      </c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</row>
    <row r="13" spans="1:146" s="436" customFormat="1" ht="9" customHeight="1" thickBot="1" x14ac:dyDescent="0.2">
      <c r="A13" s="424"/>
      <c r="B13" s="1343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5"/>
      <c r="Q13" s="425"/>
      <c r="R13" s="426"/>
      <c r="S13" s="427"/>
      <c r="T13" s="428"/>
      <c r="U13" s="429"/>
      <c r="V13" s="430"/>
      <c r="W13" s="430"/>
      <c r="X13" s="427"/>
      <c r="Y13" s="428"/>
      <c r="Z13" s="427"/>
      <c r="AA13" s="430"/>
      <c r="AB13" s="431"/>
      <c r="AC13" s="432"/>
      <c r="AD13" s="432"/>
      <c r="AE13" s="432"/>
      <c r="AF13" s="433"/>
      <c r="AG13" s="434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4"/>
      <c r="AS13" s="434"/>
      <c r="AT13" s="434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5"/>
      <c r="CL13" s="435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5"/>
      <c r="DE13" s="435"/>
      <c r="DF13" s="435"/>
      <c r="DG13" s="435"/>
      <c r="DH13" s="435"/>
      <c r="DI13" s="435"/>
      <c r="DJ13" s="435"/>
      <c r="DK13" s="435"/>
      <c r="DL13" s="435"/>
      <c r="DM13" s="435"/>
      <c r="DN13" s="435"/>
      <c r="DO13" s="435"/>
      <c r="DP13" s="435"/>
      <c r="DQ13" s="435"/>
      <c r="DR13" s="435"/>
      <c r="DS13" s="435"/>
      <c r="DT13" s="435"/>
      <c r="DU13" s="435"/>
      <c r="DV13" s="435"/>
      <c r="DW13" s="435"/>
      <c r="DX13" s="435"/>
      <c r="DY13" s="435"/>
      <c r="DZ13" s="435"/>
      <c r="EA13" s="435"/>
      <c r="EB13" s="435"/>
      <c r="EC13" s="435"/>
      <c r="ED13" s="435"/>
      <c r="EE13" s="435"/>
      <c r="EF13" s="435"/>
      <c r="EG13" s="435"/>
      <c r="EH13" s="435"/>
      <c r="EI13" s="435"/>
      <c r="EJ13" s="435"/>
      <c r="EK13" s="435"/>
      <c r="EL13" s="435"/>
      <c r="EM13" s="435"/>
      <c r="EN13" s="435"/>
      <c r="EO13" s="435"/>
      <c r="EP13" s="435"/>
    </row>
    <row r="14" spans="1:146" ht="17.100000000000001" customHeight="1" x14ac:dyDescent="0.15">
      <c r="A14" s="272"/>
      <c r="B14" s="1349" t="s">
        <v>484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437">
        <v>0</v>
      </c>
      <c r="R14" s="438">
        <v>1</v>
      </c>
      <c r="S14" s="185">
        <f>S15+S37</f>
        <v>188373344</v>
      </c>
      <c r="T14" s="185">
        <f t="shared" ref="T14:AA14" si="0">T15+T37</f>
        <v>3793759</v>
      </c>
      <c r="U14" s="185">
        <f t="shared" si="0"/>
        <v>192211225</v>
      </c>
      <c r="V14" s="185">
        <f t="shared" si="0"/>
        <v>1946285</v>
      </c>
      <c r="W14" s="185">
        <f t="shared" si="0"/>
        <v>0</v>
      </c>
      <c r="X14" s="185">
        <f t="shared" si="0"/>
        <v>186240507</v>
      </c>
      <c r="Y14" s="185">
        <f t="shared" si="0"/>
        <v>1215863</v>
      </c>
      <c r="Z14" s="185">
        <f t="shared" si="0"/>
        <v>187500492</v>
      </c>
      <c r="AA14" s="186">
        <f t="shared" si="0"/>
        <v>1922930</v>
      </c>
      <c r="AB14" s="375">
        <f>IF(OR(X14=0,S14=0),"",(X14/S14)*100)</f>
        <v>98.867760716717967</v>
      </c>
      <c r="AC14" s="389">
        <f>IF(OR(AS14=0,AR14=0),"",(AS14/AR14)*100)</f>
        <v>99.226978794119105</v>
      </c>
      <c r="AD14" s="389">
        <f>IF(OR(Y14=0,T14=0),"",(Y14/T14)*100)</f>
        <v>32.04903105336949</v>
      </c>
      <c r="AE14" s="439">
        <f>IF(OR(Z14=0,U14=0),"",(Z14/U14)*100)</f>
        <v>97.549189439898726</v>
      </c>
      <c r="AF14" s="389">
        <f>IF(OR(Z14=0,AT14=0),"",((Z14/AT14)*100)-100)</f>
        <v>1.6481463687831877</v>
      </c>
      <c r="AG14" s="440">
        <v>0</v>
      </c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441">
        <v>184699849</v>
      </c>
      <c r="AS14" s="441">
        <v>183272080</v>
      </c>
      <c r="AT14" s="441">
        <v>184460316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</row>
    <row r="15" spans="1:146" ht="17.100000000000001" customHeight="1" x14ac:dyDescent="0.15">
      <c r="A15" s="272"/>
      <c r="B15" s="1349" t="s">
        <v>485</v>
      </c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442">
        <v>0</v>
      </c>
      <c r="R15" s="443">
        <v>2</v>
      </c>
      <c r="S15" s="248">
        <f>S16+S22+S30+S31+S32+S33</f>
        <v>188373344</v>
      </c>
      <c r="T15" s="248">
        <f>T16+T22+T30+T31+T32+T33</f>
        <v>3793759</v>
      </c>
      <c r="U15" s="248">
        <f>U16+U22+U28+U31+U32+U33</f>
        <v>192211225</v>
      </c>
      <c r="V15" s="248">
        <f>V16+V22+V28+V31+V32+V33</f>
        <v>1946285</v>
      </c>
      <c r="W15" s="248">
        <f>W16+W22+W28+W31+W32+W33</f>
        <v>0</v>
      </c>
      <c r="X15" s="248">
        <f>X16+X22+X30+X31+X32+X33</f>
        <v>186240507</v>
      </c>
      <c r="Y15" s="248">
        <f>Y16+Y22+Y30+Y31+Y32+Y33</f>
        <v>1215863</v>
      </c>
      <c r="Z15" s="248">
        <f>Z16+Z22+Z28+Z31+Z32+Z33</f>
        <v>187500492</v>
      </c>
      <c r="AA15" s="249">
        <f>AA16+AA22+AA28+AA31+AA32+AA33</f>
        <v>1922930</v>
      </c>
      <c r="AB15" s="375">
        <f t="shared" ref="AB15:AB52" si="1">IF(OR(X15=0,S15=0),"",(X15/S15)*100)</f>
        <v>98.867760716717967</v>
      </c>
      <c r="AC15" s="389">
        <f t="shared" ref="AC15:AC54" si="2">IF(OR(AS15=0,AR15=0),"",(AS15/AR15)*100)</f>
        <v>99.226978794119105</v>
      </c>
      <c r="AD15" s="389">
        <f t="shared" ref="AD15:AE52" si="3">IF(OR(Y15=0,T15=0),"",(Y15/T15)*100)</f>
        <v>32.04903105336949</v>
      </c>
      <c r="AE15" s="439">
        <f t="shared" si="3"/>
        <v>97.549189439898726</v>
      </c>
      <c r="AF15" s="389">
        <f t="shared" ref="AF15:AF54" si="4">IF(OR(Z15=0,AT15=0),"",((Z15/AT15)*100)-100)</f>
        <v>1.6481463687831877</v>
      </c>
      <c r="AG15" s="440">
        <v>0</v>
      </c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441">
        <v>184699849</v>
      </c>
      <c r="AS15" s="441">
        <v>183272080</v>
      </c>
      <c r="AT15" s="441">
        <v>184460316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</row>
    <row r="16" spans="1:146" ht="17.100000000000001" customHeight="1" x14ac:dyDescent="0.15">
      <c r="A16" s="272"/>
      <c r="B16" s="1351" t="s">
        <v>486</v>
      </c>
      <c r="C16" s="1352"/>
      <c r="D16" s="1352"/>
      <c r="E16" s="1352"/>
      <c r="F16" s="1352"/>
      <c r="G16" s="1352"/>
      <c r="H16" s="1352"/>
      <c r="I16" s="1352"/>
      <c r="J16" s="1352"/>
      <c r="K16" s="1352"/>
      <c r="L16" s="1352"/>
      <c r="M16" s="1352"/>
      <c r="N16" s="1352"/>
      <c r="O16" s="1352"/>
      <c r="P16" s="1352"/>
      <c r="Q16" s="442">
        <v>0</v>
      </c>
      <c r="R16" s="443">
        <v>3</v>
      </c>
      <c r="S16" s="248">
        <f>S17+S18+S20+S21</f>
        <v>111126649</v>
      </c>
      <c r="T16" s="248">
        <f t="shared" ref="T16:AA16" si="5">T17+T18+T20+T21</f>
        <v>2645830</v>
      </c>
      <c r="U16" s="248">
        <f t="shared" ref="U16:U54" si="6">S16+T16</f>
        <v>113772479</v>
      </c>
      <c r="V16" s="248">
        <f t="shared" si="5"/>
        <v>1946285</v>
      </c>
      <c r="W16" s="444">
        <f t="shared" si="5"/>
        <v>0</v>
      </c>
      <c r="X16" s="248">
        <f t="shared" si="5"/>
        <v>109903957</v>
      </c>
      <c r="Y16" s="248">
        <f t="shared" si="5"/>
        <v>805941</v>
      </c>
      <c r="Z16" s="248">
        <f t="shared" ref="Z16:Z54" si="7">X16+Y16</f>
        <v>110709898</v>
      </c>
      <c r="AA16" s="249">
        <f t="shared" si="5"/>
        <v>1922930</v>
      </c>
      <c r="AB16" s="375">
        <f t="shared" si="1"/>
        <v>98.899731062708469</v>
      </c>
      <c r="AC16" s="389">
        <f t="shared" si="2"/>
        <v>99.112958898097588</v>
      </c>
      <c r="AD16" s="389">
        <f t="shared" si="3"/>
        <v>30.460800580536162</v>
      </c>
      <c r="AE16" s="439">
        <f t="shared" si="3"/>
        <v>97.30815305518658</v>
      </c>
      <c r="AF16" s="389">
        <f t="shared" si="4"/>
        <v>2.588172906200441</v>
      </c>
      <c r="AG16" s="440">
        <v>0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441">
        <v>108048770</v>
      </c>
      <c r="AS16" s="441">
        <v>107090333</v>
      </c>
      <c r="AT16" s="441">
        <v>107916824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</row>
    <row r="17" spans="1:146" ht="17.100000000000001" customHeight="1" x14ac:dyDescent="0.15">
      <c r="A17" s="272"/>
      <c r="B17" s="1349" t="s">
        <v>487</v>
      </c>
      <c r="C17" s="1350"/>
      <c r="D17" s="1350"/>
      <c r="E17" s="1350"/>
      <c r="F17" s="1350"/>
      <c r="G17" s="1350"/>
      <c r="H17" s="1350"/>
      <c r="I17" s="1350"/>
      <c r="J17" s="1350"/>
      <c r="K17" s="1350"/>
      <c r="L17" s="1350"/>
      <c r="M17" s="1350"/>
      <c r="N17" s="1350"/>
      <c r="O17" s="1350"/>
      <c r="P17" s="1350"/>
      <c r="Q17" s="442">
        <v>0</v>
      </c>
      <c r="R17" s="443">
        <v>4</v>
      </c>
      <c r="S17" s="250">
        <v>1729728</v>
      </c>
      <c r="T17" s="250">
        <v>30881</v>
      </c>
      <c r="U17" s="248">
        <f t="shared" si="6"/>
        <v>1760609</v>
      </c>
      <c r="V17" s="250"/>
      <c r="W17" s="440">
        <v>0</v>
      </c>
      <c r="X17" s="250">
        <v>1729202</v>
      </c>
      <c r="Y17" s="250">
        <v>8611</v>
      </c>
      <c r="Z17" s="248">
        <f t="shared" si="7"/>
        <v>1737813</v>
      </c>
      <c r="AA17" s="249">
        <f>IF(S17=0,0,ROUND(V17*(ROUND(X17/S17,3)),0))</f>
        <v>0</v>
      </c>
      <c r="AB17" s="375">
        <f t="shared" si="1"/>
        <v>99.969590594590599</v>
      </c>
      <c r="AC17" s="389">
        <f t="shared" si="2"/>
        <v>99.946720521821675</v>
      </c>
      <c r="AD17" s="389">
        <f t="shared" si="3"/>
        <v>27.884459700139246</v>
      </c>
      <c r="AE17" s="439">
        <f t="shared" si="3"/>
        <v>98.705220750319924</v>
      </c>
      <c r="AF17" s="389">
        <f t="shared" si="4"/>
        <v>1.3420223932820079</v>
      </c>
      <c r="AG17" s="440">
        <v>0</v>
      </c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441">
        <v>1702344</v>
      </c>
      <c r="AS17" s="441">
        <v>1701437</v>
      </c>
      <c r="AT17" s="441">
        <v>1714800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</row>
    <row r="18" spans="1:146" ht="17.100000000000001" customHeight="1" x14ac:dyDescent="0.15">
      <c r="A18" s="272"/>
      <c r="B18" s="1349" t="s">
        <v>488</v>
      </c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442">
        <v>0</v>
      </c>
      <c r="R18" s="443">
        <v>5</v>
      </c>
      <c r="S18" s="250">
        <v>94388274</v>
      </c>
      <c r="T18" s="250">
        <v>2494060</v>
      </c>
      <c r="U18" s="248">
        <f t="shared" si="6"/>
        <v>96882334</v>
      </c>
      <c r="V18" s="250"/>
      <c r="W18" s="440">
        <v>0</v>
      </c>
      <c r="X18" s="250">
        <v>93345491</v>
      </c>
      <c r="Y18" s="250">
        <v>766398</v>
      </c>
      <c r="Z18" s="248">
        <f t="shared" si="7"/>
        <v>94111889</v>
      </c>
      <c r="AA18" s="249">
        <f t="shared" ref="AA18:AA21" si="8">IF(S18=0,0,ROUND(V18*(ROUND(X18/S18,3)),0))</f>
        <v>0</v>
      </c>
      <c r="AB18" s="375">
        <f t="shared" si="1"/>
        <v>98.895219760030784</v>
      </c>
      <c r="AC18" s="389">
        <f t="shared" si="2"/>
        <v>98.894301779438024</v>
      </c>
      <c r="AD18" s="389">
        <f t="shared" si="3"/>
        <v>30.728931942294892</v>
      </c>
      <c r="AE18" s="439">
        <f t="shared" si="3"/>
        <v>97.140402294602026</v>
      </c>
      <c r="AF18" s="389">
        <f t="shared" si="4"/>
        <v>5.7401145988157225</v>
      </c>
      <c r="AG18" s="440">
        <v>0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441">
        <v>89203725</v>
      </c>
      <c r="AS18" s="441">
        <v>88217401</v>
      </c>
      <c r="AT18" s="441">
        <v>89003014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</row>
    <row r="19" spans="1:146" ht="17.100000000000001" customHeight="1" x14ac:dyDescent="0.15">
      <c r="A19" s="272"/>
      <c r="B19" s="1349" t="s">
        <v>489</v>
      </c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442">
        <v>0</v>
      </c>
      <c r="R19" s="443">
        <v>6</v>
      </c>
      <c r="S19" s="250">
        <v>635866</v>
      </c>
      <c r="T19" s="250"/>
      <c r="U19" s="248">
        <f t="shared" si="6"/>
        <v>635866</v>
      </c>
      <c r="V19" s="250"/>
      <c r="W19" s="440">
        <v>0</v>
      </c>
      <c r="X19" s="250">
        <v>635866</v>
      </c>
      <c r="Y19" s="250"/>
      <c r="Z19" s="248">
        <f t="shared" si="7"/>
        <v>635866</v>
      </c>
      <c r="AA19" s="249">
        <f t="shared" si="8"/>
        <v>0</v>
      </c>
      <c r="AB19" s="375">
        <f t="shared" si="1"/>
        <v>100</v>
      </c>
      <c r="AC19" s="389">
        <f t="shared" si="2"/>
        <v>100</v>
      </c>
      <c r="AD19" s="389" t="str">
        <f t="shared" si="3"/>
        <v/>
      </c>
      <c r="AE19" s="439">
        <f t="shared" si="3"/>
        <v>100</v>
      </c>
      <c r="AF19" s="389">
        <f t="shared" si="4"/>
        <v>7.4617129221211655</v>
      </c>
      <c r="AG19" s="440">
        <v>0</v>
      </c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441">
        <v>591714</v>
      </c>
      <c r="AS19" s="441">
        <v>591714</v>
      </c>
      <c r="AT19" s="441">
        <v>591714</v>
      </c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</row>
    <row r="20" spans="1:146" ht="17.100000000000001" customHeight="1" x14ac:dyDescent="0.15">
      <c r="A20" s="272"/>
      <c r="B20" s="1349" t="s">
        <v>490</v>
      </c>
      <c r="C20" s="1350"/>
      <c r="D20" s="1350"/>
      <c r="E20" s="1350"/>
      <c r="F20" s="1350"/>
      <c r="G20" s="1350"/>
      <c r="H20" s="1350"/>
      <c r="I20" s="1350"/>
      <c r="J20" s="1350"/>
      <c r="K20" s="1350"/>
      <c r="L20" s="1350"/>
      <c r="M20" s="1350"/>
      <c r="N20" s="1350"/>
      <c r="O20" s="1350"/>
      <c r="P20" s="1350"/>
      <c r="Q20" s="442">
        <v>0</v>
      </c>
      <c r="R20" s="443">
        <v>7</v>
      </c>
      <c r="S20" s="250">
        <v>3546524</v>
      </c>
      <c r="T20" s="250">
        <v>31946</v>
      </c>
      <c r="U20" s="248">
        <f t="shared" si="6"/>
        <v>3578470</v>
      </c>
      <c r="V20" s="250"/>
      <c r="W20" s="440">
        <v>0</v>
      </c>
      <c r="X20" s="250">
        <v>3504136</v>
      </c>
      <c r="Y20" s="250">
        <v>8174</v>
      </c>
      <c r="Z20" s="248">
        <f t="shared" si="7"/>
        <v>3512310</v>
      </c>
      <c r="AA20" s="249">
        <f t="shared" si="8"/>
        <v>0</v>
      </c>
      <c r="AB20" s="375">
        <f t="shared" si="1"/>
        <v>98.804801546528381</v>
      </c>
      <c r="AC20" s="389">
        <f t="shared" si="2"/>
        <v>100.16796845473206</v>
      </c>
      <c r="AD20" s="389">
        <f t="shared" si="3"/>
        <v>25.586927940900267</v>
      </c>
      <c r="AE20" s="439">
        <f t="shared" si="3"/>
        <v>98.151165162765096</v>
      </c>
      <c r="AF20" s="389">
        <f t="shared" si="4"/>
        <v>-2.4133612990324735</v>
      </c>
      <c r="AG20" s="440">
        <v>0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441">
        <v>3585197</v>
      </c>
      <c r="AS20" s="441">
        <v>3591219</v>
      </c>
      <c r="AT20" s="441">
        <v>3599171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</row>
    <row r="21" spans="1:146" ht="17.100000000000001" customHeight="1" thickBot="1" x14ac:dyDescent="0.2">
      <c r="A21" s="272"/>
      <c r="B21" s="1349" t="s">
        <v>491</v>
      </c>
      <c r="C21" s="1350"/>
      <c r="D21" s="1350"/>
      <c r="E21" s="1350"/>
      <c r="F21" s="1350"/>
      <c r="G21" s="1350"/>
      <c r="H21" s="1350"/>
      <c r="I21" s="1350"/>
      <c r="J21" s="1350"/>
      <c r="K21" s="1350"/>
      <c r="L21" s="1350"/>
      <c r="M21" s="1350"/>
      <c r="N21" s="1350"/>
      <c r="O21" s="1350"/>
      <c r="P21" s="1350"/>
      <c r="Q21" s="445">
        <v>0</v>
      </c>
      <c r="R21" s="446">
        <v>8</v>
      </c>
      <c r="S21" s="447">
        <v>11462123</v>
      </c>
      <c r="T21" s="447">
        <v>88943</v>
      </c>
      <c r="U21" s="448">
        <f t="shared" si="6"/>
        <v>11551066</v>
      </c>
      <c r="V21" s="447">
        <v>1946285</v>
      </c>
      <c r="W21" s="449">
        <v>0</v>
      </c>
      <c r="X21" s="447">
        <v>11325128</v>
      </c>
      <c r="Y21" s="447">
        <v>22758</v>
      </c>
      <c r="Z21" s="448">
        <f t="shared" si="7"/>
        <v>11347886</v>
      </c>
      <c r="AA21" s="450">
        <f t="shared" si="8"/>
        <v>1922930</v>
      </c>
      <c r="AB21" s="375">
        <f t="shared" si="1"/>
        <v>98.804802565807407</v>
      </c>
      <c r="AC21" s="389">
        <f t="shared" si="2"/>
        <v>100.16796602088407</v>
      </c>
      <c r="AD21" s="389">
        <f t="shared" si="3"/>
        <v>25.587173807944414</v>
      </c>
      <c r="AE21" s="439">
        <f t="shared" si="3"/>
        <v>98.241028144069134</v>
      </c>
      <c r="AF21" s="389">
        <f t="shared" si="4"/>
        <v>-16.55867396665505</v>
      </c>
      <c r="AG21" s="440">
        <v>0</v>
      </c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441">
        <v>13557504</v>
      </c>
      <c r="AS21" s="441">
        <v>13580276</v>
      </c>
      <c r="AT21" s="441">
        <v>13599839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</row>
    <row r="22" spans="1:146" ht="17.100000000000001" customHeight="1" x14ac:dyDescent="0.15">
      <c r="A22" s="272"/>
      <c r="B22" s="1351" t="s">
        <v>492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437">
        <v>0</v>
      </c>
      <c r="R22" s="438">
        <v>9</v>
      </c>
      <c r="S22" s="185">
        <f>S23+S27</f>
        <v>69876906</v>
      </c>
      <c r="T22" s="185">
        <f t="shared" ref="T22:AA22" si="9">T23+T27</f>
        <v>1034009</v>
      </c>
      <c r="U22" s="185">
        <f t="shared" si="6"/>
        <v>70910915</v>
      </c>
      <c r="V22" s="185">
        <f t="shared" si="9"/>
        <v>0</v>
      </c>
      <c r="W22" s="185">
        <f t="shared" si="9"/>
        <v>0</v>
      </c>
      <c r="X22" s="185">
        <f t="shared" si="9"/>
        <v>68999649</v>
      </c>
      <c r="Y22" s="185">
        <f t="shared" si="9"/>
        <v>385237</v>
      </c>
      <c r="Z22" s="185">
        <f t="shared" si="7"/>
        <v>69384886</v>
      </c>
      <c r="AA22" s="186">
        <f t="shared" si="9"/>
        <v>0</v>
      </c>
      <c r="AB22" s="375">
        <f t="shared" si="1"/>
        <v>98.744568055145436</v>
      </c>
      <c r="AC22" s="389">
        <f t="shared" si="2"/>
        <v>99.373736118887564</v>
      </c>
      <c r="AD22" s="389">
        <f t="shared" si="3"/>
        <v>37.256638965424862</v>
      </c>
      <c r="AE22" s="439">
        <f t="shared" si="3"/>
        <v>97.847963180280502</v>
      </c>
      <c r="AF22" s="389">
        <f t="shared" si="4"/>
        <v>0.6891496854454715</v>
      </c>
      <c r="AG22" s="440">
        <v>0</v>
      </c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441">
        <v>69017073</v>
      </c>
      <c r="AS22" s="441">
        <v>68584844</v>
      </c>
      <c r="AT22" s="441">
        <v>68909993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</row>
    <row r="23" spans="1:146" ht="17.100000000000001" customHeight="1" x14ac:dyDescent="0.15">
      <c r="A23" s="272"/>
      <c r="B23" s="1349" t="s">
        <v>493</v>
      </c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  <c r="Q23" s="442">
        <v>1</v>
      </c>
      <c r="R23" s="443">
        <v>0</v>
      </c>
      <c r="S23" s="248">
        <f>S24+S25+S26</f>
        <v>69016386</v>
      </c>
      <c r="T23" s="248">
        <f t="shared" ref="T23:AA23" si="10">T24+T25+T26</f>
        <v>1034009</v>
      </c>
      <c r="U23" s="248">
        <f t="shared" si="6"/>
        <v>70050395</v>
      </c>
      <c r="V23" s="248">
        <f t="shared" si="10"/>
        <v>0</v>
      </c>
      <c r="W23" s="248">
        <f t="shared" si="10"/>
        <v>0</v>
      </c>
      <c r="X23" s="248">
        <f t="shared" si="10"/>
        <v>68139129</v>
      </c>
      <c r="Y23" s="248">
        <f t="shared" si="10"/>
        <v>385237</v>
      </c>
      <c r="Z23" s="248">
        <f t="shared" si="7"/>
        <v>68524366</v>
      </c>
      <c r="AA23" s="249">
        <f t="shared" si="10"/>
        <v>0</v>
      </c>
      <c r="AB23" s="375">
        <f t="shared" si="1"/>
        <v>98.728914898557576</v>
      </c>
      <c r="AC23" s="389">
        <f t="shared" si="2"/>
        <v>99.365674242892311</v>
      </c>
      <c r="AD23" s="389">
        <f t="shared" si="3"/>
        <v>37.256638965424862</v>
      </c>
      <c r="AE23" s="439">
        <f t="shared" si="3"/>
        <v>97.821526916443517</v>
      </c>
      <c r="AF23" s="389">
        <f t="shared" si="4"/>
        <v>0.72249824092280335</v>
      </c>
      <c r="AG23" s="440">
        <v>0</v>
      </c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441">
        <v>68139910</v>
      </c>
      <c r="AS23" s="441">
        <v>67707681</v>
      </c>
      <c r="AT23" s="441">
        <v>68032830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</row>
    <row r="24" spans="1:146" ht="17.100000000000001" customHeight="1" x14ac:dyDescent="0.15">
      <c r="A24" s="272"/>
      <c r="B24" s="1349" t="s">
        <v>494</v>
      </c>
      <c r="C24" s="1350"/>
      <c r="D24" s="1350"/>
      <c r="E24" s="1350"/>
      <c r="F24" s="1350"/>
      <c r="G24" s="1350"/>
      <c r="H24" s="1350"/>
      <c r="I24" s="1350"/>
      <c r="J24" s="1350"/>
      <c r="K24" s="1350"/>
      <c r="L24" s="1350"/>
      <c r="M24" s="1350"/>
      <c r="N24" s="1350"/>
      <c r="O24" s="1350"/>
      <c r="P24" s="1350"/>
      <c r="Q24" s="442">
        <v>1</v>
      </c>
      <c r="R24" s="443">
        <v>1</v>
      </c>
      <c r="S24" s="250">
        <v>22008692</v>
      </c>
      <c r="T24" s="250">
        <v>407655</v>
      </c>
      <c r="U24" s="248">
        <f t="shared" si="6"/>
        <v>22416347</v>
      </c>
      <c r="V24" s="250"/>
      <c r="W24" s="250"/>
      <c r="X24" s="250">
        <v>21739012</v>
      </c>
      <c r="Y24" s="250">
        <v>150326</v>
      </c>
      <c r="Z24" s="248">
        <f t="shared" si="7"/>
        <v>21889338</v>
      </c>
      <c r="AA24" s="249">
        <f>IF(S24=0,0,ROUND(V24*(ROUND(X24/S24,3)),0))</f>
        <v>0</v>
      </c>
      <c r="AB24" s="375">
        <f t="shared" si="1"/>
        <v>98.774665936530894</v>
      </c>
      <c r="AC24" s="389">
        <f t="shared" si="2"/>
        <v>99.238676195062851</v>
      </c>
      <c r="AD24" s="389">
        <f t="shared" si="3"/>
        <v>36.875789576970725</v>
      </c>
      <c r="AE24" s="439">
        <f t="shared" si="3"/>
        <v>97.6489969574436</v>
      </c>
      <c r="AF24" s="389">
        <f t="shared" si="4"/>
        <v>-0.50091508744024793</v>
      </c>
      <c r="AG24" s="440">
        <v>0</v>
      </c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441">
        <v>22034908</v>
      </c>
      <c r="AS24" s="441">
        <v>21867151</v>
      </c>
      <c r="AT24" s="441">
        <v>21999537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</row>
    <row r="25" spans="1:146" ht="17.100000000000001" customHeight="1" x14ac:dyDescent="0.15">
      <c r="A25" s="272"/>
      <c r="B25" s="1349" t="s">
        <v>495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442">
        <v>1</v>
      </c>
      <c r="R25" s="443">
        <v>2</v>
      </c>
      <c r="S25" s="250">
        <v>33535610</v>
      </c>
      <c r="T25" s="250">
        <v>593815</v>
      </c>
      <c r="U25" s="248">
        <f t="shared" si="6"/>
        <v>34129425</v>
      </c>
      <c r="V25" s="250"/>
      <c r="W25" s="440">
        <v>0</v>
      </c>
      <c r="X25" s="250">
        <v>33124687</v>
      </c>
      <c r="Y25" s="250">
        <v>218973</v>
      </c>
      <c r="Z25" s="248">
        <f t="shared" si="7"/>
        <v>33343660</v>
      </c>
      <c r="AA25" s="249">
        <f t="shared" ref="AA25:AA32" si="11">IF(S25=0,0,ROUND(V25*(ROUND(X25/S25,3)),0))</f>
        <v>0</v>
      </c>
      <c r="AB25" s="375">
        <f t="shared" si="1"/>
        <v>98.77466669012432</v>
      </c>
      <c r="AC25" s="389">
        <f t="shared" si="2"/>
        <v>99.238680513112826</v>
      </c>
      <c r="AD25" s="389">
        <f t="shared" si="3"/>
        <v>36.875626247231878</v>
      </c>
      <c r="AE25" s="439">
        <f t="shared" si="3"/>
        <v>97.697690482626058</v>
      </c>
      <c r="AF25" s="389">
        <f t="shared" si="4"/>
        <v>2.3215010309739057</v>
      </c>
      <c r="AG25" s="440">
        <v>0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441">
        <v>32645296</v>
      </c>
      <c r="AS25" s="441">
        <v>32396761</v>
      </c>
      <c r="AT25" s="441">
        <v>32587149</v>
      </c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</row>
    <row r="26" spans="1:146" ht="17.100000000000001" customHeight="1" x14ac:dyDescent="0.15">
      <c r="A26" s="272"/>
      <c r="B26" s="1349" t="s">
        <v>496</v>
      </c>
      <c r="C26" s="1350"/>
      <c r="D26" s="1350"/>
      <c r="E26" s="1350"/>
      <c r="F26" s="1350"/>
      <c r="G26" s="1350"/>
      <c r="H26" s="1350"/>
      <c r="I26" s="1350"/>
      <c r="J26" s="1350"/>
      <c r="K26" s="1350"/>
      <c r="L26" s="1350"/>
      <c r="M26" s="1350"/>
      <c r="N26" s="1350"/>
      <c r="O26" s="1350"/>
      <c r="P26" s="1350"/>
      <c r="Q26" s="442">
        <v>1</v>
      </c>
      <c r="R26" s="443">
        <v>3</v>
      </c>
      <c r="S26" s="250">
        <v>13472084</v>
      </c>
      <c r="T26" s="250">
        <v>32539</v>
      </c>
      <c r="U26" s="248">
        <f t="shared" si="6"/>
        <v>13504623</v>
      </c>
      <c r="V26" s="250"/>
      <c r="W26" s="440">
        <v>0</v>
      </c>
      <c r="X26" s="250">
        <v>13275430</v>
      </c>
      <c r="Y26" s="250">
        <v>15938</v>
      </c>
      <c r="Z26" s="248">
        <f t="shared" si="7"/>
        <v>13291368</v>
      </c>
      <c r="AA26" s="249">
        <f t="shared" si="11"/>
        <v>0</v>
      </c>
      <c r="AB26" s="375">
        <f t="shared" si="1"/>
        <v>98.540285229812994</v>
      </c>
      <c r="AC26" s="389">
        <f t="shared" si="2"/>
        <v>99.881594739142145</v>
      </c>
      <c r="AD26" s="389">
        <f t="shared" si="3"/>
        <v>48.981222532960452</v>
      </c>
      <c r="AE26" s="439">
        <f t="shared" si="3"/>
        <v>98.420874096226157</v>
      </c>
      <c r="AF26" s="389">
        <f t="shared" si="4"/>
        <v>-1.1510809344299702</v>
      </c>
      <c r="AG26" s="440">
        <v>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441">
        <v>13459706</v>
      </c>
      <c r="AS26" s="441">
        <v>13443769</v>
      </c>
      <c r="AT26" s="441">
        <v>13446144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</row>
    <row r="27" spans="1:146" ht="17.100000000000001" customHeight="1" x14ac:dyDescent="0.15">
      <c r="A27" s="272"/>
      <c r="B27" s="1353" t="s">
        <v>497</v>
      </c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  <c r="N27" s="1354"/>
      <c r="O27" s="1354"/>
      <c r="P27" s="1354"/>
      <c r="Q27" s="442">
        <v>1</v>
      </c>
      <c r="R27" s="443">
        <v>4</v>
      </c>
      <c r="S27" s="250">
        <v>860520</v>
      </c>
      <c r="T27" s="440">
        <v>0</v>
      </c>
      <c r="U27" s="248">
        <f t="shared" si="6"/>
        <v>860520</v>
      </c>
      <c r="V27" s="440">
        <v>0</v>
      </c>
      <c r="W27" s="440">
        <v>0</v>
      </c>
      <c r="X27" s="250">
        <v>860520</v>
      </c>
      <c r="Y27" s="440">
        <v>0</v>
      </c>
      <c r="Z27" s="248">
        <f t="shared" si="7"/>
        <v>860520</v>
      </c>
      <c r="AA27" s="451">
        <f t="shared" si="11"/>
        <v>0</v>
      </c>
      <c r="AB27" s="375">
        <f t="shared" si="1"/>
        <v>100</v>
      </c>
      <c r="AC27" s="389">
        <f>IF(OR(AS27=0,AR27=0),"",(AS27/AR27)*100)</f>
        <v>100</v>
      </c>
      <c r="AD27" s="389" t="str">
        <f t="shared" si="3"/>
        <v/>
      </c>
      <c r="AE27" s="439">
        <f t="shared" si="3"/>
        <v>100</v>
      </c>
      <c r="AF27" s="389">
        <f t="shared" si="4"/>
        <v>-1.8973668519990099</v>
      </c>
      <c r="AG27" s="440">
        <v>0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441">
        <v>877163</v>
      </c>
      <c r="AS27" s="441">
        <v>877163</v>
      </c>
      <c r="AT27" s="441">
        <v>877163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</row>
    <row r="28" spans="1:146" ht="17.100000000000001" customHeight="1" x14ac:dyDescent="0.15">
      <c r="A28" s="272"/>
      <c r="B28" s="1351" t="s">
        <v>498</v>
      </c>
      <c r="C28" s="1352"/>
      <c r="D28" s="1352"/>
      <c r="E28" s="1352"/>
      <c r="F28" s="1352"/>
      <c r="G28" s="1352"/>
      <c r="H28" s="1352"/>
      <c r="I28" s="1352"/>
      <c r="J28" s="1352"/>
      <c r="K28" s="1352"/>
      <c r="L28" s="1352"/>
      <c r="M28" s="1352"/>
      <c r="N28" s="1352"/>
      <c r="O28" s="1352"/>
      <c r="P28" s="1352"/>
      <c r="Q28" s="442">
        <v>1</v>
      </c>
      <c r="R28" s="443">
        <v>5</v>
      </c>
      <c r="S28" s="440">
        <v>0</v>
      </c>
      <c r="T28" s="440">
        <v>0</v>
      </c>
      <c r="U28" s="248">
        <f>U29+U30</f>
        <v>1391736</v>
      </c>
      <c r="V28" s="250"/>
      <c r="W28" s="440">
        <v>0</v>
      </c>
      <c r="X28" s="440">
        <v>0</v>
      </c>
      <c r="Y28" s="440">
        <v>0</v>
      </c>
      <c r="Z28" s="248">
        <f>Z29+Z30</f>
        <v>1269585</v>
      </c>
      <c r="AA28" s="249">
        <f>AA29+AA30</f>
        <v>0</v>
      </c>
      <c r="AB28" s="452" t="str">
        <f>IF(OR(X28=0,S28=0),"",(X28/S28)*100)</f>
        <v/>
      </c>
      <c r="AC28" s="453" t="str">
        <f>IF(OR(AS28=0,AR28=0),"",(AS28/AR28)*100)</f>
        <v/>
      </c>
      <c r="AD28" s="453" t="str">
        <f t="shared" si="3"/>
        <v/>
      </c>
      <c r="AE28" s="439">
        <f t="shared" si="3"/>
        <v>91.223119902050385</v>
      </c>
      <c r="AF28" s="453">
        <f>IF(OR(Z28=0,AT28=0),"",((Z28/AT28)*100)-100)</f>
        <v>7.013892752201258</v>
      </c>
      <c r="AG28" s="440">
        <v>0</v>
      </c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441">
        <v>0</v>
      </c>
      <c r="AS28" s="441">
        <v>0</v>
      </c>
      <c r="AT28" s="441">
        <v>1186374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</row>
    <row r="29" spans="1:146" ht="17.100000000000001" customHeight="1" x14ac:dyDescent="0.15">
      <c r="A29" s="272"/>
      <c r="B29" s="1349" t="s">
        <v>499</v>
      </c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442">
        <v>1</v>
      </c>
      <c r="R29" s="443">
        <v>6</v>
      </c>
      <c r="S29" s="440">
        <v>0</v>
      </c>
      <c r="T29" s="440">
        <v>0</v>
      </c>
      <c r="U29" s="250">
        <v>44122</v>
      </c>
      <c r="V29" s="440">
        <v>0</v>
      </c>
      <c r="W29" s="440">
        <v>0</v>
      </c>
      <c r="X29" s="440">
        <v>0</v>
      </c>
      <c r="Y29" s="440">
        <v>0</v>
      </c>
      <c r="Z29" s="250">
        <v>44122</v>
      </c>
      <c r="AA29" s="451">
        <f>IF(S29=0,0,ROUND(V29*(ROUND(X29/S29,3)),0))</f>
        <v>0</v>
      </c>
      <c r="AB29" s="452" t="str">
        <f>IF(OR(X29=0,S29=0),"",(X29/S29)*100)</f>
        <v/>
      </c>
      <c r="AC29" s="453" t="str">
        <f>IF(OR(AS29=0,AR29=0),"",(AS29/AR29)*100)</f>
        <v/>
      </c>
      <c r="AD29" s="453" t="str">
        <f t="shared" si="3"/>
        <v/>
      </c>
      <c r="AE29" s="439">
        <f t="shared" si="3"/>
        <v>100</v>
      </c>
      <c r="AF29" s="453">
        <f>IF(OR(Z29=0,AT29=0),"",((Z29/AT29)*100)-100)</f>
        <v>234.1310109806891</v>
      </c>
      <c r="AG29" s="440">
        <v>0</v>
      </c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441">
        <v>0</v>
      </c>
      <c r="AS29" s="441">
        <v>0</v>
      </c>
      <c r="AT29" s="441">
        <v>13205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  <row r="30" spans="1:146" ht="17.100000000000001" customHeight="1" x14ac:dyDescent="0.15">
      <c r="A30" s="272"/>
      <c r="B30" s="1349" t="s">
        <v>500</v>
      </c>
      <c r="C30" s="1350"/>
      <c r="D30" s="1350"/>
      <c r="E30" s="1350"/>
      <c r="F30" s="1350"/>
      <c r="G30" s="1350"/>
      <c r="H30" s="1350"/>
      <c r="I30" s="1350"/>
      <c r="J30" s="1350"/>
      <c r="K30" s="1350"/>
      <c r="L30" s="1350"/>
      <c r="M30" s="1350"/>
      <c r="N30" s="1350"/>
      <c r="O30" s="1350"/>
      <c r="P30" s="1350"/>
      <c r="Q30" s="442">
        <v>1</v>
      </c>
      <c r="R30" s="443">
        <v>7</v>
      </c>
      <c r="S30" s="250">
        <v>1233749</v>
      </c>
      <c r="T30" s="250">
        <v>113865</v>
      </c>
      <c r="U30" s="248">
        <f>S30+T30</f>
        <v>1347614</v>
      </c>
      <c r="V30" s="250"/>
      <c r="W30" s="440">
        <v>0</v>
      </c>
      <c r="X30" s="250">
        <v>1200833</v>
      </c>
      <c r="Y30" s="250">
        <v>24630</v>
      </c>
      <c r="Z30" s="248">
        <f>X30+Y30</f>
        <v>1225463</v>
      </c>
      <c r="AA30" s="249">
        <f>IF(S30=0,0,ROUND(V30*(ROUND(X30/S30,3)),0))</f>
        <v>0</v>
      </c>
      <c r="AB30" s="375">
        <f>IF(OR(X30=0,S30=0),"",(X30/S30)*100)</f>
        <v>97.33203431167928</v>
      </c>
      <c r="AC30" s="453" t="str">
        <f>IF(OR(AS30=0,AR30=0),"",(AS30/AR30)*100)</f>
        <v/>
      </c>
      <c r="AD30" s="389">
        <f t="shared" si="3"/>
        <v>21.630878672111713</v>
      </c>
      <c r="AE30" s="439">
        <f t="shared" si="3"/>
        <v>90.935757568561911</v>
      </c>
      <c r="AF30" s="453" t="str">
        <f>IF(OR(Z30=0,AT30=0),"",((Z30/AT30)*100)-100)</f>
        <v/>
      </c>
      <c r="AG30" s="440">
        <v>0</v>
      </c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441">
        <v>0</v>
      </c>
      <c r="AS30" s="441">
        <v>0</v>
      </c>
      <c r="AT30" s="441">
        <v>0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</row>
    <row r="31" spans="1:146" ht="17.100000000000001" customHeight="1" x14ac:dyDescent="0.15">
      <c r="A31" s="272"/>
      <c r="B31" s="1351" t="s">
        <v>501</v>
      </c>
      <c r="C31" s="1352"/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442">
        <v>1</v>
      </c>
      <c r="R31" s="443">
        <v>8</v>
      </c>
      <c r="S31" s="250">
        <v>6135768</v>
      </c>
      <c r="T31" s="250">
        <v>55</v>
      </c>
      <c r="U31" s="248">
        <f t="shared" si="6"/>
        <v>6135823</v>
      </c>
      <c r="V31" s="440">
        <v>0</v>
      </c>
      <c r="W31" s="440">
        <v>0</v>
      </c>
      <c r="X31" s="250">
        <v>6135796</v>
      </c>
      <c r="Y31" s="250">
        <v>55</v>
      </c>
      <c r="Z31" s="248">
        <f>X31+Y31</f>
        <v>6135851</v>
      </c>
      <c r="AA31" s="451">
        <f t="shared" si="11"/>
        <v>0</v>
      </c>
      <c r="AB31" s="375">
        <f t="shared" si="1"/>
        <v>100.00045634059175</v>
      </c>
      <c r="AC31" s="389">
        <f t="shared" si="2"/>
        <v>100.00141156615592</v>
      </c>
      <c r="AD31" s="389">
        <f t="shared" si="3"/>
        <v>100</v>
      </c>
      <c r="AE31" s="439">
        <f t="shared" si="3"/>
        <v>100.00045633650123</v>
      </c>
      <c r="AF31" s="389">
        <f t="shared" si="4"/>
        <v>-4.8238686934587065</v>
      </c>
      <c r="AG31" s="440">
        <v>0</v>
      </c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441">
        <v>6446740</v>
      </c>
      <c r="AS31" s="441">
        <v>6446831</v>
      </c>
      <c r="AT31" s="441">
        <v>6446838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</row>
    <row r="32" spans="1:146" ht="17.100000000000001" customHeight="1" x14ac:dyDescent="0.15">
      <c r="A32" s="272"/>
      <c r="B32" s="1351" t="s">
        <v>502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442">
        <v>1</v>
      </c>
      <c r="R32" s="443">
        <v>9</v>
      </c>
      <c r="S32" s="250">
        <v>272</v>
      </c>
      <c r="T32" s="250"/>
      <c r="U32" s="248">
        <f t="shared" si="6"/>
        <v>272</v>
      </c>
      <c r="V32" s="250"/>
      <c r="W32" s="440">
        <v>0</v>
      </c>
      <c r="X32" s="250">
        <v>272</v>
      </c>
      <c r="Y32" s="250"/>
      <c r="Z32" s="248">
        <f t="shared" si="7"/>
        <v>272</v>
      </c>
      <c r="AA32" s="249">
        <f t="shared" si="11"/>
        <v>0</v>
      </c>
      <c r="AB32" s="375">
        <f t="shared" si="1"/>
        <v>100</v>
      </c>
      <c r="AC32" s="389">
        <f t="shared" si="2"/>
        <v>100</v>
      </c>
      <c r="AD32" s="389" t="str">
        <f>IF(OR(Y32=0,T32=0),"",(Y32/T32)*100)</f>
        <v/>
      </c>
      <c r="AE32" s="439">
        <f t="shared" si="3"/>
        <v>100</v>
      </c>
      <c r="AF32" s="389">
        <f t="shared" si="4"/>
        <v>-5.2264808362369308</v>
      </c>
      <c r="AG32" s="440">
        <v>0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441">
        <v>287</v>
      </c>
      <c r="AS32" s="441">
        <v>287</v>
      </c>
      <c r="AT32" s="441">
        <v>287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</row>
    <row r="33" spans="1:146" ht="17.100000000000001" customHeight="1" x14ac:dyDescent="0.15">
      <c r="A33" s="272"/>
      <c r="B33" s="1351" t="s">
        <v>503</v>
      </c>
      <c r="C33" s="1352"/>
      <c r="D33" s="1352"/>
      <c r="E33" s="1352"/>
      <c r="F33" s="1352"/>
      <c r="G33" s="1352"/>
      <c r="H33" s="1352"/>
      <c r="I33" s="1352"/>
      <c r="J33" s="1352"/>
      <c r="K33" s="1352"/>
      <c r="L33" s="1352"/>
      <c r="M33" s="1352"/>
      <c r="N33" s="1352"/>
      <c r="O33" s="1352"/>
      <c r="P33" s="1352"/>
      <c r="Q33" s="442">
        <v>2</v>
      </c>
      <c r="R33" s="443">
        <v>0</v>
      </c>
      <c r="S33" s="248">
        <f>S34+S35+S36</f>
        <v>0</v>
      </c>
      <c r="T33" s="248">
        <f>T34+T35+T36</f>
        <v>0</v>
      </c>
      <c r="U33" s="248">
        <f>S33+T33</f>
        <v>0</v>
      </c>
      <c r="V33" s="444">
        <f>V34+V35+V36</f>
        <v>0</v>
      </c>
      <c r="W33" s="248">
        <f>W34+W35+W36</f>
        <v>0</v>
      </c>
      <c r="X33" s="248">
        <f>X34+X35+X36</f>
        <v>0</v>
      </c>
      <c r="Y33" s="248">
        <f>Y34+Y35+Y36</f>
        <v>0</v>
      </c>
      <c r="Z33" s="248">
        <f>X33+Y33</f>
        <v>0</v>
      </c>
      <c r="AA33" s="451">
        <f>AA34+AA35+AA36</f>
        <v>0</v>
      </c>
      <c r="AB33" s="375" t="str">
        <f>IF(OR(X33=0,S33=0),"",(X33/S33)*100)</f>
        <v/>
      </c>
      <c r="AC33" s="389" t="str">
        <f t="shared" si="2"/>
        <v/>
      </c>
      <c r="AD33" s="389" t="str">
        <f t="shared" si="3"/>
        <v/>
      </c>
      <c r="AE33" s="439" t="str">
        <f>IF(OR(Z33=0,U33=0),"",(Z33/U33)*100)</f>
        <v/>
      </c>
      <c r="AF33" s="389" t="str">
        <f t="shared" si="4"/>
        <v/>
      </c>
      <c r="AG33" s="440">
        <v>0</v>
      </c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441">
        <v>0</v>
      </c>
      <c r="AS33" s="441">
        <v>0</v>
      </c>
      <c r="AT33" s="441">
        <v>0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</row>
    <row r="34" spans="1:146" ht="17.100000000000001" customHeight="1" x14ac:dyDescent="0.15">
      <c r="A34" s="272"/>
      <c r="B34" s="1349" t="s">
        <v>504</v>
      </c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442">
        <v>2</v>
      </c>
      <c r="R34" s="443">
        <v>1</v>
      </c>
      <c r="S34" s="250"/>
      <c r="T34" s="250"/>
      <c r="U34" s="248">
        <f>S34+T34</f>
        <v>0</v>
      </c>
      <c r="V34" s="440">
        <v>0</v>
      </c>
      <c r="W34" s="250"/>
      <c r="X34" s="250"/>
      <c r="Y34" s="250"/>
      <c r="Z34" s="248">
        <f>X34+Y34</f>
        <v>0</v>
      </c>
      <c r="AA34" s="451">
        <f>IF(S34=0,0,ROUND(V34*(ROUND(X34/S34,3)),0))</f>
        <v>0</v>
      </c>
      <c r="AB34" s="375" t="str">
        <f>IF(OR(X34=0,S34=0),"",(X34/S34)*100)</f>
        <v/>
      </c>
      <c r="AC34" s="389" t="str">
        <f>IF(OR(AS34=0,AR34=0),"",(AS34/AR34)*100)</f>
        <v/>
      </c>
      <c r="AD34" s="389" t="str">
        <f>IF(OR(Y34=0,T34=0),"",(Y34/T34)*100)</f>
        <v/>
      </c>
      <c r="AE34" s="439" t="str">
        <f>IF(OR(Z34=0,U34=0),"",(Z34/U34)*100)</f>
        <v/>
      </c>
      <c r="AF34" s="389" t="str">
        <f>IF(OR(Z34=0,AT34=0),"",((Z34/AT34)*100)-100)</f>
        <v/>
      </c>
      <c r="AG34" s="440">
        <v>0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441">
        <v>0</v>
      </c>
      <c r="AS34" s="441">
        <v>0</v>
      </c>
      <c r="AT34" s="441">
        <v>0</v>
      </c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</row>
    <row r="35" spans="1:146" ht="17.100000000000001" customHeight="1" x14ac:dyDescent="0.15">
      <c r="A35" s="272"/>
      <c r="B35" s="1349" t="s">
        <v>505</v>
      </c>
      <c r="C35" s="1350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442">
        <v>2</v>
      </c>
      <c r="R35" s="443">
        <v>2</v>
      </c>
      <c r="S35" s="250"/>
      <c r="T35" s="250"/>
      <c r="U35" s="248">
        <f>S35+T35</f>
        <v>0</v>
      </c>
      <c r="V35" s="440">
        <v>0</v>
      </c>
      <c r="W35" s="250"/>
      <c r="X35" s="250"/>
      <c r="Y35" s="250"/>
      <c r="Z35" s="248">
        <f>X35+Y35</f>
        <v>0</v>
      </c>
      <c r="AA35" s="451">
        <f t="shared" ref="AA35:AA37" si="12">IF(S35=0,0,ROUND(V35*(ROUND(X35/S35,3)),0))</f>
        <v>0</v>
      </c>
      <c r="AB35" s="375" t="str">
        <f>IF(OR(X35=0,S35=0),"",(X35/S35)*100)</f>
        <v/>
      </c>
      <c r="AC35" s="389" t="str">
        <f t="shared" si="2"/>
        <v/>
      </c>
      <c r="AD35" s="389" t="str">
        <f t="shared" si="3"/>
        <v/>
      </c>
      <c r="AE35" s="439" t="str">
        <f t="shared" si="3"/>
        <v/>
      </c>
      <c r="AF35" s="389" t="str">
        <f t="shared" si="4"/>
        <v/>
      </c>
      <c r="AG35" s="440">
        <v>0</v>
      </c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441">
        <v>0</v>
      </c>
      <c r="AS35" s="441">
        <v>0</v>
      </c>
      <c r="AT35" s="441">
        <v>0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</row>
    <row r="36" spans="1:146" ht="17.100000000000001" customHeight="1" x14ac:dyDescent="0.15">
      <c r="A36" s="272"/>
      <c r="B36" s="1349" t="s">
        <v>506</v>
      </c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442">
        <v>2</v>
      </c>
      <c r="R36" s="443">
        <v>3</v>
      </c>
      <c r="S36" s="250"/>
      <c r="T36" s="250"/>
      <c r="U36" s="248">
        <f t="shared" si="6"/>
        <v>0</v>
      </c>
      <c r="V36" s="440">
        <v>0</v>
      </c>
      <c r="W36" s="440">
        <v>0</v>
      </c>
      <c r="X36" s="250"/>
      <c r="Y36" s="250"/>
      <c r="Z36" s="248">
        <f t="shared" si="7"/>
        <v>0</v>
      </c>
      <c r="AA36" s="451">
        <f t="shared" si="12"/>
        <v>0</v>
      </c>
      <c r="AB36" s="375" t="str">
        <f t="shared" si="1"/>
        <v/>
      </c>
      <c r="AC36" s="389" t="str">
        <f t="shared" si="2"/>
        <v/>
      </c>
      <c r="AD36" s="389" t="str">
        <f t="shared" si="3"/>
        <v/>
      </c>
      <c r="AE36" s="439" t="str">
        <f t="shared" si="3"/>
        <v/>
      </c>
      <c r="AF36" s="389" t="str">
        <f t="shared" si="4"/>
        <v/>
      </c>
      <c r="AG36" s="440">
        <v>0</v>
      </c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441">
        <v>0</v>
      </c>
      <c r="AS36" s="441">
        <v>0</v>
      </c>
      <c r="AT36" s="441">
        <v>0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</row>
    <row r="37" spans="1:146" ht="17.100000000000001" customHeight="1" thickBot="1" x14ac:dyDescent="0.2">
      <c r="A37" s="272"/>
      <c r="B37" s="1349" t="s">
        <v>507</v>
      </c>
      <c r="C37" s="1350"/>
      <c r="D37" s="1350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445">
        <v>2</v>
      </c>
      <c r="R37" s="446">
        <v>4</v>
      </c>
      <c r="S37" s="189"/>
      <c r="T37" s="189"/>
      <c r="U37" s="190">
        <f t="shared" si="6"/>
        <v>0</v>
      </c>
      <c r="V37" s="454">
        <v>0</v>
      </c>
      <c r="W37" s="454">
        <v>0</v>
      </c>
      <c r="X37" s="189"/>
      <c r="Y37" s="189"/>
      <c r="Z37" s="190">
        <f t="shared" si="7"/>
        <v>0</v>
      </c>
      <c r="AA37" s="455">
        <f t="shared" si="12"/>
        <v>0</v>
      </c>
      <c r="AB37" s="375" t="str">
        <f t="shared" si="1"/>
        <v/>
      </c>
      <c r="AC37" s="389" t="str">
        <f t="shared" si="2"/>
        <v/>
      </c>
      <c r="AD37" s="389" t="str">
        <f t="shared" si="3"/>
        <v/>
      </c>
      <c r="AE37" s="439" t="str">
        <f t="shared" si="3"/>
        <v/>
      </c>
      <c r="AF37" s="389" t="str">
        <f t="shared" si="4"/>
        <v/>
      </c>
      <c r="AG37" s="440">
        <v>0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441">
        <v>0</v>
      </c>
      <c r="AS37" s="441">
        <v>0</v>
      </c>
      <c r="AT37" s="441">
        <v>0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</row>
    <row r="38" spans="1:146" ht="17.100000000000001" customHeight="1" x14ac:dyDescent="0.15">
      <c r="A38" s="272"/>
      <c r="B38" s="1349" t="s">
        <v>508</v>
      </c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437">
        <v>2</v>
      </c>
      <c r="R38" s="438">
        <v>5</v>
      </c>
      <c r="S38" s="456">
        <f>S39+S48</f>
        <v>18288336</v>
      </c>
      <c r="T38" s="456">
        <f t="shared" ref="T38:AA38" si="13">T39+T48</f>
        <v>236332</v>
      </c>
      <c r="U38" s="456">
        <f t="shared" si="6"/>
        <v>18524668</v>
      </c>
      <c r="V38" s="456">
        <f t="shared" si="13"/>
        <v>0</v>
      </c>
      <c r="W38" s="456">
        <f t="shared" si="13"/>
        <v>0</v>
      </c>
      <c r="X38" s="456">
        <f t="shared" si="13"/>
        <v>18031311</v>
      </c>
      <c r="Y38" s="456">
        <f t="shared" si="13"/>
        <v>87959</v>
      </c>
      <c r="Z38" s="456">
        <f t="shared" si="7"/>
        <v>18119270</v>
      </c>
      <c r="AA38" s="457">
        <f t="shared" si="13"/>
        <v>0</v>
      </c>
      <c r="AB38" s="375">
        <f t="shared" si="1"/>
        <v>98.594596031044048</v>
      </c>
      <c r="AC38" s="389">
        <f t="shared" si="2"/>
        <v>99.4450715885813</v>
      </c>
      <c r="AD38" s="389">
        <f t="shared" si="3"/>
        <v>37.218404617233389</v>
      </c>
      <c r="AE38" s="439">
        <f t="shared" si="3"/>
        <v>97.811577513831821</v>
      </c>
      <c r="AF38" s="389">
        <f t="shared" si="4"/>
        <v>-2.5088534054390266E-2</v>
      </c>
      <c r="AG38" s="440">
        <v>0</v>
      </c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441">
        <v>18144863</v>
      </c>
      <c r="AS38" s="441">
        <v>18044172</v>
      </c>
      <c r="AT38" s="441">
        <v>18123817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</row>
    <row r="39" spans="1:146" ht="17.100000000000001" customHeight="1" x14ac:dyDescent="0.15">
      <c r="A39" s="272"/>
      <c r="B39" s="1349" t="s">
        <v>509</v>
      </c>
      <c r="C39" s="1350"/>
      <c r="D39" s="1350"/>
      <c r="E39" s="1350"/>
      <c r="F39" s="1350"/>
      <c r="G39" s="1350"/>
      <c r="H39" s="1350"/>
      <c r="I39" s="1350"/>
      <c r="J39" s="1350"/>
      <c r="K39" s="1350"/>
      <c r="L39" s="1350"/>
      <c r="M39" s="1350"/>
      <c r="N39" s="1350"/>
      <c r="O39" s="1350"/>
      <c r="P39" s="1350"/>
      <c r="Q39" s="442">
        <v>2</v>
      </c>
      <c r="R39" s="443">
        <v>6</v>
      </c>
      <c r="S39" s="248">
        <f>S40+S41+S42+S45+S46+S47</f>
        <v>18288336</v>
      </c>
      <c r="T39" s="248">
        <f t="shared" ref="T39:AA39" si="14">T40+T41+T42+T45+T46+T47</f>
        <v>236332</v>
      </c>
      <c r="U39" s="248">
        <f t="shared" si="6"/>
        <v>18524668</v>
      </c>
      <c r="V39" s="248">
        <f t="shared" si="14"/>
        <v>0</v>
      </c>
      <c r="W39" s="248">
        <f t="shared" si="14"/>
        <v>0</v>
      </c>
      <c r="X39" s="248">
        <f t="shared" si="14"/>
        <v>18031311</v>
      </c>
      <c r="Y39" s="248">
        <f t="shared" si="14"/>
        <v>87959</v>
      </c>
      <c r="Z39" s="248">
        <f t="shared" si="7"/>
        <v>18119270</v>
      </c>
      <c r="AA39" s="249">
        <f t="shared" si="14"/>
        <v>0</v>
      </c>
      <c r="AB39" s="375">
        <f t="shared" si="1"/>
        <v>98.594596031044048</v>
      </c>
      <c r="AC39" s="389">
        <f t="shared" si="2"/>
        <v>99.4450715885813</v>
      </c>
      <c r="AD39" s="389">
        <f t="shared" si="3"/>
        <v>37.218404617233389</v>
      </c>
      <c r="AE39" s="439">
        <f t="shared" si="3"/>
        <v>97.811577513831821</v>
      </c>
      <c r="AF39" s="389">
        <f t="shared" si="4"/>
        <v>-2.5088534054390266E-2</v>
      </c>
      <c r="AG39" s="440">
        <v>0</v>
      </c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441">
        <v>18144863</v>
      </c>
      <c r="AS39" s="441">
        <v>18044172</v>
      </c>
      <c r="AT39" s="441">
        <v>18123817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</row>
    <row r="40" spans="1:146" ht="17.100000000000001" customHeight="1" x14ac:dyDescent="0.15">
      <c r="A40" s="272"/>
      <c r="B40" s="1351" t="s">
        <v>510</v>
      </c>
      <c r="C40" s="1352"/>
      <c r="D40" s="1352"/>
      <c r="E40" s="1352"/>
      <c r="F40" s="1352"/>
      <c r="G40" s="1352"/>
      <c r="H40" s="1352"/>
      <c r="I40" s="1352"/>
      <c r="J40" s="1352"/>
      <c r="K40" s="1352"/>
      <c r="L40" s="1352"/>
      <c r="M40" s="1352"/>
      <c r="N40" s="1352"/>
      <c r="O40" s="1352"/>
      <c r="P40" s="1352"/>
      <c r="Q40" s="442">
        <v>2</v>
      </c>
      <c r="R40" s="443">
        <v>7</v>
      </c>
      <c r="S40" s="250">
        <v>1026</v>
      </c>
      <c r="T40" s="250"/>
      <c r="U40" s="248">
        <f t="shared" si="6"/>
        <v>1026</v>
      </c>
      <c r="V40" s="250"/>
      <c r="W40" s="440">
        <v>0</v>
      </c>
      <c r="X40" s="250">
        <v>1026</v>
      </c>
      <c r="Y40" s="250"/>
      <c r="Z40" s="248">
        <f t="shared" si="7"/>
        <v>1026</v>
      </c>
      <c r="AA40" s="249">
        <f t="shared" ref="AA40" si="15">IF(S40=0,0,ROUND(V40*(ROUND(X40/S40,3)),0))</f>
        <v>0</v>
      </c>
      <c r="AB40" s="375">
        <f t="shared" si="1"/>
        <v>100</v>
      </c>
      <c r="AC40" s="389">
        <f t="shared" si="2"/>
        <v>100</v>
      </c>
      <c r="AD40" s="389" t="str">
        <f t="shared" si="3"/>
        <v/>
      </c>
      <c r="AE40" s="439">
        <f t="shared" si="3"/>
        <v>100</v>
      </c>
      <c r="AF40" s="389">
        <f t="shared" si="4"/>
        <v>-3.6619718309859053</v>
      </c>
      <c r="AG40" s="440">
        <v>0</v>
      </c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441">
        <v>1065</v>
      </c>
      <c r="AS40" s="441">
        <v>1065</v>
      </c>
      <c r="AT40" s="441">
        <v>1065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</row>
    <row r="41" spans="1:146" ht="17.100000000000001" customHeight="1" x14ac:dyDescent="0.15">
      <c r="A41" s="272"/>
      <c r="B41" s="1351" t="s">
        <v>511</v>
      </c>
      <c r="C41" s="1352"/>
      <c r="D41" s="1352"/>
      <c r="E41" s="1352"/>
      <c r="F41" s="1352"/>
      <c r="G41" s="1352"/>
      <c r="H41" s="1352"/>
      <c r="I41" s="1352"/>
      <c r="J41" s="1352"/>
      <c r="K41" s="1352"/>
      <c r="L41" s="1352"/>
      <c r="M41" s="1352"/>
      <c r="N41" s="1352"/>
      <c r="O41" s="1352"/>
      <c r="P41" s="1352"/>
      <c r="Q41" s="442">
        <v>2</v>
      </c>
      <c r="R41" s="443">
        <v>8</v>
      </c>
      <c r="S41" s="250">
        <v>5372516</v>
      </c>
      <c r="T41" s="250">
        <v>5574</v>
      </c>
      <c r="U41" s="248">
        <f t="shared" si="6"/>
        <v>5378090</v>
      </c>
      <c r="V41" s="440">
        <v>0</v>
      </c>
      <c r="W41" s="440">
        <v>0</v>
      </c>
      <c r="X41" s="250">
        <v>5273740</v>
      </c>
      <c r="Y41" s="250">
        <v>2866</v>
      </c>
      <c r="Z41" s="248">
        <f t="shared" si="7"/>
        <v>5276606</v>
      </c>
      <c r="AA41" s="451">
        <f>IF(S41=0,0,ROUND(V41*(ROUND(X41/S41,3)),0))</f>
        <v>0</v>
      </c>
      <c r="AB41" s="375">
        <f t="shared" si="1"/>
        <v>98.161457313482174</v>
      </c>
      <c r="AC41" s="389">
        <f t="shared" si="2"/>
        <v>99.935852448341663</v>
      </c>
      <c r="AD41" s="389">
        <f t="shared" si="3"/>
        <v>51.417294581987804</v>
      </c>
      <c r="AE41" s="439">
        <f t="shared" si="3"/>
        <v>98.113010381008863</v>
      </c>
      <c r="AF41" s="389">
        <f t="shared" si="4"/>
        <v>-1.7889628385760403</v>
      </c>
      <c r="AG41" s="440">
        <v>0</v>
      </c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441">
        <v>5370431</v>
      </c>
      <c r="AS41" s="441">
        <v>5366986</v>
      </c>
      <c r="AT41" s="441">
        <v>5372722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</row>
    <row r="42" spans="1:146" ht="17.100000000000001" customHeight="1" x14ac:dyDescent="0.15">
      <c r="A42" s="272"/>
      <c r="B42" s="1351" t="s">
        <v>512</v>
      </c>
      <c r="C42" s="1352"/>
      <c r="D42" s="1352"/>
      <c r="E42" s="1352"/>
      <c r="F42" s="1352"/>
      <c r="G42" s="1352"/>
      <c r="H42" s="1352"/>
      <c r="I42" s="1352"/>
      <c r="J42" s="1352"/>
      <c r="K42" s="1352"/>
      <c r="L42" s="1352"/>
      <c r="M42" s="1352"/>
      <c r="N42" s="1352"/>
      <c r="O42" s="1352"/>
      <c r="P42" s="1352"/>
      <c r="Q42" s="442">
        <v>2</v>
      </c>
      <c r="R42" s="443">
        <v>9</v>
      </c>
      <c r="S42" s="248">
        <f>S43+S44</f>
        <v>12914794</v>
      </c>
      <c r="T42" s="248">
        <f t="shared" ref="T42:Y42" si="16">T43+T44</f>
        <v>230758</v>
      </c>
      <c r="U42" s="248">
        <f t="shared" si="6"/>
        <v>13145552</v>
      </c>
      <c r="V42" s="444">
        <f t="shared" si="16"/>
        <v>0</v>
      </c>
      <c r="W42" s="248">
        <f t="shared" si="16"/>
        <v>0</v>
      </c>
      <c r="X42" s="248">
        <f t="shared" si="16"/>
        <v>12756545</v>
      </c>
      <c r="Y42" s="248">
        <f t="shared" si="16"/>
        <v>85093</v>
      </c>
      <c r="Z42" s="248">
        <f t="shared" si="7"/>
        <v>12841638</v>
      </c>
      <c r="AA42" s="451">
        <f>AA43+AA44</f>
        <v>0</v>
      </c>
      <c r="AB42" s="375">
        <f t="shared" si="1"/>
        <v>98.774668802305314</v>
      </c>
      <c r="AC42" s="389">
        <f t="shared" si="2"/>
        <v>99.238681547316375</v>
      </c>
      <c r="AD42" s="389">
        <f t="shared" si="3"/>
        <v>36.875427937492958</v>
      </c>
      <c r="AE42" s="439">
        <f t="shared" si="3"/>
        <v>97.68808491267616</v>
      </c>
      <c r="AF42" s="389">
        <f t="shared" si="4"/>
        <v>0.71849242707664018</v>
      </c>
      <c r="AG42" s="440">
        <v>0</v>
      </c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441">
        <v>12773367</v>
      </c>
      <c r="AS42" s="441">
        <v>12676121</v>
      </c>
      <c r="AT42" s="441">
        <v>12750030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</row>
    <row r="43" spans="1:146" ht="17.100000000000001" customHeight="1" x14ac:dyDescent="0.15">
      <c r="A43" s="272"/>
      <c r="B43" s="1351" t="s">
        <v>513</v>
      </c>
      <c r="C43" s="1352"/>
      <c r="D43" s="1352"/>
      <c r="E43" s="1352"/>
      <c r="F43" s="1352"/>
      <c r="G43" s="1352"/>
      <c r="H43" s="1352"/>
      <c r="I43" s="1352"/>
      <c r="J43" s="1352"/>
      <c r="K43" s="1352"/>
      <c r="L43" s="1352"/>
      <c r="M43" s="1352"/>
      <c r="N43" s="1352"/>
      <c r="O43" s="1352"/>
      <c r="P43" s="1352"/>
      <c r="Q43" s="442">
        <v>3</v>
      </c>
      <c r="R43" s="443">
        <v>0</v>
      </c>
      <c r="S43" s="250">
        <v>5940497</v>
      </c>
      <c r="T43" s="250">
        <v>108077</v>
      </c>
      <c r="U43" s="248">
        <f t="shared" si="6"/>
        <v>6048574</v>
      </c>
      <c r="V43" s="440">
        <v>0</v>
      </c>
      <c r="W43" s="250"/>
      <c r="X43" s="250">
        <v>5867706</v>
      </c>
      <c r="Y43" s="250">
        <v>39854</v>
      </c>
      <c r="Z43" s="248">
        <f t="shared" si="7"/>
        <v>5907560</v>
      </c>
      <c r="AA43" s="451">
        <f t="shared" ref="AA43:AA49" si="17">IF(S43=0,0,ROUND(V43*(ROUND(X43/S43,3)),0))</f>
        <v>0</v>
      </c>
      <c r="AB43" s="375">
        <f t="shared" si="1"/>
        <v>98.774664813398601</v>
      </c>
      <c r="AC43" s="389">
        <f t="shared" si="2"/>
        <v>99.238689748266694</v>
      </c>
      <c r="AD43" s="389">
        <f t="shared" si="3"/>
        <v>36.875560942661252</v>
      </c>
      <c r="AE43" s="439">
        <f t="shared" si="3"/>
        <v>97.668640575448023</v>
      </c>
      <c r="AF43" s="389">
        <f t="shared" si="4"/>
        <v>-0.35737730799149858</v>
      </c>
      <c r="AG43" s="440">
        <v>0</v>
      </c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441">
        <v>5939103</v>
      </c>
      <c r="AS43" s="441">
        <v>5893888</v>
      </c>
      <c r="AT43" s="441">
        <v>5928748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</row>
    <row r="44" spans="1:146" ht="17.100000000000001" customHeight="1" x14ac:dyDescent="0.15">
      <c r="A44" s="272"/>
      <c r="B44" s="1349" t="s">
        <v>514</v>
      </c>
      <c r="C44" s="1350"/>
      <c r="D44" s="1350"/>
      <c r="E44" s="1350"/>
      <c r="F44" s="1350"/>
      <c r="G44" s="1350"/>
      <c r="H44" s="1350"/>
      <c r="I44" s="1350"/>
      <c r="J44" s="1350"/>
      <c r="K44" s="1350"/>
      <c r="L44" s="1350"/>
      <c r="M44" s="1350"/>
      <c r="N44" s="1350"/>
      <c r="O44" s="1350"/>
      <c r="P44" s="1350"/>
      <c r="Q44" s="442">
        <v>3</v>
      </c>
      <c r="R44" s="443">
        <v>1</v>
      </c>
      <c r="S44" s="250">
        <v>6974297</v>
      </c>
      <c r="T44" s="250">
        <v>122681</v>
      </c>
      <c r="U44" s="248">
        <f t="shared" si="6"/>
        <v>7096978</v>
      </c>
      <c r="V44" s="440">
        <v>0</v>
      </c>
      <c r="W44" s="440">
        <v>0</v>
      </c>
      <c r="X44" s="250">
        <v>6888839</v>
      </c>
      <c r="Y44" s="250">
        <v>45239</v>
      </c>
      <c r="Z44" s="248">
        <f t="shared" si="7"/>
        <v>6934078</v>
      </c>
      <c r="AA44" s="451">
        <f t="shared" si="17"/>
        <v>0</v>
      </c>
      <c r="AB44" s="375">
        <f t="shared" si="1"/>
        <v>98.774672199936418</v>
      </c>
      <c r="AC44" s="389">
        <f t="shared" si="2"/>
        <v>99.23867442053745</v>
      </c>
      <c r="AD44" s="389">
        <f t="shared" si="3"/>
        <v>36.875310765318183</v>
      </c>
      <c r="AE44" s="439">
        <f t="shared" si="3"/>
        <v>97.70465682717348</v>
      </c>
      <c r="AF44" s="389">
        <f t="shared" si="4"/>
        <v>1.6535894572310639</v>
      </c>
      <c r="AG44" s="440">
        <v>0</v>
      </c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441">
        <v>6834264</v>
      </c>
      <c r="AS44" s="441">
        <v>6782233</v>
      </c>
      <c r="AT44" s="441">
        <v>6821282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</row>
    <row r="45" spans="1:146" ht="17.100000000000001" customHeight="1" x14ac:dyDescent="0.15">
      <c r="A45" s="272"/>
      <c r="B45" s="1351" t="s">
        <v>515</v>
      </c>
      <c r="C45" s="1352"/>
      <c r="D45" s="1352"/>
      <c r="E45" s="1352"/>
      <c r="F45" s="1352"/>
      <c r="G45" s="1352"/>
      <c r="H45" s="1352"/>
      <c r="I45" s="1352"/>
      <c r="J45" s="1352"/>
      <c r="K45" s="1352"/>
      <c r="L45" s="1352"/>
      <c r="M45" s="1352"/>
      <c r="N45" s="1352"/>
      <c r="O45" s="1352"/>
      <c r="P45" s="1352"/>
      <c r="Q45" s="442">
        <v>3</v>
      </c>
      <c r="R45" s="443">
        <v>2</v>
      </c>
      <c r="S45" s="250"/>
      <c r="T45" s="250"/>
      <c r="U45" s="248">
        <f t="shared" si="6"/>
        <v>0</v>
      </c>
      <c r="V45" s="440">
        <v>0</v>
      </c>
      <c r="W45" s="440">
        <v>0</v>
      </c>
      <c r="X45" s="250"/>
      <c r="Y45" s="250"/>
      <c r="Z45" s="248">
        <f t="shared" si="7"/>
        <v>0</v>
      </c>
      <c r="AA45" s="451">
        <f t="shared" si="17"/>
        <v>0</v>
      </c>
      <c r="AB45" s="375" t="str">
        <f t="shared" si="1"/>
        <v/>
      </c>
      <c r="AC45" s="389" t="str">
        <f t="shared" si="2"/>
        <v/>
      </c>
      <c r="AD45" s="389" t="str">
        <f t="shared" si="3"/>
        <v/>
      </c>
      <c r="AE45" s="439" t="str">
        <f t="shared" si="3"/>
        <v/>
      </c>
      <c r="AF45" s="389" t="str">
        <f t="shared" si="4"/>
        <v/>
      </c>
      <c r="AG45" s="440">
        <v>0</v>
      </c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441">
        <v>0</v>
      </c>
      <c r="AS45" s="441">
        <v>0</v>
      </c>
      <c r="AT45" s="441">
        <v>0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</row>
    <row r="46" spans="1:146" ht="17.100000000000001" customHeight="1" x14ac:dyDescent="0.15">
      <c r="A46" s="272"/>
      <c r="B46" s="1351" t="s">
        <v>516</v>
      </c>
      <c r="C46" s="1352"/>
      <c r="D46" s="1352"/>
      <c r="E46" s="1352"/>
      <c r="F46" s="1352"/>
      <c r="G46" s="1352"/>
      <c r="H46" s="1352"/>
      <c r="I46" s="1352"/>
      <c r="J46" s="1352"/>
      <c r="K46" s="1352"/>
      <c r="L46" s="1352"/>
      <c r="M46" s="1352"/>
      <c r="N46" s="1352"/>
      <c r="O46" s="1352"/>
      <c r="P46" s="1352"/>
      <c r="Q46" s="442">
        <v>3</v>
      </c>
      <c r="R46" s="443">
        <v>3</v>
      </c>
      <c r="S46" s="250"/>
      <c r="T46" s="250"/>
      <c r="U46" s="248">
        <f t="shared" si="6"/>
        <v>0</v>
      </c>
      <c r="V46" s="440">
        <v>0</v>
      </c>
      <c r="W46" s="440">
        <v>0</v>
      </c>
      <c r="X46" s="250"/>
      <c r="Y46" s="250"/>
      <c r="Z46" s="248">
        <f t="shared" si="7"/>
        <v>0</v>
      </c>
      <c r="AA46" s="451">
        <f t="shared" si="17"/>
        <v>0</v>
      </c>
      <c r="AB46" s="375" t="str">
        <f t="shared" si="1"/>
        <v/>
      </c>
      <c r="AC46" s="389" t="str">
        <f t="shared" si="2"/>
        <v/>
      </c>
      <c r="AD46" s="389" t="str">
        <f t="shared" si="3"/>
        <v/>
      </c>
      <c r="AE46" s="439" t="str">
        <f t="shared" si="3"/>
        <v/>
      </c>
      <c r="AF46" s="389" t="str">
        <f t="shared" si="4"/>
        <v/>
      </c>
      <c r="AG46" s="440">
        <v>0</v>
      </c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441">
        <v>0</v>
      </c>
      <c r="AS46" s="441">
        <v>0</v>
      </c>
      <c r="AT46" s="441">
        <v>0</v>
      </c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</row>
    <row r="47" spans="1:146" ht="17.100000000000001" customHeight="1" x14ac:dyDescent="0.15">
      <c r="A47" s="272"/>
      <c r="B47" s="1351" t="s">
        <v>517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442">
        <v>3</v>
      </c>
      <c r="R47" s="443">
        <v>4</v>
      </c>
      <c r="S47" s="250"/>
      <c r="T47" s="250"/>
      <c r="U47" s="248">
        <f t="shared" si="6"/>
        <v>0</v>
      </c>
      <c r="V47" s="440">
        <v>0</v>
      </c>
      <c r="W47" s="440">
        <v>0</v>
      </c>
      <c r="X47" s="250"/>
      <c r="Y47" s="250"/>
      <c r="Z47" s="248">
        <f t="shared" si="7"/>
        <v>0</v>
      </c>
      <c r="AA47" s="451">
        <f t="shared" si="17"/>
        <v>0</v>
      </c>
      <c r="AB47" s="375" t="str">
        <f t="shared" si="1"/>
        <v/>
      </c>
      <c r="AC47" s="389" t="str">
        <f t="shared" si="2"/>
        <v/>
      </c>
      <c r="AD47" s="389" t="str">
        <f t="shared" si="3"/>
        <v/>
      </c>
      <c r="AE47" s="439" t="str">
        <f t="shared" si="3"/>
        <v/>
      </c>
      <c r="AF47" s="389" t="str">
        <f t="shared" si="4"/>
        <v/>
      </c>
      <c r="AG47" s="440">
        <v>0</v>
      </c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441">
        <v>0</v>
      </c>
      <c r="AS47" s="441">
        <v>0</v>
      </c>
      <c r="AT47" s="441">
        <v>0</v>
      </c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</row>
    <row r="48" spans="1:146" ht="17.100000000000001" customHeight="1" x14ac:dyDescent="0.15">
      <c r="A48" s="272"/>
      <c r="B48" s="1349" t="s">
        <v>518</v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442">
        <v>3</v>
      </c>
      <c r="R48" s="443">
        <v>5</v>
      </c>
      <c r="S48" s="250"/>
      <c r="T48" s="250"/>
      <c r="U48" s="248">
        <f t="shared" si="6"/>
        <v>0</v>
      </c>
      <c r="V48" s="440">
        <v>0</v>
      </c>
      <c r="W48" s="440">
        <v>0</v>
      </c>
      <c r="X48" s="250"/>
      <c r="Y48" s="250"/>
      <c r="Z48" s="248">
        <f t="shared" si="7"/>
        <v>0</v>
      </c>
      <c r="AA48" s="451">
        <f t="shared" si="17"/>
        <v>0</v>
      </c>
      <c r="AB48" s="375" t="str">
        <f t="shared" si="1"/>
        <v/>
      </c>
      <c r="AC48" s="389" t="str">
        <f t="shared" si="2"/>
        <v/>
      </c>
      <c r="AD48" s="389" t="str">
        <f t="shared" si="3"/>
        <v/>
      </c>
      <c r="AE48" s="439" t="str">
        <f t="shared" si="3"/>
        <v/>
      </c>
      <c r="AF48" s="389" t="str">
        <f t="shared" si="4"/>
        <v/>
      </c>
      <c r="AG48" s="440">
        <v>0</v>
      </c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441">
        <v>0</v>
      </c>
      <c r="AS48" s="441">
        <v>0</v>
      </c>
      <c r="AT48" s="441">
        <v>0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</row>
    <row r="49" spans="1:146" ht="17.100000000000001" customHeight="1" thickBot="1" x14ac:dyDescent="0.2">
      <c r="A49" s="272"/>
      <c r="B49" s="1349" t="s">
        <v>519</v>
      </c>
      <c r="C49" s="1350"/>
      <c r="D49" s="1350"/>
      <c r="E49" s="1350"/>
      <c r="F49" s="1350"/>
      <c r="G49" s="1350"/>
      <c r="H49" s="1350"/>
      <c r="I49" s="1350"/>
      <c r="J49" s="1350"/>
      <c r="K49" s="1350"/>
      <c r="L49" s="1350"/>
      <c r="M49" s="1350"/>
      <c r="N49" s="1350"/>
      <c r="O49" s="1350"/>
      <c r="P49" s="1350"/>
      <c r="Q49" s="445">
        <v>3</v>
      </c>
      <c r="R49" s="446">
        <v>6</v>
      </c>
      <c r="S49" s="447"/>
      <c r="T49" s="447"/>
      <c r="U49" s="448">
        <f t="shared" si="6"/>
        <v>0</v>
      </c>
      <c r="V49" s="447"/>
      <c r="W49" s="449">
        <v>0</v>
      </c>
      <c r="X49" s="447"/>
      <c r="Y49" s="447"/>
      <c r="Z49" s="448">
        <f t="shared" si="7"/>
        <v>0</v>
      </c>
      <c r="AA49" s="450">
        <f t="shared" si="17"/>
        <v>0</v>
      </c>
      <c r="AB49" s="375" t="str">
        <f t="shared" si="1"/>
        <v/>
      </c>
      <c r="AC49" s="389" t="str">
        <f t="shared" si="2"/>
        <v/>
      </c>
      <c r="AD49" s="389" t="str">
        <f t="shared" si="3"/>
        <v/>
      </c>
      <c r="AE49" s="439" t="str">
        <f t="shared" si="3"/>
        <v/>
      </c>
      <c r="AF49" s="389" t="str">
        <f t="shared" si="4"/>
        <v/>
      </c>
      <c r="AG49" s="440">
        <v>0</v>
      </c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441">
        <v>0</v>
      </c>
      <c r="AS49" s="441">
        <v>0</v>
      </c>
      <c r="AT49" s="441">
        <v>0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</row>
    <row r="50" spans="1:146" ht="17.100000000000001" customHeight="1" thickBot="1" x14ac:dyDescent="0.2">
      <c r="A50" s="272"/>
      <c r="B50" s="1349" t="s">
        <v>520</v>
      </c>
      <c r="C50" s="1350"/>
      <c r="D50" s="1350"/>
      <c r="E50" s="1350"/>
      <c r="F50" s="1350"/>
      <c r="G50" s="1350"/>
      <c r="H50" s="1350"/>
      <c r="I50" s="1350"/>
      <c r="J50" s="1350"/>
      <c r="K50" s="1350"/>
      <c r="L50" s="1350"/>
      <c r="M50" s="1350"/>
      <c r="N50" s="1350"/>
      <c r="O50" s="1350"/>
      <c r="P50" s="1350"/>
      <c r="Q50" s="292">
        <v>3</v>
      </c>
      <c r="R50" s="293">
        <v>7</v>
      </c>
      <c r="S50" s="362">
        <f>S14+S38+S49</f>
        <v>206661680</v>
      </c>
      <c r="T50" s="362">
        <f t="shared" ref="T50:AA50" si="18">T14+T38+T49</f>
        <v>4030091</v>
      </c>
      <c r="U50" s="362">
        <f>S50+T50+U29</f>
        <v>210735893</v>
      </c>
      <c r="V50" s="362">
        <f t="shared" si="18"/>
        <v>1946285</v>
      </c>
      <c r="W50" s="362">
        <f t="shared" si="18"/>
        <v>0</v>
      </c>
      <c r="X50" s="362">
        <f t="shared" si="18"/>
        <v>204271818</v>
      </c>
      <c r="Y50" s="362">
        <f t="shared" si="18"/>
        <v>1303822</v>
      </c>
      <c r="Z50" s="362">
        <f>X50+Y50+Z29</f>
        <v>205619762</v>
      </c>
      <c r="AA50" s="458">
        <f t="shared" si="18"/>
        <v>1922930</v>
      </c>
      <c r="AB50" s="375">
        <f t="shared" si="1"/>
        <v>98.843587258169975</v>
      </c>
      <c r="AC50" s="389">
        <f t="shared" si="2"/>
        <v>99.246487628427801</v>
      </c>
      <c r="AD50" s="389">
        <f t="shared" si="3"/>
        <v>32.352172692874674</v>
      </c>
      <c r="AE50" s="439">
        <f t="shared" si="3"/>
        <v>97.572254575541152</v>
      </c>
      <c r="AF50" s="389">
        <f t="shared" si="4"/>
        <v>1.4984534845085875</v>
      </c>
      <c r="AG50" s="250">
        <v>261525</v>
      </c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441">
        <v>202844712</v>
      </c>
      <c r="AS50" s="441">
        <v>201316252</v>
      </c>
      <c r="AT50" s="441">
        <v>202584133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</row>
    <row r="51" spans="1:146" ht="17.100000000000001" customHeight="1" thickBot="1" x14ac:dyDescent="0.2">
      <c r="A51" s="272"/>
      <c r="B51" s="1349" t="s">
        <v>521</v>
      </c>
      <c r="C51" s="1350"/>
      <c r="D51" s="1350"/>
      <c r="E51" s="1350"/>
      <c r="F51" s="1350"/>
      <c r="G51" s="1350"/>
      <c r="H51" s="1350"/>
      <c r="I51" s="1350"/>
      <c r="J51" s="1350"/>
      <c r="K51" s="1350"/>
      <c r="L51" s="1350"/>
      <c r="M51" s="1350"/>
      <c r="N51" s="1350"/>
      <c r="O51" s="1350"/>
      <c r="P51" s="1350"/>
      <c r="Q51" s="292">
        <v>3</v>
      </c>
      <c r="R51" s="293">
        <v>8</v>
      </c>
      <c r="S51" s="459"/>
      <c r="T51" s="459"/>
      <c r="U51" s="460">
        <f t="shared" si="6"/>
        <v>0</v>
      </c>
      <c r="V51" s="461">
        <v>0</v>
      </c>
      <c r="W51" s="461">
        <v>0</v>
      </c>
      <c r="X51" s="459"/>
      <c r="Y51" s="459"/>
      <c r="Z51" s="460">
        <f t="shared" si="7"/>
        <v>0</v>
      </c>
      <c r="AA51" s="462">
        <f t="shared" ref="AA51:AA54" si="19">IF(S51=0,0,ROUND(V51*(ROUND(X51/S51,3)),0))</f>
        <v>0</v>
      </c>
      <c r="AB51" s="375" t="str">
        <f t="shared" si="1"/>
        <v/>
      </c>
      <c r="AC51" s="389" t="str">
        <f t="shared" si="2"/>
        <v/>
      </c>
      <c r="AD51" s="389" t="str">
        <f t="shared" si="3"/>
        <v/>
      </c>
      <c r="AE51" s="439" t="str">
        <f t="shared" si="3"/>
        <v/>
      </c>
      <c r="AF51" s="389" t="str">
        <f t="shared" si="4"/>
        <v/>
      </c>
      <c r="AG51" s="250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441">
        <v>0</v>
      </c>
      <c r="AS51" s="441">
        <v>0</v>
      </c>
      <c r="AT51" s="441">
        <v>0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</row>
    <row r="52" spans="1:146" ht="17.100000000000001" customHeight="1" thickBot="1" x14ac:dyDescent="0.2">
      <c r="A52" s="272"/>
      <c r="B52" s="1349" t="s">
        <v>522</v>
      </c>
      <c r="C52" s="1350"/>
      <c r="D52" s="1350"/>
      <c r="E52" s="1350"/>
      <c r="F52" s="1350"/>
      <c r="G52" s="1350"/>
      <c r="H52" s="1350"/>
      <c r="I52" s="1350"/>
      <c r="J52" s="1350"/>
      <c r="K52" s="1350"/>
      <c r="L52" s="1350"/>
      <c r="M52" s="1350"/>
      <c r="N52" s="1350"/>
      <c r="O52" s="1350"/>
      <c r="P52" s="1350"/>
      <c r="Q52" s="292">
        <v>3</v>
      </c>
      <c r="R52" s="293">
        <v>9</v>
      </c>
      <c r="S52" s="463">
        <v>19118347</v>
      </c>
      <c r="T52" s="463">
        <v>3804763</v>
      </c>
      <c r="U52" s="381">
        <f t="shared" si="6"/>
        <v>22923110</v>
      </c>
      <c r="V52" s="464">
        <v>0</v>
      </c>
      <c r="W52" s="464">
        <v>0</v>
      </c>
      <c r="X52" s="463">
        <v>17733628</v>
      </c>
      <c r="Y52" s="463">
        <v>619108</v>
      </c>
      <c r="Z52" s="381">
        <f t="shared" si="7"/>
        <v>18352736</v>
      </c>
      <c r="AA52" s="465">
        <f t="shared" si="19"/>
        <v>0</v>
      </c>
      <c r="AB52" s="375">
        <f t="shared" si="1"/>
        <v>92.757119640102786</v>
      </c>
      <c r="AC52" s="389">
        <f t="shared" si="2"/>
        <v>92.340218749009281</v>
      </c>
      <c r="AD52" s="389">
        <f t="shared" si="3"/>
        <v>16.271920222100562</v>
      </c>
      <c r="AE52" s="439">
        <f t="shared" si="3"/>
        <v>80.062155615010354</v>
      </c>
      <c r="AF52" s="389">
        <f t="shared" si="4"/>
        <v>-3.8162586874118603</v>
      </c>
      <c r="AG52" s="250">
        <v>1213658</v>
      </c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441">
        <v>19714375</v>
      </c>
      <c r="AS52" s="441">
        <v>18204297</v>
      </c>
      <c r="AT52" s="441">
        <v>19080913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</row>
    <row r="53" spans="1:146" ht="17.100000000000001" customHeight="1" thickBot="1" x14ac:dyDescent="0.2">
      <c r="A53" s="275"/>
      <c r="B53" s="1349" t="s">
        <v>523</v>
      </c>
      <c r="C53" s="1350"/>
      <c r="D53" s="1350"/>
      <c r="E53" s="1350"/>
      <c r="F53" s="1350"/>
      <c r="G53" s="1350"/>
      <c r="H53" s="1350"/>
      <c r="I53" s="1350"/>
      <c r="J53" s="1350"/>
      <c r="K53" s="1350"/>
      <c r="L53" s="1350"/>
      <c r="M53" s="1350"/>
      <c r="N53" s="1350"/>
      <c r="O53" s="1350"/>
      <c r="P53" s="1350"/>
      <c r="Q53" s="292">
        <v>4</v>
      </c>
      <c r="R53" s="293">
        <v>0</v>
      </c>
      <c r="S53" s="464">
        <v>0</v>
      </c>
      <c r="T53" s="464">
        <v>0</v>
      </c>
      <c r="U53" s="466">
        <f t="shared" si="6"/>
        <v>0</v>
      </c>
      <c r="V53" s="464">
        <v>0</v>
      </c>
      <c r="W53" s="464">
        <v>0</v>
      </c>
      <c r="X53" s="464">
        <v>0</v>
      </c>
      <c r="Y53" s="464">
        <v>0</v>
      </c>
      <c r="Z53" s="466">
        <f t="shared" si="7"/>
        <v>0</v>
      </c>
      <c r="AA53" s="465">
        <f t="shared" si="19"/>
        <v>0</v>
      </c>
      <c r="AB53" s="452" t="str">
        <f>IF(OR(X53=0,S53=0),"",(X53/S53)*100)</f>
        <v/>
      </c>
      <c r="AC53" s="453" t="str">
        <f t="shared" si="2"/>
        <v/>
      </c>
      <c r="AD53" s="453" t="str">
        <f t="shared" ref="AD53:AE54" si="20">IF(OR(Y53=0,T53=0),"",(Y53/T53)*100)</f>
        <v/>
      </c>
      <c r="AE53" s="467" t="str">
        <f t="shared" si="20"/>
        <v/>
      </c>
      <c r="AF53" s="453" t="str">
        <f t="shared" si="4"/>
        <v/>
      </c>
      <c r="AG53" s="250">
        <v>111451</v>
      </c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441">
        <v>0</v>
      </c>
      <c r="AS53" s="441">
        <v>0</v>
      </c>
      <c r="AT53" s="441">
        <v>0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</row>
    <row r="54" spans="1:146" ht="17.100000000000001" customHeight="1" thickBot="1" x14ac:dyDescent="0.2">
      <c r="A54" s="275"/>
      <c r="B54" s="1349" t="s">
        <v>524</v>
      </c>
      <c r="C54" s="1350"/>
      <c r="D54" s="1350"/>
      <c r="E54" s="1350"/>
      <c r="F54" s="1350"/>
      <c r="G54" s="1350"/>
      <c r="H54" s="1350"/>
      <c r="I54" s="1350"/>
      <c r="J54" s="1350"/>
      <c r="K54" s="1350"/>
      <c r="L54" s="1350"/>
      <c r="M54" s="1350"/>
      <c r="N54" s="1350"/>
      <c r="O54" s="1350"/>
      <c r="P54" s="1350"/>
      <c r="Q54" s="292">
        <v>4</v>
      </c>
      <c r="R54" s="293">
        <v>1</v>
      </c>
      <c r="S54" s="464">
        <v>0</v>
      </c>
      <c r="T54" s="464">
        <v>0</v>
      </c>
      <c r="U54" s="466">
        <f t="shared" si="6"/>
        <v>0</v>
      </c>
      <c r="V54" s="464">
        <v>0</v>
      </c>
      <c r="W54" s="464">
        <v>0</v>
      </c>
      <c r="X54" s="464">
        <v>0</v>
      </c>
      <c r="Y54" s="464">
        <v>0</v>
      </c>
      <c r="Z54" s="466">
        <f t="shared" si="7"/>
        <v>0</v>
      </c>
      <c r="AA54" s="465">
        <f t="shared" si="19"/>
        <v>0</v>
      </c>
      <c r="AB54" s="452" t="str">
        <f t="shared" ref="AB54" si="21">IF(OR(X54=0,S54=0),"",(X54/S54)*100)</f>
        <v/>
      </c>
      <c r="AC54" s="453" t="str">
        <f t="shared" si="2"/>
        <v/>
      </c>
      <c r="AD54" s="453" t="str">
        <f t="shared" si="20"/>
        <v/>
      </c>
      <c r="AE54" s="467" t="str">
        <f t="shared" si="20"/>
        <v/>
      </c>
      <c r="AF54" s="453" t="str">
        <f t="shared" si="4"/>
        <v/>
      </c>
      <c r="AG54" s="250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441">
        <v>0</v>
      </c>
      <c r="AS54" s="441">
        <v>0</v>
      </c>
      <c r="AT54" s="441">
        <v>0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</row>
    <row r="55" spans="1:146" ht="9" customHeight="1" x14ac:dyDescent="0.1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275"/>
      <c r="AS55" s="275"/>
      <c r="AT55" s="275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</row>
    <row r="56" spans="1:146" ht="14.25" hidden="1" customHeight="1" x14ac:dyDescent="0.1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275"/>
      <c r="AS56" s="275"/>
      <c r="AT56" s="275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</row>
    <row r="57" spans="1:146" ht="14.25" hidden="1" x14ac:dyDescent="0.1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275"/>
      <c r="AS57" s="275"/>
      <c r="AT57" s="275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</row>
    <row r="58" spans="1:146" ht="14.25" hidden="1" x14ac:dyDescent="0.15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275"/>
      <c r="AS58" s="275"/>
      <c r="AT58" s="275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</row>
    <row r="59" spans="1:146" ht="14.25" hidden="1" x14ac:dyDescent="0.15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275"/>
      <c r="AS59" s="275"/>
      <c r="AT59" s="275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</row>
    <row r="60" spans="1:146" ht="14.25" hidden="1" x14ac:dyDescent="0.15">
      <c r="A60" s="275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275"/>
      <c r="AS60" s="275"/>
      <c r="AT60" s="275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</row>
    <row r="61" spans="1:146" ht="14.25" hidden="1" x14ac:dyDescent="0.1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275"/>
      <c r="AS61" s="275"/>
      <c r="AT61" s="275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</row>
    <row r="62" spans="1:146" ht="14.25" hidden="1" x14ac:dyDescent="0.15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275"/>
      <c r="AS62" s="275"/>
      <c r="AT62" s="275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</row>
    <row r="63" spans="1:146" ht="14.25" hidden="1" x14ac:dyDescent="0.15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275"/>
      <c r="AS63" s="275"/>
      <c r="AT63" s="275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</row>
    <row r="64" spans="1:146" ht="14.25" hidden="1" x14ac:dyDescent="0.15">
      <c r="A64" s="275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275"/>
      <c r="AS64" s="275"/>
      <c r="AT64" s="275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</row>
    <row r="65" ht="14.25" hidden="1" x14ac:dyDescent="0.15"/>
    <row r="66" ht="14.25" hidden="1" x14ac:dyDescent="0.15"/>
    <row r="67" ht="14.25" hidden="1" x14ac:dyDescent="0.15"/>
  </sheetData>
  <sheetProtection sheet="1" objects="1" scenarios="1"/>
  <mergeCells count="47">
    <mergeCell ref="B50:P50"/>
    <mergeCell ref="B51:P51"/>
    <mergeCell ref="B52:P52"/>
    <mergeCell ref="B53:P53"/>
    <mergeCell ref="B54:P54"/>
    <mergeCell ref="B49:P49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37:P37"/>
    <mergeCell ref="B26:P26"/>
    <mergeCell ref="B27:P27"/>
    <mergeCell ref="B28:P28"/>
    <mergeCell ref="B29:P29"/>
    <mergeCell ref="B30:P30"/>
    <mergeCell ref="B31:P31"/>
    <mergeCell ref="B32:P32"/>
    <mergeCell ref="B33:P33"/>
    <mergeCell ref="B34:P34"/>
    <mergeCell ref="B35:P35"/>
    <mergeCell ref="B36:P36"/>
    <mergeCell ref="B25:P25"/>
    <mergeCell ref="B14:P14"/>
    <mergeCell ref="B15:P15"/>
    <mergeCell ref="B16:P16"/>
    <mergeCell ref="B17:P17"/>
    <mergeCell ref="B18:P18"/>
    <mergeCell ref="B19:P19"/>
    <mergeCell ref="B20:P20"/>
    <mergeCell ref="B21:P21"/>
    <mergeCell ref="B22:P22"/>
    <mergeCell ref="B23:P23"/>
    <mergeCell ref="B24:P24"/>
    <mergeCell ref="AR9:AT9"/>
    <mergeCell ref="B10:P13"/>
    <mergeCell ref="S10:W10"/>
    <mergeCell ref="X10:AA10"/>
    <mergeCell ref="AS10:AT10"/>
    <mergeCell ref="Q11:R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7:T21 V17:V21 X17:Y21 V24:Y24 S24:T26 V25:V26 X25:Y26 S27 X27 V28 U29 Z29 V30 S30:T32 V32 X30:Y32 W34:Y35 S34:T37 X36:Y37 V40 S40:T41 X40:Y41 W43:Y43 S43:T49 V49 X44:Y49 S51:T52 X51:Y52 AG50:AG54" xr:uid="{299CCC90-452C-41AB-AB29-70155B697208}">
      <formula1>-9999999999</formula1>
      <formula2>99999999999</formula2>
    </dataValidation>
  </dataValidations>
  <pageMargins left="0.59055118110236227" right="0" top="0" bottom="0" header="0" footer="0"/>
  <pageSetup paperSize="9" scale="59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6679-FC77-4808-90BE-7A67373994CF}">
  <sheetPr codeName="Sheet8"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531" customWidth="1"/>
    <col min="8" max="8" width="1.625" style="532" customWidth="1"/>
    <col min="9" max="9" width="1.625" style="531" customWidth="1"/>
    <col min="10" max="11" width="1.75" style="531" customWidth="1"/>
    <col min="12" max="12" width="1.625" style="531" customWidth="1"/>
    <col min="13" max="13" width="1.625" style="533" customWidth="1"/>
    <col min="14" max="14" width="1.625" style="532" customWidth="1"/>
    <col min="15" max="16" width="1.625" style="531" customWidth="1"/>
    <col min="17" max="17" width="1.625" style="548" customWidth="1"/>
    <col min="18" max="18" width="1.625" style="532" customWidth="1"/>
    <col min="19" max="19" width="1.625" style="548" customWidth="1"/>
    <col min="20" max="21" width="1.625" style="531" customWidth="1"/>
    <col min="22" max="22" width="1.75" style="531" customWidth="1"/>
    <col min="23" max="23" width="1.625" style="531" customWidth="1"/>
    <col min="24" max="24" width="1.625" style="549" customWidth="1"/>
    <col min="25" max="26" width="2.625" style="531" customWidth="1"/>
    <col min="27" max="28" width="15.625" style="531" customWidth="1"/>
    <col min="29" max="33" width="15.625" style="541" customWidth="1"/>
    <col min="34" max="34" width="15.25" style="541" customWidth="1"/>
    <col min="35" max="35" width="1.625" style="503" customWidth="1"/>
    <col min="36" max="36" width="1.625" style="503" hidden="1" customWidth="1"/>
    <col min="37" max="37" width="1.625" style="481" hidden="1" customWidth="1"/>
    <col min="38" max="38" width="1.5" style="481" hidden="1" customWidth="1"/>
    <col min="39" max="45" width="1.625" style="481" hidden="1" customWidth="1"/>
    <col min="46" max="256" width="0" style="481" hidden="1"/>
    <col min="257" max="265" width="1.625" style="481" hidden="1" customWidth="1"/>
    <col min="266" max="267" width="1.75" style="481" hidden="1" customWidth="1"/>
    <col min="268" max="277" width="1.625" style="481" hidden="1" customWidth="1"/>
    <col min="278" max="278" width="1.75" style="481" hidden="1" customWidth="1"/>
    <col min="279" max="280" width="1.625" style="481" hidden="1" customWidth="1"/>
    <col min="281" max="282" width="2.625" style="481" hidden="1" customWidth="1"/>
    <col min="283" max="289" width="15.625" style="481" hidden="1" customWidth="1"/>
    <col min="290" max="290" width="15.25" style="481" hidden="1" customWidth="1"/>
    <col min="291" max="291" width="5.875" style="481" hidden="1" customWidth="1"/>
    <col min="292" max="292" width="1.625" style="481" hidden="1" customWidth="1"/>
    <col min="293" max="301" width="0" style="481" hidden="1" customWidth="1"/>
    <col min="302" max="512" width="0" style="481" hidden="1"/>
    <col min="513" max="521" width="1.625" style="481" hidden="1" customWidth="1"/>
    <col min="522" max="523" width="1.75" style="481" hidden="1" customWidth="1"/>
    <col min="524" max="533" width="1.625" style="481" hidden="1" customWidth="1"/>
    <col min="534" max="534" width="1.75" style="481" hidden="1" customWidth="1"/>
    <col min="535" max="536" width="1.625" style="481" hidden="1" customWidth="1"/>
    <col min="537" max="538" width="2.625" style="481" hidden="1" customWidth="1"/>
    <col min="539" max="545" width="15.625" style="481" hidden="1" customWidth="1"/>
    <col min="546" max="546" width="15.25" style="481" hidden="1" customWidth="1"/>
    <col min="547" max="547" width="5.875" style="481" hidden="1" customWidth="1"/>
    <col min="548" max="548" width="1.625" style="481" hidden="1" customWidth="1"/>
    <col min="549" max="557" width="0" style="481" hidden="1" customWidth="1"/>
    <col min="558" max="768" width="0" style="481" hidden="1"/>
    <col min="769" max="777" width="1.625" style="481" hidden="1" customWidth="1"/>
    <col min="778" max="779" width="1.75" style="481" hidden="1" customWidth="1"/>
    <col min="780" max="789" width="1.625" style="481" hidden="1" customWidth="1"/>
    <col min="790" max="790" width="1.75" style="481" hidden="1" customWidth="1"/>
    <col min="791" max="792" width="1.625" style="481" hidden="1" customWidth="1"/>
    <col min="793" max="794" width="2.625" style="481" hidden="1" customWidth="1"/>
    <col min="795" max="801" width="15.625" style="481" hidden="1" customWidth="1"/>
    <col min="802" max="802" width="15.25" style="481" hidden="1" customWidth="1"/>
    <col min="803" max="803" width="5.875" style="481" hidden="1" customWidth="1"/>
    <col min="804" max="804" width="1.625" style="481" hidden="1" customWidth="1"/>
    <col min="805" max="813" width="0" style="481" hidden="1" customWidth="1"/>
    <col min="814" max="1024" width="0" style="481" hidden="1"/>
    <col min="1025" max="1033" width="1.625" style="481" hidden="1" customWidth="1"/>
    <col min="1034" max="1035" width="1.75" style="481" hidden="1" customWidth="1"/>
    <col min="1036" max="1045" width="1.625" style="481" hidden="1" customWidth="1"/>
    <col min="1046" max="1046" width="1.75" style="481" hidden="1" customWidth="1"/>
    <col min="1047" max="1048" width="1.625" style="481" hidden="1" customWidth="1"/>
    <col min="1049" max="1050" width="2.625" style="481" hidden="1" customWidth="1"/>
    <col min="1051" max="1057" width="15.625" style="481" hidden="1" customWidth="1"/>
    <col min="1058" max="1058" width="15.25" style="481" hidden="1" customWidth="1"/>
    <col min="1059" max="1059" width="5.875" style="481" hidden="1" customWidth="1"/>
    <col min="1060" max="1060" width="1.625" style="481" hidden="1" customWidth="1"/>
    <col min="1061" max="1069" width="0" style="481" hidden="1" customWidth="1"/>
    <col min="1070" max="1280" width="0" style="481" hidden="1"/>
    <col min="1281" max="1289" width="1.625" style="481" hidden="1" customWidth="1"/>
    <col min="1290" max="1291" width="1.75" style="481" hidden="1" customWidth="1"/>
    <col min="1292" max="1301" width="1.625" style="481" hidden="1" customWidth="1"/>
    <col min="1302" max="1302" width="1.75" style="481" hidden="1" customWidth="1"/>
    <col min="1303" max="1304" width="1.625" style="481" hidden="1" customWidth="1"/>
    <col min="1305" max="1306" width="2.625" style="481" hidden="1" customWidth="1"/>
    <col min="1307" max="1313" width="15.625" style="481" hidden="1" customWidth="1"/>
    <col min="1314" max="1314" width="15.25" style="481" hidden="1" customWidth="1"/>
    <col min="1315" max="1315" width="5.875" style="481" hidden="1" customWidth="1"/>
    <col min="1316" max="1316" width="1.625" style="481" hidden="1" customWidth="1"/>
    <col min="1317" max="1325" width="0" style="481" hidden="1" customWidth="1"/>
    <col min="1326" max="1536" width="0" style="481" hidden="1"/>
    <col min="1537" max="1545" width="1.625" style="481" hidden="1" customWidth="1"/>
    <col min="1546" max="1547" width="1.75" style="481" hidden="1" customWidth="1"/>
    <col min="1548" max="1557" width="1.625" style="481" hidden="1" customWidth="1"/>
    <col min="1558" max="1558" width="1.75" style="481" hidden="1" customWidth="1"/>
    <col min="1559" max="1560" width="1.625" style="481" hidden="1" customWidth="1"/>
    <col min="1561" max="1562" width="2.625" style="481" hidden="1" customWidth="1"/>
    <col min="1563" max="1569" width="15.625" style="481" hidden="1" customWidth="1"/>
    <col min="1570" max="1570" width="15.25" style="481" hidden="1" customWidth="1"/>
    <col min="1571" max="1571" width="5.875" style="481" hidden="1" customWidth="1"/>
    <col min="1572" max="1572" width="1.625" style="481" hidden="1" customWidth="1"/>
    <col min="1573" max="1581" width="0" style="481" hidden="1" customWidth="1"/>
    <col min="1582" max="1792" width="0" style="481" hidden="1"/>
    <col min="1793" max="1801" width="1.625" style="481" hidden="1" customWidth="1"/>
    <col min="1802" max="1803" width="1.75" style="481" hidden="1" customWidth="1"/>
    <col min="1804" max="1813" width="1.625" style="481" hidden="1" customWidth="1"/>
    <col min="1814" max="1814" width="1.75" style="481" hidden="1" customWidth="1"/>
    <col min="1815" max="1816" width="1.625" style="481" hidden="1" customWidth="1"/>
    <col min="1817" max="1818" width="2.625" style="481" hidden="1" customWidth="1"/>
    <col min="1819" max="1825" width="15.625" style="481" hidden="1" customWidth="1"/>
    <col min="1826" max="1826" width="15.25" style="481" hidden="1" customWidth="1"/>
    <col min="1827" max="1827" width="5.875" style="481" hidden="1" customWidth="1"/>
    <col min="1828" max="1828" width="1.625" style="481" hidden="1" customWidth="1"/>
    <col min="1829" max="1837" width="0" style="481" hidden="1" customWidth="1"/>
    <col min="1838" max="2048" width="0" style="481" hidden="1"/>
    <col min="2049" max="2057" width="1.625" style="481" hidden="1" customWidth="1"/>
    <col min="2058" max="2059" width="1.75" style="481" hidden="1" customWidth="1"/>
    <col min="2060" max="2069" width="1.625" style="481" hidden="1" customWidth="1"/>
    <col min="2070" max="2070" width="1.75" style="481" hidden="1" customWidth="1"/>
    <col min="2071" max="2072" width="1.625" style="481" hidden="1" customWidth="1"/>
    <col min="2073" max="2074" width="2.625" style="481" hidden="1" customWidth="1"/>
    <col min="2075" max="2081" width="15.625" style="481" hidden="1" customWidth="1"/>
    <col min="2082" max="2082" width="15.25" style="481" hidden="1" customWidth="1"/>
    <col min="2083" max="2083" width="5.875" style="481" hidden="1" customWidth="1"/>
    <col min="2084" max="2084" width="1.625" style="481" hidden="1" customWidth="1"/>
    <col min="2085" max="2093" width="0" style="481" hidden="1" customWidth="1"/>
    <col min="2094" max="2304" width="0" style="481" hidden="1"/>
    <col min="2305" max="2313" width="1.625" style="481" hidden="1" customWidth="1"/>
    <col min="2314" max="2315" width="1.75" style="481" hidden="1" customWidth="1"/>
    <col min="2316" max="2325" width="1.625" style="481" hidden="1" customWidth="1"/>
    <col min="2326" max="2326" width="1.75" style="481" hidden="1" customWidth="1"/>
    <col min="2327" max="2328" width="1.625" style="481" hidden="1" customWidth="1"/>
    <col min="2329" max="2330" width="2.625" style="481" hidden="1" customWidth="1"/>
    <col min="2331" max="2337" width="15.625" style="481" hidden="1" customWidth="1"/>
    <col min="2338" max="2338" width="15.25" style="481" hidden="1" customWidth="1"/>
    <col min="2339" max="2339" width="5.875" style="481" hidden="1" customWidth="1"/>
    <col min="2340" max="2340" width="1.625" style="481" hidden="1" customWidth="1"/>
    <col min="2341" max="2349" width="0" style="481" hidden="1" customWidth="1"/>
    <col min="2350" max="2560" width="0" style="481" hidden="1"/>
    <col min="2561" max="2569" width="1.625" style="481" hidden="1" customWidth="1"/>
    <col min="2570" max="2571" width="1.75" style="481" hidden="1" customWidth="1"/>
    <col min="2572" max="2581" width="1.625" style="481" hidden="1" customWidth="1"/>
    <col min="2582" max="2582" width="1.75" style="481" hidden="1" customWidth="1"/>
    <col min="2583" max="2584" width="1.625" style="481" hidden="1" customWidth="1"/>
    <col min="2585" max="2586" width="2.625" style="481" hidden="1" customWidth="1"/>
    <col min="2587" max="2593" width="15.625" style="481" hidden="1" customWidth="1"/>
    <col min="2594" max="2594" width="15.25" style="481" hidden="1" customWidth="1"/>
    <col min="2595" max="2595" width="5.875" style="481" hidden="1" customWidth="1"/>
    <col min="2596" max="2596" width="1.625" style="481" hidden="1" customWidth="1"/>
    <col min="2597" max="2605" width="0" style="481" hidden="1" customWidth="1"/>
    <col min="2606" max="2816" width="0" style="481" hidden="1"/>
    <col min="2817" max="2825" width="1.625" style="481" hidden="1" customWidth="1"/>
    <col min="2826" max="2827" width="1.75" style="481" hidden="1" customWidth="1"/>
    <col min="2828" max="2837" width="1.625" style="481" hidden="1" customWidth="1"/>
    <col min="2838" max="2838" width="1.75" style="481" hidden="1" customWidth="1"/>
    <col min="2839" max="2840" width="1.625" style="481" hidden="1" customWidth="1"/>
    <col min="2841" max="2842" width="2.625" style="481" hidden="1" customWidth="1"/>
    <col min="2843" max="2849" width="15.625" style="481" hidden="1" customWidth="1"/>
    <col min="2850" max="2850" width="15.25" style="481" hidden="1" customWidth="1"/>
    <col min="2851" max="2851" width="5.875" style="481" hidden="1" customWidth="1"/>
    <col min="2852" max="2852" width="1.625" style="481" hidden="1" customWidth="1"/>
    <col min="2853" max="2861" width="0" style="481" hidden="1" customWidth="1"/>
    <col min="2862" max="3072" width="0" style="481" hidden="1"/>
    <col min="3073" max="3081" width="1.625" style="481" hidden="1" customWidth="1"/>
    <col min="3082" max="3083" width="1.75" style="481" hidden="1" customWidth="1"/>
    <col min="3084" max="3093" width="1.625" style="481" hidden="1" customWidth="1"/>
    <col min="3094" max="3094" width="1.75" style="481" hidden="1" customWidth="1"/>
    <col min="3095" max="3096" width="1.625" style="481" hidden="1" customWidth="1"/>
    <col min="3097" max="3098" width="2.625" style="481" hidden="1" customWidth="1"/>
    <col min="3099" max="3105" width="15.625" style="481" hidden="1" customWidth="1"/>
    <col min="3106" max="3106" width="15.25" style="481" hidden="1" customWidth="1"/>
    <col min="3107" max="3107" width="5.875" style="481" hidden="1" customWidth="1"/>
    <col min="3108" max="3108" width="1.625" style="481" hidden="1" customWidth="1"/>
    <col min="3109" max="3117" width="0" style="481" hidden="1" customWidth="1"/>
    <col min="3118" max="3328" width="0" style="481" hidden="1"/>
    <col min="3329" max="3337" width="1.625" style="481" hidden="1" customWidth="1"/>
    <col min="3338" max="3339" width="1.75" style="481" hidden="1" customWidth="1"/>
    <col min="3340" max="3349" width="1.625" style="481" hidden="1" customWidth="1"/>
    <col min="3350" max="3350" width="1.75" style="481" hidden="1" customWidth="1"/>
    <col min="3351" max="3352" width="1.625" style="481" hidden="1" customWidth="1"/>
    <col min="3353" max="3354" width="2.625" style="481" hidden="1" customWidth="1"/>
    <col min="3355" max="3361" width="15.625" style="481" hidden="1" customWidth="1"/>
    <col min="3362" max="3362" width="15.25" style="481" hidden="1" customWidth="1"/>
    <col min="3363" max="3363" width="5.875" style="481" hidden="1" customWidth="1"/>
    <col min="3364" max="3364" width="1.625" style="481" hidden="1" customWidth="1"/>
    <col min="3365" max="3373" width="0" style="481" hidden="1" customWidth="1"/>
    <col min="3374" max="3584" width="0" style="481" hidden="1"/>
    <col min="3585" max="3593" width="1.625" style="481" hidden="1" customWidth="1"/>
    <col min="3594" max="3595" width="1.75" style="481" hidden="1" customWidth="1"/>
    <col min="3596" max="3605" width="1.625" style="481" hidden="1" customWidth="1"/>
    <col min="3606" max="3606" width="1.75" style="481" hidden="1" customWidth="1"/>
    <col min="3607" max="3608" width="1.625" style="481" hidden="1" customWidth="1"/>
    <col min="3609" max="3610" width="2.625" style="481" hidden="1" customWidth="1"/>
    <col min="3611" max="3617" width="15.625" style="481" hidden="1" customWidth="1"/>
    <col min="3618" max="3618" width="15.25" style="481" hidden="1" customWidth="1"/>
    <col min="3619" max="3619" width="5.875" style="481" hidden="1" customWidth="1"/>
    <col min="3620" max="3620" width="1.625" style="481" hidden="1" customWidth="1"/>
    <col min="3621" max="3629" width="0" style="481" hidden="1" customWidth="1"/>
    <col min="3630" max="3840" width="0" style="481" hidden="1"/>
    <col min="3841" max="3849" width="1.625" style="481" hidden="1" customWidth="1"/>
    <col min="3850" max="3851" width="1.75" style="481" hidden="1" customWidth="1"/>
    <col min="3852" max="3861" width="1.625" style="481" hidden="1" customWidth="1"/>
    <col min="3862" max="3862" width="1.75" style="481" hidden="1" customWidth="1"/>
    <col min="3863" max="3864" width="1.625" style="481" hidden="1" customWidth="1"/>
    <col min="3865" max="3866" width="2.625" style="481" hidden="1" customWidth="1"/>
    <col min="3867" max="3873" width="15.625" style="481" hidden="1" customWidth="1"/>
    <col min="3874" max="3874" width="15.25" style="481" hidden="1" customWidth="1"/>
    <col min="3875" max="3875" width="5.875" style="481" hidden="1" customWidth="1"/>
    <col min="3876" max="3876" width="1.625" style="481" hidden="1" customWidth="1"/>
    <col min="3877" max="3885" width="0" style="481" hidden="1" customWidth="1"/>
    <col min="3886" max="4096" width="0" style="481" hidden="1"/>
    <col min="4097" max="4105" width="1.625" style="481" hidden="1" customWidth="1"/>
    <col min="4106" max="4107" width="1.75" style="481" hidden="1" customWidth="1"/>
    <col min="4108" max="4117" width="1.625" style="481" hidden="1" customWidth="1"/>
    <col min="4118" max="4118" width="1.75" style="481" hidden="1" customWidth="1"/>
    <col min="4119" max="4120" width="1.625" style="481" hidden="1" customWidth="1"/>
    <col min="4121" max="4122" width="2.625" style="481" hidden="1" customWidth="1"/>
    <col min="4123" max="4129" width="15.625" style="481" hidden="1" customWidth="1"/>
    <col min="4130" max="4130" width="15.25" style="481" hidden="1" customWidth="1"/>
    <col min="4131" max="4131" width="5.875" style="481" hidden="1" customWidth="1"/>
    <col min="4132" max="4132" width="1.625" style="481" hidden="1" customWidth="1"/>
    <col min="4133" max="4141" width="0" style="481" hidden="1" customWidth="1"/>
    <col min="4142" max="4352" width="0" style="481" hidden="1"/>
    <col min="4353" max="4361" width="1.625" style="481" hidden="1" customWidth="1"/>
    <col min="4362" max="4363" width="1.75" style="481" hidden="1" customWidth="1"/>
    <col min="4364" max="4373" width="1.625" style="481" hidden="1" customWidth="1"/>
    <col min="4374" max="4374" width="1.75" style="481" hidden="1" customWidth="1"/>
    <col min="4375" max="4376" width="1.625" style="481" hidden="1" customWidth="1"/>
    <col min="4377" max="4378" width="2.625" style="481" hidden="1" customWidth="1"/>
    <col min="4379" max="4385" width="15.625" style="481" hidden="1" customWidth="1"/>
    <col min="4386" max="4386" width="15.25" style="481" hidden="1" customWidth="1"/>
    <col min="4387" max="4387" width="5.875" style="481" hidden="1" customWidth="1"/>
    <col min="4388" max="4388" width="1.625" style="481" hidden="1" customWidth="1"/>
    <col min="4389" max="4397" width="0" style="481" hidden="1" customWidth="1"/>
    <col min="4398" max="4608" width="0" style="481" hidden="1"/>
    <col min="4609" max="4617" width="1.625" style="481" hidden="1" customWidth="1"/>
    <col min="4618" max="4619" width="1.75" style="481" hidden="1" customWidth="1"/>
    <col min="4620" max="4629" width="1.625" style="481" hidden="1" customWidth="1"/>
    <col min="4630" max="4630" width="1.75" style="481" hidden="1" customWidth="1"/>
    <col min="4631" max="4632" width="1.625" style="481" hidden="1" customWidth="1"/>
    <col min="4633" max="4634" width="2.625" style="481" hidden="1" customWidth="1"/>
    <col min="4635" max="4641" width="15.625" style="481" hidden="1" customWidth="1"/>
    <col min="4642" max="4642" width="15.25" style="481" hidden="1" customWidth="1"/>
    <col min="4643" max="4643" width="5.875" style="481" hidden="1" customWidth="1"/>
    <col min="4644" max="4644" width="1.625" style="481" hidden="1" customWidth="1"/>
    <col min="4645" max="4653" width="0" style="481" hidden="1" customWidth="1"/>
    <col min="4654" max="4864" width="0" style="481" hidden="1"/>
    <col min="4865" max="4873" width="1.625" style="481" hidden="1" customWidth="1"/>
    <col min="4874" max="4875" width="1.75" style="481" hidden="1" customWidth="1"/>
    <col min="4876" max="4885" width="1.625" style="481" hidden="1" customWidth="1"/>
    <col min="4886" max="4886" width="1.75" style="481" hidden="1" customWidth="1"/>
    <col min="4887" max="4888" width="1.625" style="481" hidden="1" customWidth="1"/>
    <col min="4889" max="4890" width="2.625" style="481" hidden="1" customWidth="1"/>
    <col min="4891" max="4897" width="15.625" style="481" hidden="1" customWidth="1"/>
    <col min="4898" max="4898" width="15.25" style="481" hidden="1" customWidth="1"/>
    <col min="4899" max="4899" width="5.875" style="481" hidden="1" customWidth="1"/>
    <col min="4900" max="4900" width="1.625" style="481" hidden="1" customWidth="1"/>
    <col min="4901" max="4909" width="0" style="481" hidden="1" customWidth="1"/>
    <col min="4910" max="5120" width="0" style="481" hidden="1"/>
    <col min="5121" max="5129" width="1.625" style="481" hidden="1" customWidth="1"/>
    <col min="5130" max="5131" width="1.75" style="481" hidden="1" customWidth="1"/>
    <col min="5132" max="5141" width="1.625" style="481" hidden="1" customWidth="1"/>
    <col min="5142" max="5142" width="1.75" style="481" hidden="1" customWidth="1"/>
    <col min="5143" max="5144" width="1.625" style="481" hidden="1" customWidth="1"/>
    <col min="5145" max="5146" width="2.625" style="481" hidden="1" customWidth="1"/>
    <col min="5147" max="5153" width="15.625" style="481" hidden="1" customWidth="1"/>
    <col min="5154" max="5154" width="15.25" style="481" hidden="1" customWidth="1"/>
    <col min="5155" max="5155" width="5.875" style="481" hidden="1" customWidth="1"/>
    <col min="5156" max="5156" width="1.625" style="481" hidden="1" customWidth="1"/>
    <col min="5157" max="5165" width="0" style="481" hidden="1" customWidth="1"/>
    <col min="5166" max="5376" width="0" style="481" hidden="1"/>
    <col min="5377" max="5385" width="1.625" style="481" hidden="1" customWidth="1"/>
    <col min="5386" max="5387" width="1.75" style="481" hidden="1" customWidth="1"/>
    <col min="5388" max="5397" width="1.625" style="481" hidden="1" customWidth="1"/>
    <col min="5398" max="5398" width="1.75" style="481" hidden="1" customWidth="1"/>
    <col min="5399" max="5400" width="1.625" style="481" hidden="1" customWidth="1"/>
    <col min="5401" max="5402" width="2.625" style="481" hidden="1" customWidth="1"/>
    <col min="5403" max="5409" width="15.625" style="481" hidden="1" customWidth="1"/>
    <col min="5410" max="5410" width="15.25" style="481" hidden="1" customWidth="1"/>
    <col min="5411" max="5411" width="5.875" style="481" hidden="1" customWidth="1"/>
    <col min="5412" max="5412" width="1.625" style="481" hidden="1" customWidth="1"/>
    <col min="5413" max="5421" width="0" style="481" hidden="1" customWidth="1"/>
    <col min="5422" max="5632" width="0" style="481" hidden="1"/>
    <col min="5633" max="5641" width="1.625" style="481" hidden="1" customWidth="1"/>
    <col min="5642" max="5643" width="1.75" style="481" hidden="1" customWidth="1"/>
    <col min="5644" max="5653" width="1.625" style="481" hidden="1" customWidth="1"/>
    <col min="5654" max="5654" width="1.75" style="481" hidden="1" customWidth="1"/>
    <col min="5655" max="5656" width="1.625" style="481" hidden="1" customWidth="1"/>
    <col min="5657" max="5658" width="2.625" style="481" hidden="1" customWidth="1"/>
    <col min="5659" max="5665" width="15.625" style="481" hidden="1" customWidth="1"/>
    <col min="5666" max="5666" width="15.25" style="481" hidden="1" customWidth="1"/>
    <col min="5667" max="5667" width="5.875" style="481" hidden="1" customWidth="1"/>
    <col min="5668" max="5668" width="1.625" style="481" hidden="1" customWidth="1"/>
    <col min="5669" max="5677" width="0" style="481" hidden="1" customWidth="1"/>
    <col min="5678" max="5888" width="0" style="481" hidden="1"/>
    <col min="5889" max="5897" width="1.625" style="481" hidden="1" customWidth="1"/>
    <col min="5898" max="5899" width="1.75" style="481" hidden="1" customWidth="1"/>
    <col min="5900" max="5909" width="1.625" style="481" hidden="1" customWidth="1"/>
    <col min="5910" max="5910" width="1.75" style="481" hidden="1" customWidth="1"/>
    <col min="5911" max="5912" width="1.625" style="481" hidden="1" customWidth="1"/>
    <col min="5913" max="5914" width="2.625" style="481" hidden="1" customWidth="1"/>
    <col min="5915" max="5921" width="15.625" style="481" hidden="1" customWidth="1"/>
    <col min="5922" max="5922" width="15.25" style="481" hidden="1" customWidth="1"/>
    <col min="5923" max="5923" width="5.875" style="481" hidden="1" customWidth="1"/>
    <col min="5924" max="5924" width="1.625" style="481" hidden="1" customWidth="1"/>
    <col min="5925" max="5933" width="0" style="481" hidden="1" customWidth="1"/>
    <col min="5934" max="6144" width="0" style="481" hidden="1"/>
    <col min="6145" max="6153" width="1.625" style="481" hidden="1" customWidth="1"/>
    <col min="6154" max="6155" width="1.75" style="481" hidden="1" customWidth="1"/>
    <col min="6156" max="6165" width="1.625" style="481" hidden="1" customWidth="1"/>
    <col min="6166" max="6166" width="1.75" style="481" hidden="1" customWidth="1"/>
    <col min="6167" max="6168" width="1.625" style="481" hidden="1" customWidth="1"/>
    <col min="6169" max="6170" width="2.625" style="481" hidden="1" customWidth="1"/>
    <col min="6171" max="6177" width="15.625" style="481" hidden="1" customWidth="1"/>
    <col min="6178" max="6178" width="15.25" style="481" hidden="1" customWidth="1"/>
    <col min="6179" max="6179" width="5.875" style="481" hidden="1" customWidth="1"/>
    <col min="6180" max="6180" width="1.625" style="481" hidden="1" customWidth="1"/>
    <col min="6181" max="6189" width="0" style="481" hidden="1" customWidth="1"/>
    <col min="6190" max="6400" width="0" style="481" hidden="1"/>
    <col min="6401" max="6409" width="1.625" style="481" hidden="1" customWidth="1"/>
    <col min="6410" max="6411" width="1.75" style="481" hidden="1" customWidth="1"/>
    <col min="6412" max="6421" width="1.625" style="481" hidden="1" customWidth="1"/>
    <col min="6422" max="6422" width="1.75" style="481" hidden="1" customWidth="1"/>
    <col min="6423" max="6424" width="1.625" style="481" hidden="1" customWidth="1"/>
    <col min="6425" max="6426" width="2.625" style="481" hidden="1" customWidth="1"/>
    <col min="6427" max="6433" width="15.625" style="481" hidden="1" customWidth="1"/>
    <col min="6434" max="6434" width="15.25" style="481" hidden="1" customWidth="1"/>
    <col min="6435" max="6435" width="5.875" style="481" hidden="1" customWidth="1"/>
    <col min="6436" max="6436" width="1.625" style="481" hidden="1" customWidth="1"/>
    <col min="6437" max="6445" width="0" style="481" hidden="1" customWidth="1"/>
    <col min="6446" max="6656" width="0" style="481" hidden="1"/>
    <col min="6657" max="6665" width="1.625" style="481" hidden="1" customWidth="1"/>
    <col min="6666" max="6667" width="1.75" style="481" hidden="1" customWidth="1"/>
    <col min="6668" max="6677" width="1.625" style="481" hidden="1" customWidth="1"/>
    <col min="6678" max="6678" width="1.75" style="481" hidden="1" customWidth="1"/>
    <col min="6679" max="6680" width="1.625" style="481" hidden="1" customWidth="1"/>
    <col min="6681" max="6682" width="2.625" style="481" hidden="1" customWidth="1"/>
    <col min="6683" max="6689" width="15.625" style="481" hidden="1" customWidth="1"/>
    <col min="6690" max="6690" width="15.25" style="481" hidden="1" customWidth="1"/>
    <col min="6691" max="6691" width="5.875" style="481" hidden="1" customWidth="1"/>
    <col min="6692" max="6692" width="1.625" style="481" hidden="1" customWidth="1"/>
    <col min="6693" max="6701" width="0" style="481" hidden="1" customWidth="1"/>
    <col min="6702" max="6912" width="0" style="481" hidden="1"/>
    <col min="6913" max="6921" width="1.625" style="481" hidden="1" customWidth="1"/>
    <col min="6922" max="6923" width="1.75" style="481" hidden="1" customWidth="1"/>
    <col min="6924" max="6933" width="1.625" style="481" hidden="1" customWidth="1"/>
    <col min="6934" max="6934" width="1.75" style="481" hidden="1" customWidth="1"/>
    <col min="6935" max="6936" width="1.625" style="481" hidden="1" customWidth="1"/>
    <col min="6937" max="6938" width="2.625" style="481" hidden="1" customWidth="1"/>
    <col min="6939" max="6945" width="15.625" style="481" hidden="1" customWidth="1"/>
    <col min="6946" max="6946" width="15.25" style="481" hidden="1" customWidth="1"/>
    <col min="6947" max="6947" width="5.875" style="481" hidden="1" customWidth="1"/>
    <col min="6948" max="6948" width="1.625" style="481" hidden="1" customWidth="1"/>
    <col min="6949" max="6957" width="0" style="481" hidden="1" customWidth="1"/>
    <col min="6958" max="7168" width="0" style="481" hidden="1"/>
    <col min="7169" max="7177" width="1.625" style="481" hidden="1" customWidth="1"/>
    <col min="7178" max="7179" width="1.75" style="481" hidden="1" customWidth="1"/>
    <col min="7180" max="7189" width="1.625" style="481" hidden="1" customWidth="1"/>
    <col min="7190" max="7190" width="1.75" style="481" hidden="1" customWidth="1"/>
    <col min="7191" max="7192" width="1.625" style="481" hidden="1" customWidth="1"/>
    <col min="7193" max="7194" width="2.625" style="481" hidden="1" customWidth="1"/>
    <col min="7195" max="7201" width="15.625" style="481" hidden="1" customWidth="1"/>
    <col min="7202" max="7202" width="15.25" style="481" hidden="1" customWidth="1"/>
    <col min="7203" max="7203" width="5.875" style="481" hidden="1" customWidth="1"/>
    <col min="7204" max="7204" width="1.625" style="481" hidden="1" customWidth="1"/>
    <col min="7205" max="7213" width="0" style="481" hidden="1" customWidth="1"/>
    <col min="7214" max="7424" width="0" style="481" hidden="1"/>
    <col min="7425" max="7433" width="1.625" style="481" hidden="1" customWidth="1"/>
    <col min="7434" max="7435" width="1.75" style="481" hidden="1" customWidth="1"/>
    <col min="7436" max="7445" width="1.625" style="481" hidden="1" customWidth="1"/>
    <col min="7446" max="7446" width="1.75" style="481" hidden="1" customWidth="1"/>
    <col min="7447" max="7448" width="1.625" style="481" hidden="1" customWidth="1"/>
    <col min="7449" max="7450" width="2.625" style="481" hidden="1" customWidth="1"/>
    <col min="7451" max="7457" width="15.625" style="481" hidden="1" customWidth="1"/>
    <col min="7458" max="7458" width="15.25" style="481" hidden="1" customWidth="1"/>
    <col min="7459" max="7459" width="5.875" style="481" hidden="1" customWidth="1"/>
    <col min="7460" max="7460" width="1.625" style="481" hidden="1" customWidth="1"/>
    <col min="7461" max="7469" width="0" style="481" hidden="1" customWidth="1"/>
    <col min="7470" max="7680" width="0" style="481" hidden="1"/>
    <col min="7681" max="7689" width="1.625" style="481" hidden="1" customWidth="1"/>
    <col min="7690" max="7691" width="1.75" style="481" hidden="1" customWidth="1"/>
    <col min="7692" max="7701" width="1.625" style="481" hidden="1" customWidth="1"/>
    <col min="7702" max="7702" width="1.75" style="481" hidden="1" customWidth="1"/>
    <col min="7703" max="7704" width="1.625" style="481" hidden="1" customWidth="1"/>
    <col min="7705" max="7706" width="2.625" style="481" hidden="1" customWidth="1"/>
    <col min="7707" max="7713" width="15.625" style="481" hidden="1" customWidth="1"/>
    <col min="7714" max="7714" width="15.25" style="481" hidden="1" customWidth="1"/>
    <col min="7715" max="7715" width="5.875" style="481" hidden="1" customWidth="1"/>
    <col min="7716" max="7716" width="1.625" style="481" hidden="1" customWidth="1"/>
    <col min="7717" max="7725" width="0" style="481" hidden="1" customWidth="1"/>
    <col min="7726" max="7936" width="0" style="481" hidden="1"/>
    <col min="7937" max="7945" width="1.625" style="481" hidden="1" customWidth="1"/>
    <col min="7946" max="7947" width="1.75" style="481" hidden="1" customWidth="1"/>
    <col min="7948" max="7957" width="1.625" style="481" hidden="1" customWidth="1"/>
    <col min="7958" max="7958" width="1.75" style="481" hidden="1" customWidth="1"/>
    <col min="7959" max="7960" width="1.625" style="481" hidden="1" customWidth="1"/>
    <col min="7961" max="7962" width="2.625" style="481" hidden="1" customWidth="1"/>
    <col min="7963" max="7969" width="15.625" style="481" hidden="1" customWidth="1"/>
    <col min="7970" max="7970" width="15.25" style="481" hidden="1" customWidth="1"/>
    <col min="7971" max="7971" width="5.875" style="481" hidden="1" customWidth="1"/>
    <col min="7972" max="7972" width="1.625" style="481" hidden="1" customWidth="1"/>
    <col min="7973" max="7981" width="0" style="481" hidden="1" customWidth="1"/>
    <col min="7982" max="8192" width="0" style="481" hidden="1"/>
    <col min="8193" max="8201" width="1.625" style="481" hidden="1" customWidth="1"/>
    <col min="8202" max="8203" width="1.75" style="481" hidden="1" customWidth="1"/>
    <col min="8204" max="8213" width="1.625" style="481" hidden="1" customWidth="1"/>
    <col min="8214" max="8214" width="1.75" style="481" hidden="1" customWidth="1"/>
    <col min="8215" max="8216" width="1.625" style="481" hidden="1" customWidth="1"/>
    <col min="8217" max="8218" width="2.625" style="481" hidden="1" customWidth="1"/>
    <col min="8219" max="8225" width="15.625" style="481" hidden="1" customWidth="1"/>
    <col min="8226" max="8226" width="15.25" style="481" hidden="1" customWidth="1"/>
    <col min="8227" max="8227" width="5.875" style="481" hidden="1" customWidth="1"/>
    <col min="8228" max="8228" width="1.625" style="481" hidden="1" customWidth="1"/>
    <col min="8229" max="8237" width="0" style="481" hidden="1" customWidth="1"/>
    <col min="8238" max="8448" width="0" style="481" hidden="1"/>
    <col min="8449" max="8457" width="1.625" style="481" hidden="1" customWidth="1"/>
    <col min="8458" max="8459" width="1.75" style="481" hidden="1" customWidth="1"/>
    <col min="8460" max="8469" width="1.625" style="481" hidden="1" customWidth="1"/>
    <col min="8470" max="8470" width="1.75" style="481" hidden="1" customWidth="1"/>
    <col min="8471" max="8472" width="1.625" style="481" hidden="1" customWidth="1"/>
    <col min="8473" max="8474" width="2.625" style="481" hidden="1" customWidth="1"/>
    <col min="8475" max="8481" width="15.625" style="481" hidden="1" customWidth="1"/>
    <col min="8482" max="8482" width="15.25" style="481" hidden="1" customWidth="1"/>
    <col min="8483" max="8483" width="5.875" style="481" hidden="1" customWidth="1"/>
    <col min="8484" max="8484" width="1.625" style="481" hidden="1" customWidth="1"/>
    <col min="8485" max="8493" width="0" style="481" hidden="1" customWidth="1"/>
    <col min="8494" max="8704" width="0" style="481" hidden="1"/>
    <col min="8705" max="8713" width="1.625" style="481" hidden="1" customWidth="1"/>
    <col min="8714" max="8715" width="1.75" style="481" hidden="1" customWidth="1"/>
    <col min="8716" max="8725" width="1.625" style="481" hidden="1" customWidth="1"/>
    <col min="8726" max="8726" width="1.75" style="481" hidden="1" customWidth="1"/>
    <col min="8727" max="8728" width="1.625" style="481" hidden="1" customWidth="1"/>
    <col min="8729" max="8730" width="2.625" style="481" hidden="1" customWidth="1"/>
    <col min="8731" max="8737" width="15.625" style="481" hidden="1" customWidth="1"/>
    <col min="8738" max="8738" width="15.25" style="481" hidden="1" customWidth="1"/>
    <col min="8739" max="8739" width="5.875" style="481" hidden="1" customWidth="1"/>
    <col min="8740" max="8740" width="1.625" style="481" hidden="1" customWidth="1"/>
    <col min="8741" max="8749" width="0" style="481" hidden="1" customWidth="1"/>
    <col min="8750" max="8960" width="0" style="481" hidden="1"/>
    <col min="8961" max="8969" width="1.625" style="481" hidden="1" customWidth="1"/>
    <col min="8970" max="8971" width="1.75" style="481" hidden="1" customWidth="1"/>
    <col min="8972" max="8981" width="1.625" style="481" hidden="1" customWidth="1"/>
    <col min="8982" max="8982" width="1.75" style="481" hidden="1" customWidth="1"/>
    <col min="8983" max="8984" width="1.625" style="481" hidden="1" customWidth="1"/>
    <col min="8985" max="8986" width="2.625" style="481" hidden="1" customWidth="1"/>
    <col min="8987" max="8993" width="15.625" style="481" hidden="1" customWidth="1"/>
    <col min="8994" max="8994" width="15.25" style="481" hidden="1" customWidth="1"/>
    <col min="8995" max="8995" width="5.875" style="481" hidden="1" customWidth="1"/>
    <col min="8996" max="8996" width="1.625" style="481" hidden="1" customWidth="1"/>
    <col min="8997" max="9005" width="0" style="481" hidden="1" customWidth="1"/>
    <col min="9006" max="9216" width="0" style="481" hidden="1"/>
    <col min="9217" max="9225" width="1.625" style="481" hidden="1" customWidth="1"/>
    <col min="9226" max="9227" width="1.75" style="481" hidden="1" customWidth="1"/>
    <col min="9228" max="9237" width="1.625" style="481" hidden="1" customWidth="1"/>
    <col min="9238" max="9238" width="1.75" style="481" hidden="1" customWidth="1"/>
    <col min="9239" max="9240" width="1.625" style="481" hidden="1" customWidth="1"/>
    <col min="9241" max="9242" width="2.625" style="481" hidden="1" customWidth="1"/>
    <col min="9243" max="9249" width="15.625" style="481" hidden="1" customWidth="1"/>
    <col min="9250" max="9250" width="15.25" style="481" hidden="1" customWidth="1"/>
    <col min="9251" max="9251" width="5.875" style="481" hidden="1" customWidth="1"/>
    <col min="9252" max="9252" width="1.625" style="481" hidden="1" customWidth="1"/>
    <col min="9253" max="9261" width="0" style="481" hidden="1" customWidth="1"/>
    <col min="9262" max="9472" width="0" style="481" hidden="1"/>
    <col min="9473" max="9481" width="1.625" style="481" hidden="1" customWidth="1"/>
    <col min="9482" max="9483" width="1.75" style="481" hidden="1" customWidth="1"/>
    <col min="9484" max="9493" width="1.625" style="481" hidden="1" customWidth="1"/>
    <col min="9494" max="9494" width="1.75" style="481" hidden="1" customWidth="1"/>
    <col min="9495" max="9496" width="1.625" style="481" hidden="1" customWidth="1"/>
    <col min="9497" max="9498" width="2.625" style="481" hidden="1" customWidth="1"/>
    <col min="9499" max="9505" width="15.625" style="481" hidden="1" customWidth="1"/>
    <col min="9506" max="9506" width="15.25" style="481" hidden="1" customWidth="1"/>
    <col min="9507" max="9507" width="5.875" style="481" hidden="1" customWidth="1"/>
    <col min="9508" max="9508" width="1.625" style="481" hidden="1" customWidth="1"/>
    <col min="9509" max="9517" width="0" style="481" hidden="1" customWidth="1"/>
    <col min="9518" max="9728" width="0" style="481" hidden="1"/>
    <col min="9729" max="9737" width="1.625" style="481" hidden="1" customWidth="1"/>
    <col min="9738" max="9739" width="1.75" style="481" hidden="1" customWidth="1"/>
    <col min="9740" max="9749" width="1.625" style="481" hidden="1" customWidth="1"/>
    <col min="9750" max="9750" width="1.75" style="481" hidden="1" customWidth="1"/>
    <col min="9751" max="9752" width="1.625" style="481" hidden="1" customWidth="1"/>
    <col min="9753" max="9754" width="2.625" style="481" hidden="1" customWidth="1"/>
    <col min="9755" max="9761" width="15.625" style="481" hidden="1" customWidth="1"/>
    <col min="9762" max="9762" width="15.25" style="481" hidden="1" customWidth="1"/>
    <col min="9763" max="9763" width="5.875" style="481" hidden="1" customWidth="1"/>
    <col min="9764" max="9764" width="1.625" style="481" hidden="1" customWidth="1"/>
    <col min="9765" max="9773" width="0" style="481" hidden="1" customWidth="1"/>
    <col min="9774" max="9984" width="0" style="481" hidden="1"/>
    <col min="9985" max="9993" width="1.625" style="481" hidden="1" customWidth="1"/>
    <col min="9994" max="9995" width="1.75" style="481" hidden="1" customWidth="1"/>
    <col min="9996" max="10005" width="1.625" style="481" hidden="1" customWidth="1"/>
    <col min="10006" max="10006" width="1.75" style="481" hidden="1" customWidth="1"/>
    <col min="10007" max="10008" width="1.625" style="481" hidden="1" customWidth="1"/>
    <col min="10009" max="10010" width="2.625" style="481" hidden="1" customWidth="1"/>
    <col min="10011" max="10017" width="15.625" style="481" hidden="1" customWidth="1"/>
    <col min="10018" max="10018" width="15.25" style="481" hidden="1" customWidth="1"/>
    <col min="10019" max="10019" width="5.875" style="481" hidden="1" customWidth="1"/>
    <col min="10020" max="10020" width="1.625" style="481" hidden="1" customWidth="1"/>
    <col min="10021" max="10029" width="0" style="481" hidden="1" customWidth="1"/>
    <col min="10030" max="10240" width="0" style="481" hidden="1"/>
    <col min="10241" max="10249" width="1.625" style="481" hidden="1" customWidth="1"/>
    <col min="10250" max="10251" width="1.75" style="481" hidden="1" customWidth="1"/>
    <col min="10252" max="10261" width="1.625" style="481" hidden="1" customWidth="1"/>
    <col min="10262" max="10262" width="1.75" style="481" hidden="1" customWidth="1"/>
    <col min="10263" max="10264" width="1.625" style="481" hidden="1" customWidth="1"/>
    <col min="10265" max="10266" width="2.625" style="481" hidden="1" customWidth="1"/>
    <col min="10267" max="10273" width="15.625" style="481" hidden="1" customWidth="1"/>
    <col min="10274" max="10274" width="15.25" style="481" hidden="1" customWidth="1"/>
    <col min="10275" max="10275" width="5.875" style="481" hidden="1" customWidth="1"/>
    <col min="10276" max="10276" width="1.625" style="481" hidden="1" customWidth="1"/>
    <col min="10277" max="10285" width="0" style="481" hidden="1" customWidth="1"/>
    <col min="10286" max="10496" width="0" style="481" hidden="1"/>
    <col min="10497" max="10505" width="1.625" style="481" hidden="1" customWidth="1"/>
    <col min="10506" max="10507" width="1.75" style="481" hidden="1" customWidth="1"/>
    <col min="10508" max="10517" width="1.625" style="481" hidden="1" customWidth="1"/>
    <col min="10518" max="10518" width="1.75" style="481" hidden="1" customWidth="1"/>
    <col min="10519" max="10520" width="1.625" style="481" hidden="1" customWidth="1"/>
    <col min="10521" max="10522" width="2.625" style="481" hidden="1" customWidth="1"/>
    <col min="10523" max="10529" width="15.625" style="481" hidden="1" customWidth="1"/>
    <col min="10530" max="10530" width="15.25" style="481" hidden="1" customWidth="1"/>
    <col min="10531" max="10531" width="5.875" style="481" hidden="1" customWidth="1"/>
    <col min="10532" max="10532" width="1.625" style="481" hidden="1" customWidth="1"/>
    <col min="10533" max="10541" width="0" style="481" hidden="1" customWidth="1"/>
    <col min="10542" max="10752" width="0" style="481" hidden="1"/>
    <col min="10753" max="10761" width="1.625" style="481" hidden="1" customWidth="1"/>
    <col min="10762" max="10763" width="1.75" style="481" hidden="1" customWidth="1"/>
    <col min="10764" max="10773" width="1.625" style="481" hidden="1" customWidth="1"/>
    <col min="10774" max="10774" width="1.75" style="481" hidden="1" customWidth="1"/>
    <col min="10775" max="10776" width="1.625" style="481" hidden="1" customWidth="1"/>
    <col min="10777" max="10778" width="2.625" style="481" hidden="1" customWidth="1"/>
    <col min="10779" max="10785" width="15.625" style="481" hidden="1" customWidth="1"/>
    <col min="10786" max="10786" width="15.25" style="481" hidden="1" customWidth="1"/>
    <col min="10787" max="10787" width="5.875" style="481" hidden="1" customWidth="1"/>
    <col min="10788" max="10788" width="1.625" style="481" hidden="1" customWidth="1"/>
    <col min="10789" max="10797" width="0" style="481" hidden="1" customWidth="1"/>
    <col min="10798" max="11008" width="0" style="481" hidden="1"/>
    <col min="11009" max="11017" width="1.625" style="481" hidden="1" customWidth="1"/>
    <col min="11018" max="11019" width="1.75" style="481" hidden="1" customWidth="1"/>
    <col min="11020" max="11029" width="1.625" style="481" hidden="1" customWidth="1"/>
    <col min="11030" max="11030" width="1.75" style="481" hidden="1" customWidth="1"/>
    <col min="11031" max="11032" width="1.625" style="481" hidden="1" customWidth="1"/>
    <col min="11033" max="11034" width="2.625" style="481" hidden="1" customWidth="1"/>
    <col min="11035" max="11041" width="15.625" style="481" hidden="1" customWidth="1"/>
    <col min="11042" max="11042" width="15.25" style="481" hidden="1" customWidth="1"/>
    <col min="11043" max="11043" width="5.875" style="481" hidden="1" customWidth="1"/>
    <col min="11044" max="11044" width="1.625" style="481" hidden="1" customWidth="1"/>
    <col min="11045" max="11053" width="0" style="481" hidden="1" customWidth="1"/>
    <col min="11054" max="11264" width="0" style="481" hidden="1"/>
    <col min="11265" max="11273" width="1.625" style="481" hidden="1" customWidth="1"/>
    <col min="11274" max="11275" width="1.75" style="481" hidden="1" customWidth="1"/>
    <col min="11276" max="11285" width="1.625" style="481" hidden="1" customWidth="1"/>
    <col min="11286" max="11286" width="1.75" style="481" hidden="1" customWidth="1"/>
    <col min="11287" max="11288" width="1.625" style="481" hidden="1" customWidth="1"/>
    <col min="11289" max="11290" width="2.625" style="481" hidden="1" customWidth="1"/>
    <col min="11291" max="11297" width="15.625" style="481" hidden="1" customWidth="1"/>
    <col min="11298" max="11298" width="15.25" style="481" hidden="1" customWidth="1"/>
    <col min="11299" max="11299" width="5.875" style="481" hidden="1" customWidth="1"/>
    <col min="11300" max="11300" width="1.625" style="481" hidden="1" customWidth="1"/>
    <col min="11301" max="11309" width="0" style="481" hidden="1" customWidth="1"/>
    <col min="11310" max="11520" width="0" style="481" hidden="1"/>
    <col min="11521" max="11529" width="1.625" style="481" hidden="1" customWidth="1"/>
    <col min="11530" max="11531" width="1.75" style="481" hidden="1" customWidth="1"/>
    <col min="11532" max="11541" width="1.625" style="481" hidden="1" customWidth="1"/>
    <col min="11542" max="11542" width="1.75" style="481" hidden="1" customWidth="1"/>
    <col min="11543" max="11544" width="1.625" style="481" hidden="1" customWidth="1"/>
    <col min="11545" max="11546" width="2.625" style="481" hidden="1" customWidth="1"/>
    <col min="11547" max="11553" width="15.625" style="481" hidden="1" customWidth="1"/>
    <col min="11554" max="11554" width="15.25" style="481" hidden="1" customWidth="1"/>
    <col min="11555" max="11555" width="5.875" style="481" hidden="1" customWidth="1"/>
    <col min="11556" max="11556" width="1.625" style="481" hidden="1" customWidth="1"/>
    <col min="11557" max="11565" width="0" style="481" hidden="1" customWidth="1"/>
    <col min="11566" max="11776" width="0" style="481" hidden="1"/>
    <col min="11777" max="11785" width="1.625" style="481" hidden="1" customWidth="1"/>
    <col min="11786" max="11787" width="1.75" style="481" hidden="1" customWidth="1"/>
    <col min="11788" max="11797" width="1.625" style="481" hidden="1" customWidth="1"/>
    <col min="11798" max="11798" width="1.75" style="481" hidden="1" customWidth="1"/>
    <col min="11799" max="11800" width="1.625" style="481" hidden="1" customWidth="1"/>
    <col min="11801" max="11802" width="2.625" style="481" hidden="1" customWidth="1"/>
    <col min="11803" max="11809" width="15.625" style="481" hidden="1" customWidth="1"/>
    <col min="11810" max="11810" width="15.25" style="481" hidden="1" customWidth="1"/>
    <col min="11811" max="11811" width="5.875" style="481" hidden="1" customWidth="1"/>
    <col min="11812" max="11812" width="1.625" style="481" hidden="1" customWidth="1"/>
    <col min="11813" max="11821" width="0" style="481" hidden="1" customWidth="1"/>
    <col min="11822" max="12032" width="0" style="481" hidden="1"/>
    <col min="12033" max="12041" width="1.625" style="481" hidden="1" customWidth="1"/>
    <col min="12042" max="12043" width="1.75" style="481" hidden="1" customWidth="1"/>
    <col min="12044" max="12053" width="1.625" style="481" hidden="1" customWidth="1"/>
    <col min="12054" max="12054" width="1.75" style="481" hidden="1" customWidth="1"/>
    <col min="12055" max="12056" width="1.625" style="481" hidden="1" customWidth="1"/>
    <col min="12057" max="12058" width="2.625" style="481" hidden="1" customWidth="1"/>
    <col min="12059" max="12065" width="15.625" style="481" hidden="1" customWidth="1"/>
    <col min="12066" max="12066" width="15.25" style="481" hidden="1" customWidth="1"/>
    <col min="12067" max="12067" width="5.875" style="481" hidden="1" customWidth="1"/>
    <col min="12068" max="12068" width="1.625" style="481" hidden="1" customWidth="1"/>
    <col min="12069" max="12077" width="0" style="481" hidden="1" customWidth="1"/>
    <col min="12078" max="12288" width="0" style="481" hidden="1"/>
    <col min="12289" max="12297" width="1.625" style="481" hidden="1" customWidth="1"/>
    <col min="12298" max="12299" width="1.75" style="481" hidden="1" customWidth="1"/>
    <col min="12300" max="12309" width="1.625" style="481" hidden="1" customWidth="1"/>
    <col min="12310" max="12310" width="1.75" style="481" hidden="1" customWidth="1"/>
    <col min="12311" max="12312" width="1.625" style="481" hidden="1" customWidth="1"/>
    <col min="12313" max="12314" width="2.625" style="481" hidden="1" customWidth="1"/>
    <col min="12315" max="12321" width="15.625" style="481" hidden="1" customWidth="1"/>
    <col min="12322" max="12322" width="15.25" style="481" hidden="1" customWidth="1"/>
    <col min="12323" max="12323" width="5.875" style="481" hidden="1" customWidth="1"/>
    <col min="12324" max="12324" width="1.625" style="481" hidden="1" customWidth="1"/>
    <col min="12325" max="12333" width="0" style="481" hidden="1" customWidth="1"/>
    <col min="12334" max="12544" width="0" style="481" hidden="1"/>
    <col min="12545" max="12553" width="1.625" style="481" hidden="1" customWidth="1"/>
    <col min="12554" max="12555" width="1.75" style="481" hidden="1" customWidth="1"/>
    <col min="12556" max="12565" width="1.625" style="481" hidden="1" customWidth="1"/>
    <col min="12566" max="12566" width="1.75" style="481" hidden="1" customWidth="1"/>
    <col min="12567" max="12568" width="1.625" style="481" hidden="1" customWidth="1"/>
    <col min="12569" max="12570" width="2.625" style="481" hidden="1" customWidth="1"/>
    <col min="12571" max="12577" width="15.625" style="481" hidden="1" customWidth="1"/>
    <col min="12578" max="12578" width="15.25" style="481" hidden="1" customWidth="1"/>
    <col min="12579" max="12579" width="5.875" style="481" hidden="1" customWidth="1"/>
    <col min="12580" max="12580" width="1.625" style="481" hidden="1" customWidth="1"/>
    <col min="12581" max="12589" width="0" style="481" hidden="1" customWidth="1"/>
    <col min="12590" max="12800" width="0" style="481" hidden="1"/>
    <col min="12801" max="12809" width="1.625" style="481" hidden="1" customWidth="1"/>
    <col min="12810" max="12811" width="1.75" style="481" hidden="1" customWidth="1"/>
    <col min="12812" max="12821" width="1.625" style="481" hidden="1" customWidth="1"/>
    <col min="12822" max="12822" width="1.75" style="481" hidden="1" customWidth="1"/>
    <col min="12823" max="12824" width="1.625" style="481" hidden="1" customWidth="1"/>
    <col min="12825" max="12826" width="2.625" style="481" hidden="1" customWidth="1"/>
    <col min="12827" max="12833" width="15.625" style="481" hidden="1" customWidth="1"/>
    <col min="12834" max="12834" width="15.25" style="481" hidden="1" customWidth="1"/>
    <col min="12835" max="12835" width="5.875" style="481" hidden="1" customWidth="1"/>
    <col min="12836" max="12836" width="1.625" style="481" hidden="1" customWidth="1"/>
    <col min="12837" max="12845" width="0" style="481" hidden="1" customWidth="1"/>
    <col min="12846" max="13056" width="0" style="481" hidden="1"/>
    <col min="13057" max="13065" width="1.625" style="481" hidden="1" customWidth="1"/>
    <col min="13066" max="13067" width="1.75" style="481" hidden="1" customWidth="1"/>
    <col min="13068" max="13077" width="1.625" style="481" hidden="1" customWidth="1"/>
    <col min="13078" max="13078" width="1.75" style="481" hidden="1" customWidth="1"/>
    <col min="13079" max="13080" width="1.625" style="481" hidden="1" customWidth="1"/>
    <col min="13081" max="13082" width="2.625" style="481" hidden="1" customWidth="1"/>
    <col min="13083" max="13089" width="15.625" style="481" hidden="1" customWidth="1"/>
    <col min="13090" max="13090" width="15.25" style="481" hidden="1" customWidth="1"/>
    <col min="13091" max="13091" width="5.875" style="481" hidden="1" customWidth="1"/>
    <col min="13092" max="13092" width="1.625" style="481" hidden="1" customWidth="1"/>
    <col min="13093" max="13101" width="0" style="481" hidden="1" customWidth="1"/>
    <col min="13102" max="13312" width="0" style="481" hidden="1"/>
    <col min="13313" max="13321" width="1.625" style="481" hidden="1" customWidth="1"/>
    <col min="13322" max="13323" width="1.75" style="481" hidden="1" customWidth="1"/>
    <col min="13324" max="13333" width="1.625" style="481" hidden="1" customWidth="1"/>
    <col min="13334" max="13334" width="1.75" style="481" hidden="1" customWidth="1"/>
    <col min="13335" max="13336" width="1.625" style="481" hidden="1" customWidth="1"/>
    <col min="13337" max="13338" width="2.625" style="481" hidden="1" customWidth="1"/>
    <col min="13339" max="13345" width="15.625" style="481" hidden="1" customWidth="1"/>
    <col min="13346" max="13346" width="15.25" style="481" hidden="1" customWidth="1"/>
    <col min="13347" max="13347" width="5.875" style="481" hidden="1" customWidth="1"/>
    <col min="13348" max="13348" width="1.625" style="481" hidden="1" customWidth="1"/>
    <col min="13349" max="13357" width="0" style="481" hidden="1" customWidth="1"/>
    <col min="13358" max="13568" width="0" style="481" hidden="1"/>
    <col min="13569" max="13577" width="1.625" style="481" hidden="1" customWidth="1"/>
    <col min="13578" max="13579" width="1.75" style="481" hidden="1" customWidth="1"/>
    <col min="13580" max="13589" width="1.625" style="481" hidden="1" customWidth="1"/>
    <col min="13590" max="13590" width="1.75" style="481" hidden="1" customWidth="1"/>
    <col min="13591" max="13592" width="1.625" style="481" hidden="1" customWidth="1"/>
    <col min="13593" max="13594" width="2.625" style="481" hidden="1" customWidth="1"/>
    <col min="13595" max="13601" width="15.625" style="481" hidden="1" customWidth="1"/>
    <col min="13602" max="13602" width="15.25" style="481" hidden="1" customWidth="1"/>
    <col min="13603" max="13603" width="5.875" style="481" hidden="1" customWidth="1"/>
    <col min="13604" max="13604" width="1.625" style="481" hidden="1" customWidth="1"/>
    <col min="13605" max="13613" width="0" style="481" hidden="1" customWidth="1"/>
    <col min="13614" max="13824" width="0" style="481" hidden="1"/>
    <col min="13825" max="13833" width="1.625" style="481" hidden="1" customWidth="1"/>
    <col min="13834" max="13835" width="1.75" style="481" hidden="1" customWidth="1"/>
    <col min="13836" max="13845" width="1.625" style="481" hidden="1" customWidth="1"/>
    <col min="13846" max="13846" width="1.75" style="481" hidden="1" customWidth="1"/>
    <col min="13847" max="13848" width="1.625" style="481" hidden="1" customWidth="1"/>
    <col min="13849" max="13850" width="2.625" style="481" hidden="1" customWidth="1"/>
    <col min="13851" max="13857" width="15.625" style="481" hidden="1" customWidth="1"/>
    <col min="13858" max="13858" width="15.25" style="481" hidden="1" customWidth="1"/>
    <col min="13859" max="13859" width="5.875" style="481" hidden="1" customWidth="1"/>
    <col min="13860" max="13860" width="1.625" style="481" hidden="1" customWidth="1"/>
    <col min="13861" max="13869" width="0" style="481" hidden="1" customWidth="1"/>
    <col min="13870" max="14080" width="0" style="481" hidden="1"/>
    <col min="14081" max="14089" width="1.625" style="481" hidden="1" customWidth="1"/>
    <col min="14090" max="14091" width="1.75" style="481" hidden="1" customWidth="1"/>
    <col min="14092" max="14101" width="1.625" style="481" hidden="1" customWidth="1"/>
    <col min="14102" max="14102" width="1.75" style="481" hidden="1" customWidth="1"/>
    <col min="14103" max="14104" width="1.625" style="481" hidden="1" customWidth="1"/>
    <col min="14105" max="14106" width="2.625" style="481" hidden="1" customWidth="1"/>
    <col min="14107" max="14113" width="15.625" style="481" hidden="1" customWidth="1"/>
    <col min="14114" max="14114" width="15.25" style="481" hidden="1" customWidth="1"/>
    <col min="14115" max="14115" width="5.875" style="481" hidden="1" customWidth="1"/>
    <col min="14116" max="14116" width="1.625" style="481" hidden="1" customWidth="1"/>
    <col min="14117" max="14125" width="0" style="481" hidden="1" customWidth="1"/>
    <col min="14126" max="14336" width="0" style="481" hidden="1"/>
    <col min="14337" max="14345" width="1.625" style="481" hidden="1" customWidth="1"/>
    <col min="14346" max="14347" width="1.75" style="481" hidden="1" customWidth="1"/>
    <col min="14348" max="14357" width="1.625" style="481" hidden="1" customWidth="1"/>
    <col min="14358" max="14358" width="1.75" style="481" hidden="1" customWidth="1"/>
    <col min="14359" max="14360" width="1.625" style="481" hidden="1" customWidth="1"/>
    <col min="14361" max="14362" width="2.625" style="481" hidden="1" customWidth="1"/>
    <col min="14363" max="14369" width="15.625" style="481" hidden="1" customWidth="1"/>
    <col min="14370" max="14370" width="15.25" style="481" hidden="1" customWidth="1"/>
    <col min="14371" max="14371" width="5.875" style="481" hidden="1" customWidth="1"/>
    <col min="14372" max="14372" width="1.625" style="481" hidden="1" customWidth="1"/>
    <col min="14373" max="14381" width="0" style="481" hidden="1" customWidth="1"/>
    <col min="14382" max="14592" width="0" style="481" hidden="1"/>
    <col min="14593" max="14601" width="1.625" style="481" hidden="1" customWidth="1"/>
    <col min="14602" max="14603" width="1.75" style="481" hidden="1" customWidth="1"/>
    <col min="14604" max="14613" width="1.625" style="481" hidden="1" customWidth="1"/>
    <col min="14614" max="14614" width="1.75" style="481" hidden="1" customWidth="1"/>
    <col min="14615" max="14616" width="1.625" style="481" hidden="1" customWidth="1"/>
    <col min="14617" max="14618" width="2.625" style="481" hidden="1" customWidth="1"/>
    <col min="14619" max="14625" width="15.625" style="481" hidden="1" customWidth="1"/>
    <col min="14626" max="14626" width="15.25" style="481" hidden="1" customWidth="1"/>
    <col min="14627" max="14627" width="5.875" style="481" hidden="1" customWidth="1"/>
    <col min="14628" max="14628" width="1.625" style="481" hidden="1" customWidth="1"/>
    <col min="14629" max="14637" width="0" style="481" hidden="1" customWidth="1"/>
    <col min="14638" max="14848" width="0" style="481" hidden="1"/>
    <col min="14849" max="14857" width="1.625" style="481" hidden="1" customWidth="1"/>
    <col min="14858" max="14859" width="1.75" style="481" hidden="1" customWidth="1"/>
    <col min="14860" max="14869" width="1.625" style="481" hidden="1" customWidth="1"/>
    <col min="14870" max="14870" width="1.75" style="481" hidden="1" customWidth="1"/>
    <col min="14871" max="14872" width="1.625" style="481" hidden="1" customWidth="1"/>
    <col min="14873" max="14874" width="2.625" style="481" hidden="1" customWidth="1"/>
    <col min="14875" max="14881" width="15.625" style="481" hidden="1" customWidth="1"/>
    <col min="14882" max="14882" width="15.25" style="481" hidden="1" customWidth="1"/>
    <col min="14883" max="14883" width="5.875" style="481" hidden="1" customWidth="1"/>
    <col min="14884" max="14884" width="1.625" style="481" hidden="1" customWidth="1"/>
    <col min="14885" max="14893" width="0" style="481" hidden="1" customWidth="1"/>
    <col min="14894" max="15104" width="0" style="481" hidden="1"/>
    <col min="15105" max="15113" width="1.625" style="481" hidden="1" customWidth="1"/>
    <col min="15114" max="15115" width="1.75" style="481" hidden="1" customWidth="1"/>
    <col min="15116" max="15125" width="1.625" style="481" hidden="1" customWidth="1"/>
    <col min="15126" max="15126" width="1.75" style="481" hidden="1" customWidth="1"/>
    <col min="15127" max="15128" width="1.625" style="481" hidden="1" customWidth="1"/>
    <col min="15129" max="15130" width="2.625" style="481" hidden="1" customWidth="1"/>
    <col min="15131" max="15137" width="15.625" style="481" hidden="1" customWidth="1"/>
    <col min="15138" max="15138" width="15.25" style="481" hidden="1" customWidth="1"/>
    <col min="15139" max="15139" width="5.875" style="481" hidden="1" customWidth="1"/>
    <col min="15140" max="15140" width="1.625" style="481" hidden="1" customWidth="1"/>
    <col min="15141" max="15149" width="0" style="481" hidden="1" customWidth="1"/>
    <col min="15150" max="15360" width="0" style="481" hidden="1"/>
    <col min="15361" max="15369" width="1.625" style="481" hidden="1" customWidth="1"/>
    <col min="15370" max="15371" width="1.75" style="481" hidden="1" customWidth="1"/>
    <col min="15372" max="15381" width="1.625" style="481" hidden="1" customWidth="1"/>
    <col min="15382" max="15382" width="1.75" style="481" hidden="1" customWidth="1"/>
    <col min="15383" max="15384" width="1.625" style="481" hidden="1" customWidth="1"/>
    <col min="15385" max="15386" width="2.625" style="481" hidden="1" customWidth="1"/>
    <col min="15387" max="15393" width="15.625" style="481" hidden="1" customWidth="1"/>
    <col min="15394" max="15394" width="15.25" style="481" hidden="1" customWidth="1"/>
    <col min="15395" max="15395" width="5.875" style="481" hidden="1" customWidth="1"/>
    <col min="15396" max="15396" width="1.625" style="481" hidden="1" customWidth="1"/>
    <col min="15397" max="15405" width="0" style="481" hidden="1" customWidth="1"/>
    <col min="15406" max="15616" width="0" style="481" hidden="1"/>
    <col min="15617" max="15625" width="1.625" style="481" hidden="1" customWidth="1"/>
    <col min="15626" max="15627" width="1.75" style="481" hidden="1" customWidth="1"/>
    <col min="15628" max="15637" width="1.625" style="481" hidden="1" customWidth="1"/>
    <col min="15638" max="15638" width="1.75" style="481" hidden="1" customWidth="1"/>
    <col min="15639" max="15640" width="1.625" style="481" hidden="1" customWidth="1"/>
    <col min="15641" max="15642" width="2.625" style="481" hidden="1" customWidth="1"/>
    <col min="15643" max="15649" width="15.625" style="481" hidden="1" customWidth="1"/>
    <col min="15650" max="15650" width="15.25" style="481" hidden="1" customWidth="1"/>
    <col min="15651" max="15651" width="5.875" style="481" hidden="1" customWidth="1"/>
    <col min="15652" max="15652" width="1.625" style="481" hidden="1" customWidth="1"/>
    <col min="15653" max="15661" width="0" style="481" hidden="1" customWidth="1"/>
    <col min="15662" max="15872" width="0" style="481" hidden="1"/>
    <col min="15873" max="15881" width="1.625" style="481" hidden="1" customWidth="1"/>
    <col min="15882" max="15883" width="1.75" style="481" hidden="1" customWidth="1"/>
    <col min="15884" max="15893" width="1.625" style="481" hidden="1" customWidth="1"/>
    <col min="15894" max="15894" width="1.75" style="481" hidden="1" customWidth="1"/>
    <col min="15895" max="15896" width="1.625" style="481" hidden="1" customWidth="1"/>
    <col min="15897" max="15898" width="2.625" style="481" hidden="1" customWidth="1"/>
    <col min="15899" max="15905" width="15.625" style="481" hidden="1" customWidth="1"/>
    <col min="15906" max="15906" width="15.25" style="481" hidden="1" customWidth="1"/>
    <col min="15907" max="15907" width="5.875" style="481" hidden="1" customWidth="1"/>
    <col min="15908" max="15908" width="1.625" style="481" hidden="1" customWidth="1"/>
    <col min="15909" max="15917" width="0" style="481" hidden="1" customWidth="1"/>
    <col min="15918" max="16128" width="0" style="481" hidden="1"/>
    <col min="16129" max="16137" width="1.625" style="481" hidden="1" customWidth="1"/>
    <col min="16138" max="16139" width="1.75" style="481" hidden="1" customWidth="1"/>
    <col min="16140" max="16149" width="1.625" style="481" hidden="1" customWidth="1"/>
    <col min="16150" max="16150" width="1.75" style="481" hidden="1" customWidth="1"/>
    <col min="16151" max="16152" width="1.625" style="481" hidden="1" customWidth="1"/>
    <col min="16153" max="16154" width="2.625" style="481" hidden="1" customWidth="1"/>
    <col min="16155" max="16161" width="15.625" style="481" hidden="1" customWidth="1"/>
    <col min="16162" max="16162" width="15.25" style="481" hidden="1" customWidth="1"/>
    <col min="16163" max="16163" width="5.875" style="481" hidden="1" customWidth="1"/>
    <col min="16164" max="16164" width="1.625" style="481" hidden="1" customWidth="1"/>
    <col min="16165" max="16173" width="0" style="481" hidden="1" customWidth="1"/>
    <col min="16174" max="16384" width="0" style="481" hidden="1"/>
  </cols>
  <sheetData>
    <row r="1" spans="1:134" s="468" customFormat="1" ht="9.9499999999999993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21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</row>
    <row r="2" spans="1:134" s="468" customFormat="1" ht="15" customHeight="1" x14ac:dyDescent="0.15">
      <c r="A2" s="137" t="s">
        <v>525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21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</row>
    <row r="3" spans="1:134" s="468" customFormat="1" ht="15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22" t="s">
        <v>109</v>
      </c>
      <c r="AH3" s="262" t="s">
        <v>526</v>
      </c>
      <c r="AI3" s="469"/>
      <c r="AJ3" s="121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</row>
    <row r="4" spans="1:134" s="468" customFormat="1" ht="22.5" customHeight="1" x14ac:dyDescent="0.25">
      <c r="A4" s="137"/>
      <c r="B4" s="264" t="s">
        <v>112</v>
      </c>
      <c r="C4" s="137"/>
      <c r="D4" s="137"/>
      <c r="E4" s="137"/>
      <c r="F4" s="137"/>
      <c r="G4" s="137"/>
      <c r="H4" s="137"/>
      <c r="I4" s="137"/>
      <c r="J4" s="16" t="s">
        <v>7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394" t="s">
        <v>527</v>
      </c>
      <c r="AB4" s="137"/>
      <c r="AC4" s="137"/>
      <c r="AD4" s="137"/>
      <c r="AE4" s="263" t="s">
        <v>4</v>
      </c>
      <c r="AF4" s="133" t="s">
        <v>5</v>
      </c>
      <c r="AG4" s="263"/>
      <c r="AH4" s="470"/>
      <c r="AI4" s="471"/>
      <c r="AJ4" s="121"/>
      <c r="AK4" s="137"/>
      <c r="AL4" s="137"/>
      <c r="AM4" s="471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</row>
    <row r="5" spans="1:134" s="468" customFormat="1" ht="16.149999999999999" customHeight="1" x14ac:dyDescent="0.15">
      <c r="A5" s="137"/>
      <c r="B5" s="264" t="s">
        <v>114</v>
      </c>
      <c r="C5" s="137"/>
      <c r="D5" s="137"/>
      <c r="E5" s="137"/>
      <c r="F5" s="137"/>
      <c r="G5" s="137"/>
      <c r="H5" s="137"/>
      <c r="I5" s="137"/>
      <c r="J5" s="260" t="s">
        <v>528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8" t="s">
        <v>113</v>
      </c>
      <c r="AF5" s="139" t="s">
        <v>9</v>
      </c>
      <c r="AG5" s="138"/>
      <c r="AH5" s="260"/>
      <c r="AI5" s="137"/>
      <c r="AJ5" s="121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</row>
    <row r="6" spans="1:134" s="468" customFormat="1" ht="16.149999999999999" customHeight="1" x14ac:dyDescent="0.15">
      <c r="A6" s="137"/>
      <c r="B6" s="264"/>
      <c r="C6" s="137"/>
      <c r="D6" s="137"/>
      <c r="E6" s="137"/>
      <c r="F6" s="137"/>
      <c r="G6" s="137"/>
      <c r="H6" s="137"/>
      <c r="I6" s="137"/>
      <c r="J6" s="260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260"/>
      <c r="AG6" s="120"/>
      <c r="AH6" s="270" t="s">
        <v>529</v>
      </c>
      <c r="AI6" s="137"/>
      <c r="AJ6" s="121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</row>
    <row r="7" spans="1:134" ht="15.6" customHeight="1" x14ac:dyDescent="0.15">
      <c r="A7" s="472"/>
      <c r="B7" s="472"/>
      <c r="C7" s="472"/>
      <c r="D7" s="472"/>
      <c r="E7" s="472"/>
      <c r="F7" s="472"/>
      <c r="G7" s="472"/>
      <c r="H7" s="473"/>
      <c r="I7" s="472"/>
      <c r="J7" s="472"/>
      <c r="K7" s="472"/>
      <c r="L7" s="472"/>
      <c r="M7" s="474"/>
      <c r="N7" s="473"/>
      <c r="O7" s="472"/>
      <c r="P7" s="472"/>
      <c r="Q7" s="475"/>
      <c r="R7" s="473"/>
      <c r="S7" s="475"/>
      <c r="T7" s="472"/>
      <c r="U7" s="472"/>
      <c r="V7" s="472"/>
      <c r="W7" s="472"/>
      <c r="X7" s="476"/>
      <c r="Y7" s="472"/>
      <c r="Z7" s="472"/>
      <c r="AA7" s="477" t="s">
        <v>42</v>
      </c>
      <c r="AB7" s="477" t="s">
        <v>13</v>
      </c>
      <c r="AC7" s="477" t="s">
        <v>15</v>
      </c>
      <c r="AD7" s="477" t="s">
        <v>16</v>
      </c>
      <c r="AE7" s="477" t="s">
        <v>117</v>
      </c>
      <c r="AF7" s="477" t="s">
        <v>26</v>
      </c>
      <c r="AG7" s="477" t="s">
        <v>28</v>
      </c>
      <c r="AH7" s="397" t="s">
        <v>30</v>
      </c>
      <c r="AI7" s="478"/>
      <c r="AJ7" s="479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</row>
    <row r="8" spans="1:134" ht="27.95" customHeight="1" x14ac:dyDescent="0.15">
      <c r="A8" s="472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8"/>
      <c r="Y8" s="482"/>
      <c r="Z8" s="483"/>
      <c r="AA8" s="484"/>
      <c r="AB8" s="1365" t="s">
        <v>531</v>
      </c>
      <c r="AC8" s="1366"/>
      <c r="AD8" s="1366"/>
      <c r="AE8" s="1366"/>
      <c r="AF8" s="1366"/>
      <c r="AG8" s="1366"/>
      <c r="AH8" s="1367"/>
      <c r="AI8" s="485"/>
      <c r="AJ8" s="479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</row>
    <row r="9" spans="1:134" ht="15.95" customHeight="1" x14ac:dyDescent="0.15">
      <c r="A9" s="472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1"/>
      <c r="Y9" s="1269" t="s">
        <v>45</v>
      </c>
      <c r="Z9" s="1270"/>
      <c r="AA9" s="486" t="s">
        <v>532</v>
      </c>
      <c r="AB9" s="487"/>
      <c r="AC9" s="488"/>
      <c r="AD9" s="489"/>
      <c r="AE9" s="488"/>
      <c r="AF9" s="488"/>
      <c r="AG9" s="488"/>
      <c r="AH9" s="490"/>
      <c r="AI9" s="485"/>
      <c r="AJ9" s="479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</row>
    <row r="10" spans="1:134" ht="27.95" customHeight="1" x14ac:dyDescent="0.15">
      <c r="A10" s="472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1"/>
      <c r="Y10" s="491"/>
      <c r="Z10" s="492"/>
      <c r="AA10" s="493"/>
      <c r="AB10" s="494" t="s">
        <v>533</v>
      </c>
      <c r="AC10" s="494" t="s">
        <v>534</v>
      </c>
      <c r="AD10" s="494" t="s">
        <v>535</v>
      </c>
      <c r="AE10" s="495"/>
      <c r="AF10" s="494" t="s">
        <v>536</v>
      </c>
      <c r="AG10" s="494" t="s">
        <v>537</v>
      </c>
      <c r="AH10" s="494" t="s">
        <v>538</v>
      </c>
      <c r="AI10" s="496"/>
      <c r="AJ10" s="479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</row>
    <row r="11" spans="1:134" s="503" customFormat="1" ht="8.1" customHeight="1" thickBot="1" x14ac:dyDescent="0.2">
      <c r="A11" s="472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4"/>
      <c r="Y11" s="497"/>
      <c r="Z11" s="498"/>
      <c r="AA11" s="499"/>
      <c r="AB11" s="499"/>
      <c r="AC11" s="499"/>
      <c r="AD11" s="500"/>
      <c r="AE11" s="429"/>
      <c r="AF11" s="501"/>
      <c r="AG11" s="499"/>
      <c r="AH11" s="430"/>
      <c r="AI11" s="502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</row>
    <row r="12" spans="1:134" s="503" customFormat="1" ht="20.45" customHeight="1" x14ac:dyDescent="0.15">
      <c r="A12" s="472"/>
      <c r="B12" s="1271" t="s">
        <v>539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355"/>
      <c r="Y12" s="437">
        <v>0</v>
      </c>
      <c r="Z12" s="438">
        <v>1</v>
      </c>
      <c r="AA12" s="184">
        <v>1053606</v>
      </c>
      <c r="AB12" s="185">
        <f>SUM(AC12:AH12)</f>
        <v>12700986</v>
      </c>
      <c r="AC12" s="184">
        <v>8863863</v>
      </c>
      <c r="AD12" s="184">
        <v>2293739</v>
      </c>
      <c r="AE12" s="184">
        <v>1046692</v>
      </c>
      <c r="AF12" s="184">
        <v>193306</v>
      </c>
      <c r="AG12" s="184">
        <v>108912</v>
      </c>
      <c r="AH12" s="58">
        <v>194474</v>
      </c>
      <c r="AI12" s="63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  <c r="EC12" s="479"/>
      <c r="ED12" s="479"/>
    </row>
    <row r="13" spans="1:134" s="503" customFormat="1" ht="20.45" customHeight="1" x14ac:dyDescent="0.15">
      <c r="A13" s="472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355"/>
      <c r="Y13" s="442">
        <v>0</v>
      </c>
      <c r="Z13" s="443">
        <v>2</v>
      </c>
      <c r="AA13" s="250">
        <v>219024</v>
      </c>
      <c r="AB13" s="248">
        <f t="shared" ref="AB13:AB31" si="0">SUM(AC13:AH13)</f>
        <v>7770319</v>
      </c>
      <c r="AC13" s="250">
        <v>4690442</v>
      </c>
      <c r="AD13" s="250">
        <v>1904869</v>
      </c>
      <c r="AE13" s="250">
        <v>810872</v>
      </c>
      <c r="AF13" s="250">
        <v>141189</v>
      </c>
      <c r="AG13" s="250">
        <v>90648</v>
      </c>
      <c r="AH13" s="374">
        <v>132299</v>
      </c>
      <c r="AI13" s="63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  <c r="DI13" s="479"/>
      <c r="DJ13" s="479"/>
      <c r="DK13" s="479"/>
      <c r="DL13" s="479"/>
      <c r="DM13" s="479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/>
      <c r="EB13" s="479"/>
      <c r="EC13" s="479"/>
      <c r="ED13" s="479"/>
    </row>
    <row r="14" spans="1:134" s="503" customFormat="1" ht="20.45" customHeight="1" x14ac:dyDescent="0.15">
      <c r="A14" s="472"/>
      <c r="B14" s="1271" t="s">
        <v>541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355"/>
      <c r="Y14" s="442">
        <v>0</v>
      </c>
      <c r="Z14" s="443">
        <v>3</v>
      </c>
      <c r="AA14" s="250">
        <v>26779</v>
      </c>
      <c r="AB14" s="248">
        <f t="shared" si="0"/>
        <v>12715420</v>
      </c>
      <c r="AC14" s="250">
        <v>10567938</v>
      </c>
      <c r="AD14" s="250">
        <v>921006</v>
      </c>
      <c r="AE14" s="250">
        <v>889969</v>
      </c>
      <c r="AF14" s="250">
        <v>294662</v>
      </c>
      <c r="AG14" s="250">
        <v>37964</v>
      </c>
      <c r="AH14" s="374">
        <v>3881</v>
      </c>
      <c r="AI14" s="63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9"/>
    </row>
    <row r="15" spans="1:134" s="503" customFormat="1" ht="20.45" customHeight="1" x14ac:dyDescent="0.15">
      <c r="A15" s="472"/>
      <c r="B15" s="1271" t="s">
        <v>542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355"/>
      <c r="Y15" s="442">
        <v>0</v>
      </c>
      <c r="Z15" s="443">
        <v>4</v>
      </c>
      <c r="AA15" s="250">
        <v>0</v>
      </c>
      <c r="AB15" s="248">
        <f t="shared" si="0"/>
        <v>162146</v>
      </c>
      <c r="AC15" s="250">
        <v>162146</v>
      </c>
      <c r="AD15" s="250">
        <v>0</v>
      </c>
      <c r="AE15" s="250">
        <v>0</v>
      </c>
      <c r="AF15" s="250">
        <v>0</v>
      </c>
      <c r="AG15" s="250">
        <v>0</v>
      </c>
      <c r="AH15" s="374">
        <v>0</v>
      </c>
      <c r="AI15" s="63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</row>
    <row r="16" spans="1:134" s="503" customFormat="1" ht="20.45" customHeight="1" thickBot="1" x14ac:dyDescent="0.2">
      <c r="A16" s="472"/>
      <c r="B16" s="1271" t="s">
        <v>543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355"/>
      <c r="Y16" s="445">
        <v>0</v>
      </c>
      <c r="Z16" s="446">
        <v>5</v>
      </c>
      <c r="AA16" s="504">
        <v>0</v>
      </c>
      <c r="AB16" s="255">
        <f t="shared" si="0"/>
        <v>0</v>
      </c>
      <c r="AC16" s="504">
        <v>0</v>
      </c>
      <c r="AD16" s="504">
        <v>0</v>
      </c>
      <c r="AE16" s="504">
        <v>0</v>
      </c>
      <c r="AF16" s="504">
        <v>0</v>
      </c>
      <c r="AG16" s="504">
        <v>0</v>
      </c>
      <c r="AH16" s="505">
        <v>0</v>
      </c>
      <c r="AI16" s="63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</row>
    <row r="17" spans="1:134" s="503" customFormat="1" ht="20.45" customHeight="1" x14ac:dyDescent="0.15">
      <c r="A17" s="472"/>
      <c r="B17" s="1271" t="s">
        <v>544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355"/>
      <c r="Y17" s="437">
        <v>0</v>
      </c>
      <c r="Z17" s="438">
        <v>6</v>
      </c>
      <c r="AA17" s="185">
        <f>SUM(AA18:AA22)</f>
        <v>126987</v>
      </c>
      <c r="AB17" s="185">
        <f t="shared" si="0"/>
        <v>100905223</v>
      </c>
      <c r="AC17" s="185">
        <f t="shared" ref="AC17:AH17" si="1">SUM(AC18:AC22)</f>
        <v>99222015</v>
      </c>
      <c r="AD17" s="185">
        <f t="shared" si="1"/>
        <v>907032</v>
      </c>
      <c r="AE17" s="185">
        <f t="shared" si="1"/>
        <v>424716</v>
      </c>
      <c r="AF17" s="185">
        <f t="shared" si="1"/>
        <v>13680</v>
      </c>
      <c r="AG17" s="185">
        <f t="shared" si="1"/>
        <v>337610</v>
      </c>
      <c r="AH17" s="186">
        <f t="shared" si="1"/>
        <v>170</v>
      </c>
      <c r="AI17" s="506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</row>
    <row r="18" spans="1:134" s="503" customFormat="1" ht="20.45" customHeight="1" x14ac:dyDescent="0.15">
      <c r="A18" s="472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355"/>
      <c r="Y18" s="442">
        <v>0</v>
      </c>
      <c r="Z18" s="443">
        <v>7</v>
      </c>
      <c r="AA18" s="250">
        <v>0</v>
      </c>
      <c r="AB18" s="248">
        <f t="shared" si="0"/>
        <v>426</v>
      </c>
      <c r="AC18" s="250">
        <v>426</v>
      </c>
      <c r="AD18" s="250">
        <v>0</v>
      </c>
      <c r="AE18" s="250">
        <v>0</v>
      </c>
      <c r="AF18" s="250">
        <v>0</v>
      </c>
      <c r="AG18" s="250">
        <v>0</v>
      </c>
      <c r="AH18" s="374">
        <v>0</v>
      </c>
      <c r="AI18" s="63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9"/>
    </row>
    <row r="19" spans="1:134" s="503" customFormat="1" ht="20.45" customHeight="1" x14ac:dyDescent="0.15">
      <c r="A19" s="472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355"/>
      <c r="Y19" s="442">
        <v>0</v>
      </c>
      <c r="Z19" s="443">
        <v>8</v>
      </c>
      <c r="AA19" s="251">
        <v>0</v>
      </c>
      <c r="AB19" s="248">
        <f t="shared" si="0"/>
        <v>2077</v>
      </c>
      <c r="AC19" s="250">
        <v>991</v>
      </c>
      <c r="AD19" s="251">
        <v>1086</v>
      </c>
      <c r="AE19" s="251">
        <v>0</v>
      </c>
      <c r="AF19" s="250">
        <v>0</v>
      </c>
      <c r="AG19" s="251">
        <v>0</v>
      </c>
      <c r="AH19" s="371">
        <v>0</v>
      </c>
      <c r="AI19" s="63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  <c r="EC19" s="479"/>
      <c r="ED19" s="479"/>
    </row>
    <row r="20" spans="1:134" s="503" customFormat="1" ht="20.45" customHeight="1" x14ac:dyDescent="0.15">
      <c r="A20" s="472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355"/>
      <c r="Y20" s="442">
        <v>0</v>
      </c>
      <c r="Z20" s="443">
        <v>9</v>
      </c>
      <c r="AA20" s="250">
        <v>0</v>
      </c>
      <c r="AB20" s="248">
        <f t="shared" si="0"/>
        <v>4140</v>
      </c>
      <c r="AC20" s="250">
        <v>4140</v>
      </c>
      <c r="AD20" s="250">
        <v>0</v>
      </c>
      <c r="AE20" s="250">
        <v>0</v>
      </c>
      <c r="AF20" s="251">
        <v>0</v>
      </c>
      <c r="AG20" s="250">
        <v>0</v>
      </c>
      <c r="AH20" s="374">
        <v>0</v>
      </c>
      <c r="AI20" s="63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  <c r="EC20" s="479"/>
      <c r="ED20" s="479"/>
    </row>
    <row r="21" spans="1:134" s="503" customFormat="1" ht="20.45" customHeight="1" x14ac:dyDescent="0.15">
      <c r="A21" s="472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355"/>
      <c r="Y21" s="442">
        <v>1</v>
      </c>
      <c r="Z21" s="443">
        <v>0</v>
      </c>
      <c r="AA21" s="250">
        <v>0</v>
      </c>
      <c r="AB21" s="248">
        <f t="shared" si="0"/>
        <v>2320</v>
      </c>
      <c r="AC21" s="250">
        <v>230</v>
      </c>
      <c r="AD21" s="250">
        <v>2090</v>
      </c>
      <c r="AE21" s="250">
        <v>0</v>
      </c>
      <c r="AF21" s="250">
        <v>0</v>
      </c>
      <c r="AG21" s="250">
        <v>0</v>
      </c>
      <c r="AH21" s="374">
        <v>0</v>
      </c>
      <c r="AI21" s="63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</row>
    <row r="22" spans="1:134" s="503" customFormat="1" ht="20.45" customHeight="1" thickBot="1" x14ac:dyDescent="0.2">
      <c r="A22" s="472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355"/>
      <c r="Y22" s="445">
        <v>1</v>
      </c>
      <c r="Z22" s="446">
        <v>1</v>
      </c>
      <c r="AA22" s="189">
        <v>126987</v>
      </c>
      <c r="AB22" s="190">
        <f t="shared" si="0"/>
        <v>100896260</v>
      </c>
      <c r="AC22" s="189">
        <v>99216228</v>
      </c>
      <c r="AD22" s="189">
        <v>903856</v>
      </c>
      <c r="AE22" s="189">
        <v>424716</v>
      </c>
      <c r="AF22" s="189">
        <v>13680</v>
      </c>
      <c r="AG22" s="189">
        <v>337610</v>
      </c>
      <c r="AH22" s="507">
        <v>170</v>
      </c>
      <c r="AI22" s="63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</row>
    <row r="23" spans="1:134" s="503" customFormat="1" ht="20.45" customHeight="1" x14ac:dyDescent="0.15">
      <c r="A23" s="472"/>
      <c r="B23" s="1271" t="s">
        <v>550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355"/>
      <c r="Y23" s="437">
        <v>1</v>
      </c>
      <c r="Z23" s="438">
        <v>2</v>
      </c>
      <c r="AA23" s="185">
        <f>SUM(AA24:AA29)</f>
        <v>0</v>
      </c>
      <c r="AB23" s="185">
        <f t="shared" si="0"/>
        <v>5301283</v>
      </c>
      <c r="AC23" s="185">
        <f t="shared" ref="AC23:AH23" si="2">SUM(AC24:AC29)</f>
        <v>5301283</v>
      </c>
      <c r="AD23" s="185">
        <f t="shared" si="2"/>
        <v>0</v>
      </c>
      <c r="AE23" s="185">
        <f t="shared" si="2"/>
        <v>0</v>
      </c>
      <c r="AF23" s="508">
        <f t="shared" si="2"/>
        <v>0</v>
      </c>
      <c r="AG23" s="508">
        <f t="shared" si="2"/>
        <v>0</v>
      </c>
      <c r="AH23" s="509">
        <f t="shared" si="2"/>
        <v>0</v>
      </c>
      <c r="AI23" s="506"/>
      <c r="AJ23" s="479"/>
      <c r="AK23" s="479"/>
      <c r="AL23" s="479"/>
      <c r="AM23" s="479"/>
      <c r="AN23" s="479"/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479"/>
      <c r="CO23" s="479"/>
      <c r="CP23" s="479"/>
      <c r="CQ23" s="479"/>
      <c r="CR23" s="479"/>
      <c r="CS23" s="479"/>
      <c r="CT23" s="479"/>
      <c r="CU23" s="479"/>
      <c r="CV23" s="479"/>
      <c r="CW23" s="479"/>
      <c r="CX23" s="479"/>
      <c r="CY23" s="479"/>
      <c r="CZ23" s="479"/>
      <c r="DA23" s="479"/>
      <c r="DB23" s="479"/>
      <c r="DC23" s="479"/>
      <c r="DD23" s="479"/>
      <c r="DE23" s="479"/>
      <c r="DF23" s="479"/>
      <c r="DG23" s="479"/>
      <c r="DH23" s="479"/>
      <c r="DI23" s="479"/>
      <c r="DJ23" s="479"/>
      <c r="DK23" s="479"/>
      <c r="DL23" s="479"/>
      <c r="DM23" s="479"/>
      <c r="DN23" s="479"/>
      <c r="DO23" s="479"/>
      <c r="DP23" s="479"/>
      <c r="DQ23" s="479"/>
      <c r="DR23" s="479"/>
      <c r="DS23" s="479"/>
      <c r="DT23" s="479"/>
      <c r="DU23" s="479"/>
      <c r="DV23" s="479"/>
      <c r="DW23" s="479"/>
      <c r="DX23" s="479"/>
      <c r="DY23" s="479"/>
      <c r="DZ23" s="479"/>
      <c r="EA23" s="479"/>
      <c r="EB23" s="479"/>
      <c r="EC23" s="479"/>
      <c r="ED23" s="479"/>
    </row>
    <row r="24" spans="1:134" s="503" customFormat="1" ht="20.45" customHeight="1" x14ac:dyDescent="0.15">
      <c r="A24" s="472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355"/>
      <c r="Y24" s="442">
        <v>1</v>
      </c>
      <c r="Z24" s="443">
        <v>3</v>
      </c>
      <c r="AA24" s="251">
        <v>0</v>
      </c>
      <c r="AB24" s="248">
        <f t="shared" si="0"/>
        <v>510487</v>
      </c>
      <c r="AC24" s="250">
        <v>510487</v>
      </c>
      <c r="AD24" s="251">
        <v>0</v>
      </c>
      <c r="AE24" s="251">
        <v>0</v>
      </c>
      <c r="AF24" s="251">
        <v>0</v>
      </c>
      <c r="AG24" s="251">
        <v>0</v>
      </c>
      <c r="AH24" s="371">
        <v>0</v>
      </c>
      <c r="AI24" s="63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</row>
    <row r="25" spans="1:134" s="503" customFormat="1" ht="20.45" customHeight="1" x14ac:dyDescent="0.15">
      <c r="A25" s="472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355"/>
      <c r="Y25" s="442">
        <v>1</v>
      </c>
      <c r="Z25" s="443">
        <v>4</v>
      </c>
      <c r="AA25" s="250">
        <v>0</v>
      </c>
      <c r="AB25" s="248">
        <f t="shared" si="0"/>
        <v>4790796</v>
      </c>
      <c r="AC25" s="250">
        <v>4790796</v>
      </c>
      <c r="AD25" s="250">
        <v>0</v>
      </c>
      <c r="AE25" s="250">
        <v>0</v>
      </c>
      <c r="AF25" s="251">
        <v>0</v>
      </c>
      <c r="AG25" s="251">
        <v>0</v>
      </c>
      <c r="AH25" s="371">
        <v>0</v>
      </c>
      <c r="AI25" s="63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479"/>
      <c r="CD25" s="479"/>
      <c r="CE25" s="479"/>
      <c r="CF25" s="479"/>
      <c r="CG25" s="479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/>
      <c r="CR25" s="479"/>
      <c r="CS25" s="479"/>
      <c r="CT25" s="479"/>
      <c r="CU25" s="479"/>
      <c r="CV25" s="479"/>
      <c r="CW25" s="479"/>
      <c r="CX25" s="479"/>
      <c r="CY25" s="479"/>
      <c r="CZ25" s="479"/>
      <c r="DA25" s="479"/>
      <c r="DB25" s="479"/>
      <c r="DC25" s="479"/>
      <c r="DD25" s="479"/>
      <c r="DE25" s="479"/>
      <c r="DF25" s="479"/>
      <c r="DG25" s="479"/>
      <c r="DH25" s="479"/>
      <c r="DI25" s="479"/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79"/>
      <c r="DZ25" s="479"/>
      <c r="EA25" s="479"/>
      <c r="EB25" s="479"/>
      <c r="EC25" s="479"/>
      <c r="ED25" s="479"/>
    </row>
    <row r="26" spans="1:134" s="503" customFormat="1" ht="20.45" customHeight="1" x14ac:dyDescent="0.15">
      <c r="A26" s="472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355"/>
      <c r="Y26" s="442">
        <v>1</v>
      </c>
      <c r="Z26" s="443">
        <v>5</v>
      </c>
      <c r="AA26" s="251">
        <v>0</v>
      </c>
      <c r="AB26" s="252">
        <f t="shared" si="0"/>
        <v>0</v>
      </c>
      <c r="AC26" s="251">
        <v>0</v>
      </c>
      <c r="AD26" s="251">
        <v>0</v>
      </c>
      <c r="AE26" s="251">
        <v>0</v>
      </c>
      <c r="AF26" s="251">
        <v>0</v>
      </c>
      <c r="AG26" s="251">
        <v>0</v>
      </c>
      <c r="AH26" s="371">
        <v>0</v>
      </c>
      <c r="AI26" s="63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9"/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79"/>
      <c r="DZ26" s="479"/>
      <c r="EA26" s="479"/>
      <c r="EB26" s="479"/>
      <c r="EC26" s="479"/>
      <c r="ED26" s="479"/>
    </row>
    <row r="27" spans="1:134" s="503" customFormat="1" ht="20.45" customHeight="1" x14ac:dyDescent="0.15">
      <c r="A27" s="472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355"/>
      <c r="Y27" s="442">
        <v>1</v>
      </c>
      <c r="Z27" s="443">
        <v>6</v>
      </c>
      <c r="AA27" s="251">
        <v>0</v>
      </c>
      <c r="AB27" s="248">
        <f t="shared" si="0"/>
        <v>0</v>
      </c>
      <c r="AC27" s="250">
        <v>0</v>
      </c>
      <c r="AD27" s="251">
        <v>0</v>
      </c>
      <c r="AE27" s="251">
        <v>0</v>
      </c>
      <c r="AF27" s="251">
        <v>0</v>
      </c>
      <c r="AG27" s="251">
        <v>0</v>
      </c>
      <c r="AH27" s="371">
        <v>0</v>
      </c>
      <c r="AI27" s="63"/>
      <c r="AJ27" s="368"/>
      <c r="AK27" s="368"/>
      <c r="AL27" s="368"/>
      <c r="AM27" s="368"/>
      <c r="AN27" s="368"/>
      <c r="AO27" s="368"/>
      <c r="AP27" s="368"/>
      <c r="AQ27" s="368"/>
      <c r="AR27" s="368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/>
      <c r="CB27" s="479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</row>
    <row r="28" spans="1:134" s="503" customFormat="1" ht="20.45" customHeight="1" x14ac:dyDescent="0.15">
      <c r="A28" s="472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355"/>
      <c r="Y28" s="442">
        <v>1</v>
      </c>
      <c r="Z28" s="443">
        <v>7</v>
      </c>
      <c r="AA28" s="251">
        <v>0</v>
      </c>
      <c r="AB28" s="252">
        <f t="shared" si="0"/>
        <v>0</v>
      </c>
      <c r="AC28" s="251">
        <v>0</v>
      </c>
      <c r="AD28" s="251">
        <v>0</v>
      </c>
      <c r="AE28" s="251">
        <v>0</v>
      </c>
      <c r="AF28" s="251">
        <v>0</v>
      </c>
      <c r="AG28" s="251">
        <v>0</v>
      </c>
      <c r="AH28" s="371">
        <v>0</v>
      </c>
      <c r="AI28" s="63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</row>
    <row r="29" spans="1:134" s="503" customFormat="1" ht="20.45" customHeight="1" x14ac:dyDescent="0.15">
      <c r="A29" s="472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355"/>
      <c r="Y29" s="442">
        <v>1</v>
      </c>
      <c r="Z29" s="443">
        <v>8</v>
      </c>
      <c r="AA29" s="252">
        <f>SUM(AA30:AA31)</f>
        <v>0</v>
      </c>
      <c r="AB29" s="248">
        <f t="shared" si="0"/>
        <v>0</v>
      </c>
      <c r="AC29" s="248">
        <f t="shared" ref="AC29:AH29" si="3">SUM(AC30:AC31)</f>
        <v>0</v>
      </c>
      <c r="AD29" s="252">
        <f t="shared" si="3"/>
        <v>0</v>
      </c>
      <c r="AE29" s="252">
        <f t="shared" si="3"/>
        <v>0</v>
      </c>
      <c r="AF29" s="252">
        <f t="shared" si="3"/>
        <v>0</v>
      </c>
      <c r="AG29" s="252">
        <f t="shared" si="3"/>
        <v>0</v>
      </c>
      <c r="AH29" s="253">
        <f t="shared" si="3"/>
        <v>0</v>
      </c>
      <c r="AI29" s="506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/>
      <c r="CX29" s="479"/>
      <c r="CY29" s="479"/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79"/>
      <c r="DZ29" s="479"/>
      <c r="EA29" s="479"/>
      <c r="EB29" s="479"/>
      <c r="EC29" s="479"/>
      <c r="ED29" s="479"/>
    </row>
    <row r="30" spans="1:134" s="503" customFormat="1" ht="20.45" customHeight="1" x14ac:dyDescent="0.15">
      <c r="A30" s="472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355"/>
      <c r="Y30" s="442">
        <v>1</v>
      </c>
      <c r="Z30" s="443">
        <v>9</v>
      </c>
      <c r="AA30" s="251">
        <v>0</v>
      </c>
      <c r="AB30" s="248">
        <f t="shared" si="0"/>
        <v>0</v>
      </c>
      <c r="AC30" s="250">
        <v>0</v>
      </c>
      <c r="AD30" s="251">
        <v>0</v>
      </c>
      <c r="AE30" s="251">
        <v>0</v>
      </c>
      <c r="AF30" s="251">
        <v>0</v>
      </c>
      <c r="AG30" s="251">
        <v>0</v>
      </c>
      <c r="AH30" s="371">
        <v>0</v>
      </c>
      <c r="AI30" s="63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79"/>
      <c r="DZ30" s="479"/>
      <c r="EA30" s="479"/>
      <c r="EB30" s="479"/>
      <c r="EC30" s="479"/>
      <c r="ED30" s="479"/>
    </row>
    <row r="31" spans="1:134" s="503" customFormat="1" ht="20.45" customHeight="1" thickBot="1" x14ac:dyDescent="0.2">
      <c r="A31" s="472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355"/>
      <c r="Y31" s="445">
        <v>2</v>
      </c>
      <c r="Z31" s="446">
        <v>0</v>
      </c>
      <c r="AA31" s="504">
        <v>0</v>
      </c>
      <c r="AB31" s="190">
        <f t="shared" si="0"/>
        <v>0</v>
      </c>
      <c r="AC31" s="189">
        <v>0</v>
      </c>
      <c r="AD31" s="504">
        <v>0</v>
      </c>
      <c r="AE31" s="504">
        <v>0</v>
      </c>
      <c r="AF31" s="504">
        <v>0</v>
      </c>
      <c r="AG31" s="504">
        <v>0</v>
      </c>
      <c r="AH31" s="505">
        <v>0</v>
      </c>
      <c r="AI31" s="63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79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/>
      <c r="DX31" s="479"/>
      <c r="DY31" s="479"/>
      <c r="DZ31" s="479"/>
      <c r="EA31" s="479"/>
      <c r="EB31" s="479"/>
      <c r="EC31" s="479"/>
      <c r="ED31" s="479"/>
    </row>
    <row r="32" spans="1:134" s="515" customFormat="1" ht="20.45" customHeight="1" x14ac:dyDescent="0.15">
      <c r="A32" s="510"/>
      <c r="B32" s="1271" t="s">
        <v>559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3"/>
      <c r="Y32" s="511"/>
      <c r="Z32" s="512"/>
      <c r="AA32" s="513">
        <v>0</v>
      </c>
      <c r="AB32" s="513">
        <v>0</v>
      </c>
      <c r="AC32" s="513">
        <v>0</v>
      </c>
      <c r="AD32" s="513">
        <v>0</v>
      </c>
      <c r="AE32" s="513">
        <v>0</v>
      </c>
      <c r="AF32" s="513">
        <v>0</v>
      </c>
      <c r="AG32" s="513">
        <v>0</v>
      </c>
      <c r="AH32" s="513">
        <v>0</v>
      </c>
      <c r="AI32" s="506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4"/>
      <c r="EA32" s="514"/>
      <c r="EB32" s="514"/>
      <c r="EC32" s="514"/>
      <c r="ED32" s="514"/>
    </row>
    <row r="33" spans="1:134" ht="20.45" customHeight="1" x14ac:dyDescent="0.15">
      <c r="A33" s="472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3"/>
      <c r="Y33" s="516"/>
      <c r="Z33" s="443"/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63"/>
      <c r="AJ33" s="479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</row>
    <row r="34" spans="1:134" ht="20.45" customHeight="1" x14ac:dyDescent="0.15">
      <c r="A34" s="472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3"/>
      <c r="Y34" s="516"/>
      <c r="Z34" s="443"/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63"/>
      <c r="AJ34" s="479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</row>
    <row r="35" spans="1:134" ht="20.45" customHeight="1" x14ac:dyDescent="0.15">
      <c r="A35" s="472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3"/>
      <c r="Y35" s="516"/>
      <c r="Z35" s="443"/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63"/>
      <c r="AJ35" s="479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</row>
    <row r="36" spans="1:134" ht="20.45" customHeight="1" x14ac:dyDescent="0.15">
      <c r="A36" s="472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3"/>
      <c r="Y36" s="516"/>
      <c r="Z36" s="443"/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63"/>
      <c r="AJ36" s="479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80"/>
      <c r="EB36" s="480"/>
      <c r="EC36" s="480"/>
      <c r="ED36" s="480"/>
    </row>
    <row r="37" spans="1:134" ht="20.45" customHeight="1" x14ac:dyDescent="0.15">
      <c r="A37" s="472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3"/>
      <c r="Y37" s="516"/>
      <c r="Z37" s="443"/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506"/>
      <c r="AJ37" s="479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80"/>
      <c r="EB37" s="480"/>
      <c r="EC37" s="480"/>
      <c r="ED37" s="480"/>
    </row>
    <row r="38" spans="1:134" ht="20.45" customHeight="1" x14ac:dyDescent="0.15">
      <c r="A38" s="472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3"/>
      <c r="Y38" s="516"/>
      <c r="Z38" s="443"/>
      <c r="AA38" s="251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63"/>
      <c r="AJ38" s="479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</row>
    <row r="39" spans="1:134" ht="20.45" customHeight="1" x14ac:dyDescent="0.15">
      <c r="A39" s="472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3"/>
      <c r="Y39" s="516"/>
      <c r="Z39" s="443"/>
      <c r="AA39" s="251">
        <v>0</v>
      </c>
      <c r="AB39" s="251"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63"/>
      <c r="AJ39" s="479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480"/>
      <c r="EC39" s="480"/>
      <c r="ED39" s="480"/>
    </row>
    <row r="40" spans="1:134" ht="20.45" customHeight="1" x14ac:dyDescent="0.15">
      <c r="A40" s="472"/>
      <c r="B40" s="1271" t="s">
        <v>563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3"/>
      <c r="Y40" s="516"/>
      <c r="Z40" s="443"/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506"/>
      <c r="AJ40" s="479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</row>
    <row r="41" spans="1:134" ht="20.45" customHeight="1" x14ac:dyDescent="0.15">
      <c r="A41" s="472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3"/>
      <c r="Y41" s="516"/>
      <c r="Z41" s="443"/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63"/>
      <c r="AJ41" s="479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  <c r="DX41" s="480"/>
      <c r="DY41" s="480"/>
      <c r="DZ41" s="480"/>
      <c r="EA41" s="480"/>
      <c r="EB41" s="480"/>
      <c r="EC41" s="480"/>
      <c r="ED41" s="480"/>
    </row>
    <row r="42" spans="1:134" ht="20.45" customHeight="1" x14ac:dyDescent="0.15">
      <c r="A42" s="472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3"/>
      <c r="Y42" s="516"/>
      <c r="Z42" s="443"/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63"/>
      <c r="AJ42" s="479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</row>
    <row r="43" spans="1:134" ht="20.45" customHeight="1" thickBot="1" x14ac:dyDescent="0.2">
      <c r="A43" s="472"/>
      <c r="B43" s="1271" t="s">
        <v>564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3"/>
      <c r="Y43" s="517"/>
      <c r="Z43" s="518"/>
      <c r="AA43" s="519">
        <v>0</v>
      </c>
      <c r="AB43" s="519">
        <v>0</v>
      </c>
      <c r="AC43" s="519">
        <v>0</v>
      </c>
      <c r="AD43" s="519">
        <v>0</v>
      </c>
      <c r="AE43" s="519">
        <v>0</v>
      </c>
      <c r="AF43" s="519">
        <v>0</v>
      </c>
      <c r="AG43" s="519">
        <v>0</v>
      </c>
      <c r="AH43" s="519">
        <v>0</v>
      </c>
      <c r="AI43" s="63"/>
      <c r="AJ43" s="479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80"/>
      <c r="EB43" s="480"/>
      <c r="EC43" s="480"/>
      <c r="ED43" s="480"/>
    </row>
    <row r="44" spans="1:134" ht="20.45" customHeight="1" x14ac:dyDescent="0.15">
      <c r="A44" s="472"/>
      <c r="B44" s="1271" t="s">
        <v>565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355"/>
      <c r="Y44" s="437">
        <v>2</v>
      </c>
      <c r="Z44" s="438">
        <v>1</v>
      </c>
      <c r="AA44" s="184">
        <v>0</v>
      </c>
      <c r="AB44" s="185">
        <f t="shared" ref="AB44:AB47" si="4">SUM(AC44:AH44)</f>
        <v>4263945</v>
      </c>
      <c r="AC44" s="184">
        <v>4263945</v>
      </c>
      <c r="AD44" s="520">
        <v>0</v>
      </c>
      <c r="AE44" s="520">
        <v>0</v>
      </c>
      <c r="AF44" s="520">
        <v>0</v>
      </c>
      <c r="AG44" s="520">
        <v>0</v>
      </c>
      <c r="AH44" s="521">
        <v>0</v>
      </c>
      <c r="AI44" s="63"/>
      <c r="AJ44" s="479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  <c r="DX44" s="480"/>
      <c r="DY44" s="480"/>
      <c r="DZ44" s="480"/>
      <c r="EA44" s="480"/>
      <c r="EB44" s="480"/>
      <c r="EC44" s="480"/>
      <c r="ED44" s="480"/>
    </row>
    <row r="45" spans="1:134" ht="20.45" customHeight="1" x14ac:dyDescent="0.15">
      <c r="A45" s="472"/>
      <c r="B45" s="1271" t="s">
        <v>566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355"/>
      <c r="Y45" s="442">
        <v>2</v>
      </c>
      <c r="Z45" s="443">
        <v>2</v>
      </c>
      <c r="AA45" s="250">
        <v>0</v>
      </c>
      <c r="AB45" s="248">
        <f t="shared" si="4"/>
        <v>0</v>
      </c>
      <c r="AC45" s="250">
        <v>0</v>
      </c>
      <c r="AD45" s="250">
        <v>0</v>
      </c>
      <c r="AE45" s="251">
        <v>0</v>
      </c>
      <c r="AF45" s="251">
        <v>0</v>
      </c>
      <c r="AG45" s="251">
        <v>0</v>
      </c>
      <c r="AH45" s="374">
        <v>0</v>
      </c>
      <c r="AI45" s="63"/>
      <c r="AJ45" s="479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  <c r="DX45" s="480"/>
      <c r="DY45" s="480"/>
      <c r="DZ45" s="480"/>
      <c r="EA45" s="480"/>
      <c r="EB45" s="480"/>
      <c r="EC45" s="480"/>
      <c r="ED45" s="480"/>
    </row>
    <row r="46" spans="1:134" ht="20.45" customHeight="1" x14ac:dyDescent="0.15">
      <c r="A46" s="472"/>
      <c r="B46" s="1271" t="s">
        <v>567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355"/>
      <c r="Y46" s="442">
        <v>2</v>
      </c>
      <c r="Z46" s="443">
        <v>3</v>
      </c>
      <c r="AA46" s="251">
        <v>0</v>
      </c>
      <c r="AB46" s="248">
        <f t="shared" si="4"/>
        <v>0</v>
      </c>
      <c r="AC46" s="250">
        <v>0</v>
      </c>
      <c r="AD46" s="251">
        <v>0</v>
      </c>
      <c r="AE46" s="251">
        <v>0</v>
      </c>
      <c r="AF46" s="251">
        <v>0</v>
      </c>
      <c r="AG46" s="251">
        <v>0</v>
      </c>
      <c r="AH46" s="371">
        <v>0</v>
      </c>
      <c r="AI46" s="63"/>
      <c r="AJ46" s="479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</row>
    <row r="47" spans="1:134" ht="20.45" customHeight="1" thickBot="1" x14ac:dyDescent="0.2">
      <c r="A47" s="472"/>
      <c r="B47" s="1271" t="s">
        <v>568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355"/>
      <c r="Y47" s="445">
        <v>2</v>
      </c>
      <c r="Z47" s="446">
        <v>4</v>
      </c>
      <c r="AA47" s="504">
        <v>0</v>
      </c>
      <c r="AB47" s="190">
        <f t="shared" si="4"/>
        <v>41</v>
      </c>
      <c r="AC47" s="189">
        <v>41</v>
      </c>
      <c r="AD47" s="504">
        <v>0</v>
      </c>
      <c r="AE47" s="504">
        <v>0</v>
      </c>
      <c r="AF47" s="504">
        <v>0</v>
      </c>
      <c r="AG47" s="504">
        <v>0</v>
      </c>
      <c r="AH47" s="505">
        <v>0</v>
      </c>
      <c r="AI47" s="63"/>
      <c r="AJ47" s="479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0"/>
      <c r="DA47" s="480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  <c r="DW47" s="480"/>
      <c r="DX47" s="480"/>
      <c r="DY47" s="480"/>
      <c r="DZ47" s="480"/>
      <c r="EA47" s="480"/>
      <c r="EB47" s="480"/>
      <c r="EC47" s="480"/>
      <c r="ED47" s="480"/>
    </row>
    <row r="48" spans="1:134" s="503" customFormat="1" ht="20.45" customHeight="1" thickBot="1" x14ac:dyDescent="0.2">
      <c r="A48" s="472"/>
      <c r="B48" s="1271" t="s">
        <v>569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3"/>
      <c r="Y48" s="522"/>
      <c r="Z48" s="523"/>
      <c r="AA48" s="524">
        <v>0</v>
      </c>
      <c r="AB48" s="524">
        <v>0</v>
      </c>
      <c r="AC48" s="524">
        <v>0</v>
      </c>
      <c r="AD48" s="524">
        <v>0</v>
      </c>
      <c r="AE48" s="524">
        <v>0</v>
      </c>
      <c r="AF48" s="524">
        <v>0</v>
      </c>
      <c r="AG48" s="524">
        <v>0</v>
      </c>
      <c r="AH48" s="524">
        <v>0</v>
      </c>
      <c r="AI48" s="63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79"/>
      <c r="DZ48" s="479"/>
      <c r="EA48" s="479"/>
      <c r="EB48" s="479"/>
      <c r="EC48" s="479"/>
      <c r="ED48" s="479"/>
    </row>
    <row r="49" spans="1:134" s="503" customFormat="1" ht="20.45" customHeight="1" thickBot="1" x14ac:dyDescent="0.2">
      <c r="A49" s="472"/>
      <c r="B49" s="1271" t="s">
        <v>570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355"/>
      <c r="Y49" s="292">
        <v>2</v>
      </c>
      <c r="Z49" s="293">
        <v>5</v>
      </c>
      <c r="AA49" s="460">
        <f>AA12+AA14+AA15+AA16+AA17+AA23+AA32+AA40+AA43+AA44+AA45+AA46+AA47+AA48</f>
        <v>1207372</v>
      </c>
      <c r="AB49" s="460">
        <f t="shared" ref="AB49:AB60" si="5">SUM(AC49:AH49)</f>
        <v>136049044</v>
      </c>
      <c r="AC49" s="460">
        <f t="shared" ref="AC49:AH49" si="6">AC12+AC14+AC15+AC16+AC17+AC23+AC32+AC40+AC43+AC44+AC45+AC46+AC47+AC48</f>
        <v>128381231</v>
      </c>
      <c r="AD49" s="460">
        <f t="shared" si="6"/>
        <v>4121777</v>
      </c>
      <c r="AE49" s="460">
        <f t="shared" si="6"/>
        <v>2361377</v>
      </c>
      <c r="AF49" s="460">
        <f t="shared" si="6"/>
        <v>501648</v>
      </c>
      <c r="AG49" s="460">
        <f t="shared" si="6"/>
        <v>484486</v>
      </c>
      <c r="AH49" s="525">
        <f t="shared" si="6"/>
        <v>198525</v>
      </c>
      <c r="AI49" s="506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79"/>
      <c r="DA49" s="479"/>
      <c r="DB49" s="479"/>
      <c r="DC49" s="479"/>
      <c r="DD49" s="479"/>
      <c r="DE49" s="479"/>
      <c r="DF49" s="479"/>
      <c r="DG49" s="479"/>
      <c r="DH49" s="479"/>
      <c r="DI49" s="479"/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479"/>
      <c r="DV49" s="479"/>
      <c r="DW49" s="479"/>
      <c r="DX49" s="479"/>
      <c r="DY49" s="479"/>
      <c r="DZ49" s="479"/>
      <c r="EA49" s="479"/>
      <c r="EB49" s="479"/>
      <c r="EC49" s="479"/>
      <c r="ED49" s="479"/>
    </row>
    <row r="50" spans="1:134" s="503" customFormat="1" ht="20.45" customHeight="1" x14ac:dyDescent="0.15">
      <c r="A50" s="472"/>
      <c r="B50" s="1271" t="s">
        <v>571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355"/>
      <c r="Y50" s="437">
        <v>2</v>
      </c>
      <c r="Z50" s="438">
        <v>6</v>
      </c>
      <c r="AA50" s="520">
        <v>0</v>
      </c>
      <c r="AB50" s="185">
        <f t="shared" si="5"/>
        <v>99416155</v>
      </c>
      <c r="AC50" s="184">
        <v>98633449</v>
      </c>
      <c r="AD50" s="520">
        <v>0</v>
      </c>
      <c r="AE50" s="184">
        <v>782706</v>
      </c>
      <c r="AF50" s="184">
        <v>0</v>
      </c>
      <c r="AG50" s="184">
        <v>0</v>
      </c>
      <c r="AH50" s="521">
        <v>0</v>
      </c>
      <c r="AI50" s="63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79"/>
      <c r="BM50" s="479"/>
      <c r="BN50" s="479"/>
      <c r="BO50" s="479"/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79"/>
      <c r="CZ50" s="479"/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</row>
    <row r="51" spans="1:134" s="503" customFormat="1" ht="20.45" customHeight="1" x14ac:dyDescent="0.15">
      <c r="A51" s="472"/>
      <c r="B51" s="1271" t="s">
        <v>572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355"/>
      <c r="Y51" s="442">
        <v>2</v>
      </c>
      <c r="Z51" s="443">
        <v>7</v>
      </c>
      <c r="AA51" s="250">
        <v>0</v>
      </c>
      <c r="AB51" s="248">
        <f t="shared" si="5"/>
        <v>2127996</v>
      </c>
      <c r="AC51" s="250">
        <v>4508</v>
      </c>
      <c r="AD51" s="250">
        <v>1584018</v>
      </c>
      <c r="AE51" s="250">
        <v>0</v>
      </c>
      <c r="AF51" s="250">
        <v>111201</v>
      </c>
      <c r="AG51" s="250">
        <v>428269</v>
      </c>
      <c r="AH51" s="371">
        <v>0</v>
      </c>
      <c r="AI51" s="63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79"/>
      <c r="BZ51" s="479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479"/>
      <c r="CX51" s="479"/>
      <c r="CY51" s="479"/>
      <c r="CZ51" s="479"/>
      <c r="DA51" s="479"/>
      <c r="DB51" s="479"/>
      <c r="DC51" s="479"/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9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</row>
    <row r="52" spans="1:134" s="503" customFormat="1" ht="20.45" customHeight="1" x14ac:dyDescent="0.15">
      <c r="A52" s="472"/>
      <c r="B52" s="1271" t="s">
        <v>573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355"/>
      <c r="Y52" s="442">
        <v>2</v>
      </c>
      <c r="Z52" s="443">
        <v>8</v>
      </c>
      <c r="AA52" s="250">
        <v>0</v>
      </c>
      <c r="AB52" s="248">
        <f t="shared" si="5"/>
        <v>369126</v>
      </c>
      <c r="AC52" s="250">
        <v>3680</v>
      </c>
      <c r="AD52" s="250">
        <v>53144</v>
      </c>
      <c r="AE52" s="250">
        <v>312302</v>
      </c>
      <c r="AF52" s="250">
        <v>0</v>
      </c>
      <c r="AG52" s="250">
        <v>0</v>
      </c>
      <c r="AH52" s="371">
        <v>0</v>
      </c>
      <c r="AI52" s="63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79"/>
      <c r="DD52" s="479"/>
      <c r="DE52" s="479"/>
      <c r="DF52" s="479"/>
      <c r="DG52" s="479"/>
      <c r="DH52" s="479"/>
      <c r="DI52" s="479"/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79"/>
      <c r="DX52" s="479"/>
      <c r="DY52" s="479"/>
      <c r="DZ52" s="479"/>
      <c r="EA52" s="479"/>
      <c r="EB52" s="479"/>
      <c r="EC52" s="479"/>
      <c r="ED52" s="479"/>
    </row>
    <row r="53" spans="1:134" s="503" customFormat="1" ht="20.45" customHeight="1" x14ac:dyDescent="0.15">
      <c r="A53" s="472"/>
      <c r="B53" s="1271" t="s">
        <v>574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355"/>
      <c r="Y53" s="442">
        <v>2</v>
      </c>
      <c r="Z53" s="443">
        <v>9</v>
      </c>
      <c r="AA53" s="250">
        <v>0</v>
      </c>
      <c r="AB53" s="248">
        <f t="shared" si="5"/>
        <v>31270</v>
      </c>
      <c r="AC53" s="250">
        <v>31270</v>
      </c>
      <c r="AD53" s="250">
        <v>0</v>
      </c>
      <c r="AE53" s="250">
        <v>0</v>
      </c>
      <c r="AF53" s="250">
        <v>0</v>
      </c>
      <c r="AG53" s="250">
        <v>0</v>
      </c>
      <c r="AH53" s="371">
        <v>0</v>
      </c>
      <c r="AI53" s="63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79"/>
      <c r="BN53" s="479"/>
      <c r="BO53" s="479"/>
      <c r="BP53" s="479"/>
      <c r="BQ53" s="479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79"/>
      <c r="CE53" s="479"/>
      <c r="CF53" s="479"/>
      <c r="CG53" s="479"/>
      <c r="CH53" s="479"/>
      <c r="CI53" s="479"/>
      <c r="CJ53" s="479"/>
      <c r="CK53" s="479"/>
      <c r="CL53" s="479"/>
      <c r="CM53" s="479"/>
      <c r="CN53" s="479"/>
      <c r="CO53" s="479"/>
      <c r="CP53" s="479"/>
      <c r="CQ53" s="479"/>
      <c r="CR53" s="479"/>
      <c r="CS53" s="479"/>
      <c r="CT53" s="479"/>
      <c r="CU53" s="479"/>
      <c r="CV53" s="479"/>
      <c r="CW53" s="479"/>
      <c r="CX53" s="479"/>
      <c r="CY53" s="479"/>
      <c r="CZ53" s="479"/>
      <c r="DA53" s="479"/>
      <c r="DB53" s="479"/>
      <c r="DC53" s="479"/>
      <c r="DD53" s="479"/>
      <c r="DE53" s="479"/>
      <c r="DF53" s="479"/>
      <c r="DG53" s="479"/>
      <c r="DH53" s="479"/>
      <c r="DI53" s="479"/>
      <c r="DJ53" s="479"/>
      <c r="DK53" s="479"/>
      <c r="DL53" s="479"/>
      <c r="DM53" s="479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/>
      <c r="DX53" s="479"/>
      <c r="DY53" s="479"/>
      <c r="DZ53" s="479"/>
      <c r="EA53" s="479"/>
      <c r="EB53" s="479"/>
      <c r="EC53" s="479"/>
      <c r="ED53" s="479"/>
    </row>
    <row r="54" spans="1:134" s="503" customFormat="1" ht="20.45" customHeight="1" x14ac:dyDescent="0.15">
      <c r="A54" s="472"/>
      <c r="B54" s="1271" t="s">
        <v>575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355"/>
      <c r="Y54" s="442">
        <v>3</v>
      </c>
      <c r="Z54" s="443">
        <v>0</v>
      </c>
      <c r="AA54" s="250">
        <v>0</v>
      </c>
      <c r="AB54" s="248">
        <f t="shared" si="5"/>
        <v>347059</v>
      </c>
      <c r="AC54" s="250">
        <v>347059</v>
      </c>
      <c r="AD54" s="250">
        <v>0</v>
      </c>
      <c r="AE54" s="250">
        <v>0</v>
      </c>
      <c r="AF54" s="250">
        <v>0</v>
      </c>
      <c r="AG54" s="250">
        <v>0</v>
      </c>
      <c r="AH54" s="371">
        <v>0</v>
      </c>
      <c r="AI54" s="63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79"/>
      <c r="CZ54" s="479"/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</row>
    <row r="55" spans="1:134" s="503" customFormat="1" ht="20.45" customHeight="1" x14ac:dyDescent="0.15">
      <c r="A55" s="472"/>
      <c r="B55" s="1271" t="s">
        <v>576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355"/>
      <c r="Y55" s="442">
        <v>3</v>
      </c>
      <c r="Z55" s="443">
        <v>1</v>
      </c>
      <c r="AA55" s="250">
        <v>0</v>
      </c>
      <c r="AB55" s="248">
        <f t="shared" si="5"/>
        <v>387300</v>
      </c>
      <c r="AC55" s="250">
        <v>387300</v>
      </c>
      <c r="AD55" s="250">
        <v>0</v>
      </c>
      <c r="AE55" s="251">
        <v>0</v>
      </c>
      <c r="AF55" s="250">
        <v>0</v>
      </c>
      <c r="AG55" s="251">
        <v>0</v>
      </c>
      <c r="AH55" s="371">
        <v>0</v>
      </c>
      <c r="AI55" s="63"/>
      <c r="AJ55" s="368"/>
      <c r="AK55" s="368"/>
      <c r="AL55" s="368"/>
      <c r="AM55" s="368"/>
      <c r="AN55" s="368"/>
      <c r="AO55" s="368"/>
      <c r="AP55" s="368"/>
      <c r="AQ55" s="368"/>
      <c r="AR55" s="368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79"/>
      <c r="BZ55" s="479"/>
      <c r="CA55" s="479"/>
      <c r="CB55" s="479"/>
      <c r="CC55" s="479"/>
      <c r="CD55" s="479"/>
      <c r="CE55" s="479"/>
      <c r="CF55" s="479"/>
      <c r="CG55" s="479"/>
      <c r="CH55" s="479"/>
      <c r="CI55" s="479"/>
      <c r="CJ55" s="479"/>
      <c r="CK55" s="479"/>
      <c r="CL55" s="479"/>
      <c r="CM55" s="479"/>
      <c r="CN55" s="479"/>
      <c r="CO55" s="479"/>
      <c r="CP55" s="479"/>
      <c r="CQ55" s="479"/>
      <c r="CR55" s="479"/>
      <c r="CS55" s="479"/>
      <c r="CT55" s="479"/>
      <c r="CU55" s="479"/>
      <c r="CV55" s="479"/>
      <c r="CW55" s="479"/>
      <c r="CX55" s="479"/>
      <c r="CY55" s="479"/>
      <c r="CZ55" s="479"/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79"/>
      <c r="DN55" s="479"/>
      <c r="DO55" s="479"/>
      <c r="DP55" s="479"/>
      <c r="DQ55" s="479"/>
      <c r="DR55" s="479"/>
      <c r="DS55" s="479"/>
      <c r="DT55" s="479"/>
      <c r="DU55" s="479"/>
      <c r="DV55" s="479"/>
      <c r="DW55" s="479"/>
      <c r="DX55" s="479"/>
      <c r="DY55" s="479"/>
      <c r="DZ55" s="479"/>
      <c r="EA55" s="479"/>
      <c r="EB55" s="479"/>
      <c r="EC55" s="479"/>
      <c r="ED55" s="479"/>
    </row>
    <row r="56" spans="1:134" s="503" customFormat="1" ht="20.45" customHeight="1" x14ac:dyDescent="0.15">
      <c r="A56" s="472"/>
      <c r="B56" s="1271" t="s">
        <v>577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355"/>
      <c r="Y56" s="442">
        <v>3</v>
      </c>
      <c r="Z56" s="443">
        <v>2</v>
      </c>
      <c r="AA56" s="250">
        <v>12</v>
      </c>
      <c r="AB56" s="248">
        <f t="shared" si="5"/>
        <v>130795</v>
      </c>
      <c r="AC56" s="250">
        <v>127122</v>
      </c>
      <c r="AD56" s="250">
        <v>1042</v>
      </c>
      <c r="AE56" s="250">
        <v>2631</v>
      </c>
      <c r="AF56" s="250">
        <v>0</v>
      </c>
      <c r="AG56" s="250">
        <v>0</v>
      </c>
      <c r="AH56" s="371">
        <v>0</v>
      </c>
      <c r="AI56" s="63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/>
      <c r="BN56" s="479"/>
      <c r="BO56" s="479"/>
      <c r="BP56" s="479"/>
      <c r="BQ56" s="479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/>
      <c r="CB56" s="479"/>
      <c r="CC56" s="479"/>
      <c r="CD56" s="479"/>
      <c r="CE56" s="479"/>
      <c r="CF56" s="479"/>
      <c r="CG56" s="479"/>
      <c r="CH56" s="479"/>
      <c r="CI56" s="479"/>
      <c r="CJ56" s="479"/>
      <c r="CK56" s="479"/>
      <c r="CL56" s="479"/>
      <c r="CM56" s="479"/>
      <c r="CN56" s="479"/>
      <c r="CO56" s="47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79"/>
      <c r="DK56" s="479"/>
      <c r="DL56" s="479"/>
      <c r="DM56" s="479"/>
      <c r="DN56" s="479"/>
      <c r="DO56" s="479"/>
      <c r="DP56" s="479"/>
      <c r="DQ56" s="479"/>
      <c r="DR56" s="479"/>
      <c r="DS56" s="479"/>
      <c r="DT56" s="479"/>
      <c r="DU56" s="479"/>
      <c r="DV56" s="479"/>
      <c r="DW56" s="479"/>
      <c r="DX56" s="479"/>
      <c r="DY56" s="479"/>
      <c r="DZ56" s="479"/>
      <c r="EA56" s="479"/>
      <c r="EB56" s="479"/>
      <c r="EC56" s="479"/>
      <c r="ED56" s="479"/>
    </row>
    <row r="57" spans="1:134" s="503" customFormat="1" ht="20.45" customHeight="1" x14ac:dyDescent="0.15">
      <c r="A57" s="472"/>
      <c r="B57" s="1271" t="s">
        <v>578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355"/>
      <c r="Y57" s="442">
        <v>3</v>
      </c>
      <c r="Z57" s="443">
        <v>3</v>
      </c>
      <c r="AA57" s="250">
        <v>0</v>
      </c>
      <c r="AB57" s="248">
        <f t="shared" si="5"/>
        <v>6334</v>
      </c>
      <c r="AC57" s="250">
        <v>6334</v>
      </c>
      <c r="AD57" s="250">
        <v>0</v>
      </c>
      <c r="AE57" s="250">
        <v>0</v>
      </c>
      <c r="AF57" s="251">
        <v>0</v>
      </c>
      <c r="AG57" s="251">
        <v>0</v>
      </c>
      <c r="AH57" s="371">
        <v>0</v>
      </c>
      <c r="AI57" s="63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79"/>
      <c r="CG57" s="479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479"/>
      <c r="DN57" s="479"/>
      <c r="DO57" s="479"/>
      <c r="DP57" s="479"/>
      <c r="DQ57" s="479"/>
      <c r="DR57" s="479"/>
      <c r="DS57" s="479"/>
      <c r="DT57" s="479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</row>
    <row r="58" spans="1:134" s="503" customFormat="1" ht="20.45" customHeight="1" x14ac:dyDescent="0.15">
      <c r="A58" s="472"/>
      <c r="B58" s="1271" t="s">
        <v>579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355"/>
      <c r="Y58" s="442">
        <v>3</v>
      </c>
      <c r="Z58" s="443">
        <v>4</v>
      </c>
      <c r="AA58" s="250">
        <v>0</v>
      </c>
      <c r="AB58" s="248">
        <f t="shared" si="5"/>
        <v>4641000</v>
      </c>
      <c r="AC58" s="250">
        <v>4641000</v>
      </c>
      <c r="AD58" s="251">
        <v>0</v>
      </c>
      <c r="AE58" s="251">
        <v>0</v>
      </c>
      <c r="AF58" s="251">
        <v>0</v>
      </c>
      <c r="AG58" s="251">
        <v>0</v>
      </c>
      <c r="AH58" s="371">
        <v>0</v>
      </c>
      <c r="AI58" s="63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79"/>
      <c r="CM58" s="479"/>
      <c r="CN58" s="479"/>
      <c r="CO58" s="47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79"/>
      <c r="DK58" s="479"/>
      <c r="DL58" s="479"/>
      <c r="DM58" s="479"/>
      <c r="DN58" s="479"/>
      <c r="DO58" s="479"/>
      <c r="DP58" s="479"/>
      <c r="DQ58" s="479"/>
      <c r="DR58" s="479"/>
      <c r="DS58" s="479"/>
      <c r="DT58" s="479"/>
      <c r="DU58" s="479"/>
      <c r="DV58" s="479"/>
      <c r="DW58" s="479"/>
      <c r="DX58" s="479"/>
      <c r="DY58" s="479"/>
      <c r="DZ58" s="479"/>
      <c r="EA58" s="479"/>
      <c r="EB58" s="479"/>
      <c r="EC58" s="479"/>
      <c r="ED58" s="479"/>
    </row>
    <row r="59" spans="1:134" s="503" customFormat="1" ht="20.45" customHeight="1" x14ac:dyDescent="0.15">
      <c r="A59" s="472"/>
      <c r="B59" s="1271" t="s">
        <v>580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355"/>
      <c r="Y59" s="442">
        <v>3</v>
      </c>
      <c r="Z59" s="443">
        <v>5</v>
      </c>
      <c r="AA59" s="248">
        <f>AA49-SUM(AA50:AA58)</f>
        <v>1207360</v>
      </c>
      <c r="AB59" s="248">
        <f t="shared" si="5"/>
        <v>28592009</v>
      </c>
      <c r="AC59" s="248">
        <f t="shared" ref="AC59:AH59" si="7">AC49-SUM(AC50:AC58)</f>
        <v>24199509</v>
      </c>
      <c r="AD59" s="248">
        <f t="shared" si="7"/>
        <v>2483573</v>
      </c>
      <c r="AE59" s="248">
        <f t="shared" si="7"/>
        <v>1263738</v>
      </c>
      <c r="AF59" s="248">
        <f t="shared" si="7"/>
        <v>390447</v>
      </c>
      <c r="AG59" s="248">
        <f t="shared" si="7"/>
        <v>56217</v>
      </c>
      <c r="AH59" s="249">
        <f t="shared" si="7"/>
        <v>198525</v>
      </c>
      <c r="AI59" s="63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79"/>
      <c r="BM59" s="479"/>
      <c r="BN59" s="479"/>
      <c r="BO59" s="479"/>
      <c r="BP59" s="479"/>
      <c r="BQ59" s="479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79"/>
      <c r="DK59" s="479"/>
      <c r="DL59" s="479"/>
      <c r="DM59" s="479"/>
      <c r="DN59" s="479"/>
      <c r="DO59" s="479"/>
      <c r="DP59" s="479"/>
      <c r="DQ59" s="479"/>
      <c r="DR59" s="479"/>
      <c r="DS59" s="479"/>
      <c r="DT59" s="479"/>
      <c r="DU59" s="479"/>
      <c r="DV59" s="479"/>
      <c r="DW59" s="479"/>
      <c r="DX59" s="479"/>
      <c r="DY59" s="479"/>
      <c r="DZ59" s="479"/>
      <c r="EA59" s="479"/>
      <c r="EB59" s="479"/>
      <c r="EC59" s="479"/>
      <c r="ED59" s="479"/>
    </row>
    <row r="60" spans="1:134" s="515" customFormat="1" ht="20.45" customHeight="1" thickBot="1" x14ac:dyDescent="0.2">
      <c r="A60" s="510"/>
      <c r="B60" s="1271" t="s">
        <v>581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355"/>
      <c r="Y60" s="445">
        <v>3</v>
      </c>
      <c r="Z60" s="446">
        <v>6</v>
      </c>
      <c r="AA60" s="189">
        <v>0</v>
      </c>
      <c r="AB60" s="190">
        <f t="shared" si="5"/>
        <v>272651</v>
      </c>
      <c r="AC60" s="189">
        <v>272651</v>
      </c>
      <c r="AD60" s="189">
        <v>0</v>
      </c>
      <c r="AE60" s="189">
        <v>0</v>
      </c>
      <c r="AF60" s="504">
        <v>0</v>
      </c>
      <c r="AG60" s="504">
        <v>0</v>
      </c>
      <c r="AH60" s="505">
        <v>0</v>
      </c>
      <c r="AI60" s="63"/>
      <c r="AJ60" s="514"/>
      <c r="AK60" s="514"/>
      <c r="AL60" s="514"/>
      <c r="AM60" s="514"/>
      <c r="AN60" s="514"/>
      <c r="AO60" s="514"/>
      <c r="AP60" s="514"/>
      <c r="AQ60" s="514"/>
      <c r="AR60" s="514"/>
      <c r="AS60" s="514"/>
      <c r="AT60" s="514"/>
      <c r="AU60" s="514"/>
      <c r="AV60" s="514"/>
      <c r="AW60" s="514"/>
      <c r="AX60" s="514"/>
      <c r="AY60" s="514"/>
      <c r="AZ60" s="514"/>
      <c r="BA60" s="514"/>
      <c r="BB60" s="514"/>
      <c r="BC60" s="514"/>
      <c r="BD60" s="514"/>
      <c r="BE60" s="514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514"/>
      <c r="BZ60" s="514"/>
      <c r="CA60" s="514"/>
      <c r="CB60" s="514"/>
      <c r="CC60" s="514"/>
      <c r="CD60" s="514"/>
      <c r="CE60" s="514"/>
      <c r="CF60" s="514"/>
      <c r="CG60" s="514"/>
      <c r="CH60" s="514"/>
      <c r="CI60" s="514"/>
      <c r="CJ60" s="514"/>
      <c r="CK60" s="514"/>
      <c r="CL60" s="514"/>
      <c r="CM60" s="514"/>
      <c r="CN60" s="514"/>
      <c r="CO60" s="514"/>
      <c r="CP60" s="514"/>
      <c r="CQ60" s="514"/>
      <c r="CR60" s="514"/>
      <c r="CS60" s="514"/>
      <c r="CT60" s="514"/>
      <c r="CU60" s="514"/>
      <c r="CV60" s="514"/>
      <c r="CW60" s="514"/>
      <c r="CX60" s="514"/>
      <c r="CY60" s="514"/>
      <c r="CZ60" s="514"/>
      <c r="DA60" s="514"/>
      <c r="DB60" s="514"/>
      <c r="DC60" s="514"/>
      <c r="DD60" s="514"/>
      <c r="DE60" s="514"/>
      <c r="DF60" s="514"/>
      <c r="DG60" s="514"/>
      <c r="DH60" s="514"/>
      <c r="DI60" s="514"/>
      <c r="DJ60" s="514"/>
      <c r="DK60" s="514"/>
      <c r="DL60" s="514"/>
      <c r="DM60" s="514"/>
      <c r="DN60" s="514"/>
      <c r="DO60" s="514"/>
      <c r="DP60" s="514"/>
      <c r="DQ60" s="514"/>
      <c r="DR60" s="514"/>
      <c r="DS60" s="514"/>
      <c r="DT60" s="514"/>
      <c r="DU60" s="514"/>
      <c r="DV60" s="514"/>
      <c r="DW60" s="514"/>
      <c r="DX60" s="514"/>
      <c r="DY60" s="514"/>
      <c r="DZ60" s="514"/>
      <c r="EA60" s="514"/>
      <c r="EB60" s="514"/>
      <c r="EC60" s="514"/>
      <c r="ED60" s="514"/>
    </row>
    <row r="61" spans="1:134" s="503" customFormat="1" ht="21.6" customHeight="1" x14ac:dyDescent="0.15">
      <c r="A61" s="472"/>
      <c r="B61" s="526"/>
      <c r="C61" s="526"/>
      <c r="D61" s="526"/>
      <c r="E61" s="526"/>
      <c r="F61" s="526"/>
      <c r="G61" s="526"/>
      <c r="H61" s="527"/>
      <c r="I61" s="526"/>
      <c r="J61" s="526"/>
      <c r="K61" s="526"/>
      <c r="L61" s="526"/>
      <c r="M61" s="528"/>
      <c r="N61" s="527"/>
      <c r="O61" s="526"/>
      <c r="P61" s="526"/>
      <c r="Q61" s="475"/>
      <c r="R61" s="527"/>
      <c r="S61" s="529"/>
      <c r="T61" s="472"/>
      <c r="U61" s="472"/>
      <c r="V61" s="472"/>
      <c r="W61" s="472"/>
      <c r="X61" s="476"/>
      <c r="Y61" s="472"/>
      <c r="Z61" s="526"/>
      <c r="AA61" s="526"/>
      <c r="AB61" s="526"/>
      <c r="AC61" s="526"/>
      <c r="AD61" s="526"/>
      <c r="AE61" s="526"/>
      <c r="AF61" s="526"/>
      <c r="AG61" s="472"/>
      <c r="AH61" s="472"/>
      <c r="AI61" s="485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/>
    </row>
    <row r="62" spans="1:134" s="503" customFormat="1" ht="21.6" hidden="1" customHeight="1" x14ac:dyDescent="0.15">
      <c r="A62" s="526"/>
      <c r="B62" s="526"/>
      <c r="C62" s="526"/>
      <c r="D62" s="526"/>
      <c r="E62" s="526"/>
      <c r="F62" s="526"/>
      <c r="G62" s="526"/>
      <c r="H62" s="527"/>
      <c r="I62" s="526"/>
      <c r="J62" s="526"/>
      <c r="K62" s="526"/>
      <c r="L62" s="526"/>
      <c r="M62" s="528"/>
      <c r="N62" s="527"/>
      <c r="O62" s="526"/>
      <c r="P62" s="299"/>
      <c r="Q62" s="399"/>
      <c r="R62" s="530"/>
      <c r="S62" s="475"/>
      <c r="T62" s="472"/>
      <c r="U62" s="472"/>
      <c r="V62" s="472"/>
      <c r="W62" s="472"/>
      <c r="X62" s="476"/>
      <c r="Y62" s="472"/>
      <c r="Z62" s="526"/>
      <c r="AA62" s="526"/>
      <c r="AB62" s="526"/>
      <c r="AC62" s="526"/>
      <c r="AD62" s="526"/>
      <c r="AE62" s="526"/>
      <c r="AF62" s="526"/>
      <c r="AG62" s="526"/>
      <c r="AH62" s="472"/>
      <c r="AI62" s="485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/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79"/>
      <c r="DK62" s="479"/>
      <c r="DL62" s="479"/>
      <c r="DM62" s="479"/>
      <c r="DN62" s="479"/>
      <c r="DO62" s="479"/>
      <c r="DP62" s="479"/>
      <c r="DQ62" s="479"/>
      <c r="DR62" s="479"/>
      <c r="DS62" s="479"/>
      <c r="DT62" s="479"/>
      <c r="DU62" s="479"/>
      <c r="DV62" s="479"/>
      <c r="DW62" s="479"/>
      <c r="DX62" s="479"/>
      <c r="DY62" s="479"/>
      <c r="DZ62" s="479"/>
      <c r="EA62" s="479"/>
      <c r="EB62" s="479"/>
      <c r="EC62" s="479"/>
      <c r="ED62" s="479"/>
    </row>
    <row r="63" spans="1:134" ht="21.6" hidden="1" customHeight="1" x14ac:dyDescent="0.15">
      <c r="A63" s="526"/>
      <c r="B63" s="526"/>
      <c r="C63" s="526"/>
      <c r="D63" s="526"/>
      <c r="E63" s="526"/>
      <c r="F63" s="526"/>
      <c r="G63" s="526"/>
      <c r="H63" s="527"/>
      <c r="I63" s="526"/>
      <c r="J63" s="526"/>
      <c r="K63" s="526"/>
      <c r="L63" s="526"/>
      <c r="M63" s="528"/>
      <c r="N63" s="527"/>
      <c r="O63" s="526"/>
      <c r="P63" s="299"/>
      <c r="Q63" s="399"/>
      <c r="R63" s="530"/>
      <c r="S63" s="475"/>
      <c r="T63" s="472"/>
      <c r="U63" s="472"/>
      <c r="V63" s="472"/>
      <c r="W63" s="472"/>
      <c r="X63" s="476"/>
      <c r="Y63" s="472"/>
      <c r="Z63" s="526"/>
      <c r="AA63" s="526"/>
      <c r="AB63" s="526"/>
      <c r="AC63" s="526"/>
      <c r="AD63" s="526"/>
      <c r="AE63" s="526"/>
      <c r="AF63" s="526"/>
      <c r="AG63" s="526"/>
      <c r="AH63" s="472"/>
      <c r="AI63" s="485"/>
      <c r="AJ63" s="479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0"/>
      <c r="BG63" s="480"/>
      <c r="BH63" s="480"/>
      <c r="BI63" s="480"/>
      <c r="BJ63" s="480"/>
      <c r="BK63" s="480"/>
      <c r="BL63" s="480"/>
      <c r="BM63" s="480"/>
      <c r="BN63" s="480"/>
      <c r="BO63" s="480"/>
      <c r="BP63" s="480"/>
      <c r="BQ63" s="480"/>
      <c r="BR63" s="480"/>
      <c r="BS63" s="480"/>
      <c r="BT63" s="480"/>
      <c r="BU63" s="480"/>
      <c r="BV63" s="480"/>
      <c r="BW63" s="480"/>
      <c r="BX63" s="480"/>
      <c r="BY63" s="480"/>
      <c r="BZ63" s="480"/>
      <c r="CA63" s="480"/>
      <c r="CB63" s="480"/>
      <c r="CC63" s="480"/>
      <c r="CD63" s="480"/>
      <c r="CE63" s="480"/>
      <c r="CF63" s="480"/>
      <c r="CG63" s="480"/>
      <c r="CH63" s="480"/>
      <c r="CI63" s="480"/>
      <c r="CJ63" s="480"/>
      <c r="CK63" s="480"/>
      <c r="CL63" s="480"/>
      <c r="CM63" s="480"/>
      <c r="CN63" s="480"/>
      <c r="CO63" s="480"/>
      <c r="CP63" s="480"/>
      <c r="CQ63" s="480"/>
      <c r="CR63" s="480"/>
      <c r="CS63" s="480"/>
      <c r="CT63" s="480"/>
      <c r="CU63" s="480"/>
      <c r="CV63" s="480"/>
      <c r="CW63" s="480"/>
      <c r="CX63" s="480"/>
      <c r="CY63" s="480"/>
      <c r="CZ63" s="480"/>
      <c r="DA63" s="480"/>
      <c r="DB63" s="480"/>
      <c r="DC63" s="480"/>
      <c r="DD63" s="480"/>
      <c r="DE63" s="480"/>
      <c r="DF63" s="480"/>
      <c r="DG63" s="480"/>
      <c r="DH63" s="480"/>
      <c r="DI63" s="480"/>
      <c r="DJ63" s="480"/>
      <c r="DK63" s="480"/>
      <c r="DL63" s="480"/>
      <c r="DM63" s="480"/>
      <c r="DN63" s="480"/>
      <c r="DO63" s="480"/>
      <c r="DP63" s="480"/>
      <c r="DQ63" s="480"/>
      <c r="DR63" s="480"/>
      <c r="DS63" s="480"/>
      <c r="DT63" s="480"/>
      <c r="DU63" s="480"/>
      <c r="DV63" s="480"/>
      <c r="DW63" s="480"/>
      <c r="DX63" s="480"/>
      <c r="DY63" s="480"/>
      <c r="DZ63" s="480"/>
      <c r="EA63" s="480"/>
      <c r="EB63" s="480"/>
      <c r="EC63" s="480"/>
      <c r="ED63" s="480"/>
    </row>
    <row r="64" spans="1:134" ht="21.6" hidden="1" customHeight="1" x14ac:dyDescent="0.15">
      <c r="A64" s="526"/>
      <c r="B64" s="526"/>
      <c r="C64" s="526"/>
      <c r="D64" s="526"/>
      <c r="E64" s="526"/>
      <c r="F64" s="526"/>
      <c r="G64" s="526"/>
      <c r="H64" s="527"/>
      <c r="I64" s="526"/>
      <c r="J64" s="526"/>
      <c r="K64" s="526"/>
      <c r="L64" s="526"/>
      <c r="M64" s="528"/>
      <c r="N64" s="527"/>
      <c r="O64" s="526"/>
      <c r="P64" s="299"/>
      <c r="Q64" s="399"/>
      <c r="R64" s="530"/>
      <c r="S64" s="475"/>
      <c r="T64" s="472"/>
      <c r="U64" s="472"/>
      <c r="V64" s="472"/>
      <c r="W64" s="472"/>
      <c r="X64" s="476"/>
      <c r="Y64" s="472"/>
      <c r="Z64" s="526"/>
      <c r="AA64" s="526"/>
      <c r="AB64" s="526"/>
      <c r="AC64" s="526"/>
      <c r="AD64" s="526"/>
      <c r="AE64" s="526"/>
      <c r="AF64" s="526"/>
      <c r="AG64" s="526"/>
      <c r="AH64" s="472"/>
      <c r="AI64" s="485"/>
      <c r="AJ64" s="479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  <c r="BF64" s="480"/>
      <c r="BG64" s="480"/>
      <c r="BH64" s="480"/>
      <c r="BI64" s="480"/>
      <c r="BJ64" s="480"/>
      <c r="BK64" s="480"/>
      <c r="BL64" s="480"/>
      <c r="BM64" s="480"/>
      <c r="BN64" s="480"/>
      <c r="BO64" s="480"/>
      <c r="BP64" s="480"/>
      <c r="BQ64" s="480"/>
      <c r="BR64" s="480"/>
      <c r="BS64" s="480"/>
      <c r="BT64" s="480"/>
      <c r="BU64" s="480"/>
      <c r="BV64" s="480"/>
      <c r="BW64" s="480"/>
      <c r="BX64" s="480"/>
      <c r="BY64" s="480"/>
      <c r="BZ64" s="480"/>
      <c r="CA64" s="480"/>
      <c r="CB64" s="480"/>
      <c r="CC64" s="480"/>
      <c r="CD64" s="480"/>
      <c r="CE64" s="480"/>
      <c r="CF64" s="480"/>
      <c r="CG64" s="480"/>
      <c r="CH64" s="480"/>
      <c r="CI64" s="480"/>
      <c r="CJ64" s="480"/>
      <c r="CK64" s="480"/>
      <c r="CL64" s="480"/>
      <c r="CM64" s="480"/>
      <c r="CN64" s="480"/>
      <c r="CO64" s="480"/>
      <c r="CP64" s="480"/>
      <c r="CQ64" s="480"/>
      <c r="CR64" s="480"/>
      <c r="CS64" s="480"/>
      <c r="CT64" s="480"/>
      <c r="CU64" s="480"/>
      <c r="CV64" s="480"/>
      <c r="CW64" s="480"/>
      <c r="CX64" s="480"/>
      <c r="CY64" s="480"/>
      <c r="CZ64" s="480"/>
      <c r="DA64" s="480"/>
      <c r="DB64" s="480"/>
      <c r="DC64" s="480"/>
      <c r="DD64" s="480"/>
      <c r="DE64" s="480"/>
      <c r="DF64" s="480"/>
      <c r="DG64" s="480"/>
      <c r="DH64" s="480"/>
      <c r="DI64" s="480"/>
      <c r="DJ64" s="480"/>
      <c r="DK64" s="480"/>
      <c r="DL64" s="480"/>
      <c r="DM64" s="480"/>
      <c r="DN64" s="480"/>
      <c r="DO64" s="480"/>
      <c r="DP64" s="480"/>
      <c r="DQ64" s="480"/>
      <c r="DR64" s="480"/>
      <c r="DS64" s="480"/>
      <c r="DT64" s="480"/>
      <c r="DU64" s="480"/>
      <c r="DV64" s="480"/>
      <c r="DW64" s="480"/>
      <c r="DX64" s="480"/>
      <c r="DY64" s="480"/>
      <c r="DZ64" s="480"/>
      <c r="EA64" s="480"/>
      <c r="EB64" s="480"/>
      <c r="EC64" s="480"/>
      <c r="ED64" s="480"/>
    </row>
    <row r="65" spans="1:134" ht="21.6" hidden="1" customHeight="1" x14ac:dyDescent="0.15">
      <c r="A65" s="526"/>
      <c r="B65" s="526"/>
      <c r="C65" s="526"/>
      <c r="D65" s="526"/>
      <c r="E65" s="526"/>
      <c r="F65" s="526"/>
      <c r="G65" s="526"/>
      <c r="H65" s="527"/>
      <c r="I65" s="526"/>
      <c r="J65" s="526"/>
      <c r="K65" s="526"/>
      <c r="L65" s="526"/>
      <c r="M65" s="528"/>
      <c r="N65" s="527"/>
      <c r="O65" s="526"/>
      <c r="P65" s="299"/>
      <c r="Q65" s="399"/>
      <c r="R65" s="530"/>
      <c r="S65" s="475"/>
      <c r="T65" s="472"/>
      <c r="U65" s="472"/>
      <c r="V65" s="472"/>
      <c r="W65" s="472"/>
      <c r="X65" s="476"/>
      <c r="Y65" s="472"/>
      <c r="Z65" s="526"/>
      <c r="AA65" s="526"/>
      <c r="AB65" s="526"/>
      <c r="AC65" s="526"/>
      <c r="AD65" s="526"/>
      <c r="AE65" s="526"/>
      <c r="AF65" s="526"/>
      <c r="AG65" s="526"/>
      <c r="AH65" s="472"/>
      <c r="AI65" s="485"/>
      <c r="AJ65" s="479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</row>
    <row r="66" spans="1:134" ht="21.6" hidden="1" customHeight="1" x14ac:dyDescent="0.15">
      <c r="A66" s="526"/>
      <c r="B66" s="526"/>
      <c r="C66" s="526"/>
      <c r="D66" s="526"/>
      <c r="E66" s="526"/>
      <c r="F66" s="526"/>
      <c r="G66" s="526"/>
      <c r="H66" s="527"/>
      <c r="I66" s="526"/>
      <c r="J66" s="526"/>
      <c r="K66" s="526"/>
      <c r="L66" s="526"/>
      <c r="M66" s="528"/>
      <c r="N66" s="527"/>
      <c r="O66" s="526"/>
      <c r="P66" s="299"/>
      <c r="Q66" s="399"/>
      <c r="R66" s="530"/>
      <c r="S66" s="475"/>
      <c r="T66" s="472"/>
      <c r="U66" s="472"/>
      <c r="V66" s="472"/>
      <c r="W66" s="472"/>
      <c r="X66" s="476"/>
      <c r="Y66" s="472"/>
      <c r="Z66" s="526"/>
      <c r="AA66" s="526"/>
      <c r="AB66" s="526"/>
      <c r="AC66" s="526"/>
      <c r="AD66" s="526"/>
      <c r="AE66" s="526"/>
      <c r="AF66" s="526"/>
      <c r="AG66" s="526"/>
      <c r="AH66" s="472"/>
      <c r="AI66" s="485"/>
      <c r="AJ66" s="479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  <c r="BF66" s="480"/>
      <c r="BG66" s="480"/>
      <c r="BH66" s="480"/>
      <c r="BI66" s="480"/>
      <c r="BJ66" s="480"/>
      <c r="BK66" s="480"/>
      <c r="BL66" s="480"/>
      <c r="BM66" s="480"/>
      <c r="BN66" s="480"/>
      <c r="BO66" s="480"/>
      <c r="BP66" s="480"/>
      <c r="BQ66" s="480"/>
      <c r="BR66" s="480"/>
      <c r="BS66" s="480"/>
      <c r="BT66" s="480"/>
      <c r="BU66" s="480"/>
      <c r="BV66" s="480"/>
      <c r="BW66" s="480"/>
      <c r="BX66" s="480"/>
      <c r="BY66" s="480"/>
      <c r="BZ66" s="480"/>
      <c r="CA66" s="480"/>
      <c r="CB66" s="480"/>
      <c r="CC66" s="480"/>
      <c r="CD66" s="480"/>
      <c r="CE66" s="480"/>
      <c r="CF66" s="480"/>
      <c r="CG66" s="480"/>
      <c r="CH66" s="480"/>
      <c r="CI66" s="480"/>
      <c r="CJ66" s="480"/>
      <c r="CK66" s="480"/>
      <c r="CL66" s="480"/>
      <c r="CM66" s="480"/>
      <c r="CN66" s="480"/>
      <c r="CO66" s="480"/>
      <c r="CP66" s="480"/>
      <c r="CQ66" s="480"/>
      <c r="CR66" s="480"/>
      <c r="CS66" s="480"/>
      <c r="CT66" s="480"/>
      <c r="CU66" s="480"/>
      <c r="CV66" s="480"/>
      <c r="CW66" s="480"/>
      <c r="CX66" s="480"/>
      <c r="CY66" s="480"/>
      <c r="CZ66" s="480"/>
      <c r="DA66" s="480"/>
      <c r="DB66" s="480"/>
      <c r="DC66" s="480"/>
      <c r="DD66" s="480"/>
      <c r="DE66" s="480"/>
      <c r="DF66" s="480"/>
      <c r="DG66" s="480"/>
      <c r="DH66" s="480"/>
      <c r="DI66" s="480"/>
      <c r="DJ66" s="480"/>
      <c r="DK66" s="480"/>
      <c r="DL66" s="480"/>
      <c r="DM66" s="480"/>
      <c r="DN66" s="480"/>
      <c r="DO66" s="480"/>
      <c r="DP66" s="480"/>
      <c r="DQ66" s="480"/>
      <c r="DR66" s="480"/>
      <c r="DS66" s="480"/>
      <c r="DT66" s="480"/>
      <c r="DU66" s="480"/>
      <c r="DV66" s="480"/>
      <c r="DW66" s="480"/>
      <c r="DX66" s="480"/>
      <c r="DY66" s="480"/>
      <c r="DZ66" s="480"/>
      <c r="EA66" s="480"/>
      <c r="EB66" s="480"/>
      <c r="EC66" s="480"/>
      <c r="ED66" s="480"/>
    </row>
    <row r="67" spans="1:134" ht="21.6" hidden="1" customHeight="1" x14ac:dyDescent="0.15">
      <c r="A67" s="526"/>
      <c r="B67" s="526"/>
      <c r="C67" s="526"/>
      <c r="D67" s="526"/>
      <c r="E67" s="526"/>
      <c r="F67" s="526"/>
      <c r="G67" s="526"/>
      <c r="H67" s="527"/>
      <c r="I67" s="526"/>
      <c r="J67" s="526"/>
      <c r="K67" s="526"/>
      <c r="L67" s="526"/>
      <c r="M67" s="528"/>
      <c r="N67" s="527"/>
      <c r="O67" s="526"/>
      <c r="P67" s="299"/>
      <c r="Q67" s="399"/>
      <c r="R67" s="530"/>
      <c r="S67" s="475"/>
      <c r="T67" s="472"/>
      <c r="U67" s="472"/>
      <c r="V67" s="472"/>
      <c r="W67" s="472"/>
      <c r="X67" s="476"/>
      <c r="Y67" s="472"/>
      <c r="Z67" s="526"/>
      <c r="AA67" s="526"/>
      <c r="AB67" s="526"/>
      <c r="AC67" s="526"/>
      <c r="AD67" s="526"/>
      <c r="AE67" s="526"/>
      <c r="AF67" s="526"/>
      <c r="AG67" s="526"/>
      <c r="AH67" s="472"/>
      <c r="AI67" s="485"/>
      <c r="AJ67" s="479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  <c r="BI67" s="480"/>
      <c r="BJ67" s="480"/>
      <c r="BK67" s="480"/>
      <c r="BL67" s="480"/>
      <c r="BM67" s="480"/>
      <c r="BN67" s="480"/>
      <c r="BO67" s="480"/>
      <c r="BP67" s="480"/>
      <c r="BQ67" s="480"/>
      <c r="BR67" s="480"/>
      <c r="BS67" s="480"/>
      <c r="BT67" s="480"/>
      <c r="BU67" s="480"/>
      <c r="BV67" s="480"/>
      <c r="BW67" s="480"/>
      <c r="BX67" s="480"/>
      <c r="BY67" s="480"/>
      <c r="BZ67" s="480"/>
      <c r="CA67" s="480"/>
      <c r="CB67" s="480"/>
      <c r="CC67" s="480"/>
      <c r="CD67" s="480"/>
      <c r="CE67" s="480"/>
      <c r="CF67" s="480"/>
      <c r="CG67" s="480"/>
      <c r="CH67" s="480"/>
      <c r="CI67" s="480"/>
      <c r="CJ67" s="480"/>
      <c r="CK67" s="480"/>
      <c r="CL67" s="480"/>
      <c r="CM67" s="480"/>
      <c r="CN67" s="480"/>
      <c r="CO67" s="480"/>
      <c r="CP67" s="480"/>
      <c r="CQ67" s="480"/>
      <c r="CR67" s="480"/>
      <c r="CS67" s="480"/>
      <c r="CT67" s="480"/>
      <c r="CU67" s="480"/>
      <c r="CV67" s="480"/>
      <c r="CW67" s="480"/>
      <c r="CX67" s="480"/>
      <c r="CY67" s="480"/>
      <c r="CZ67" s="480"/>
      <c r="DA67" s="480"/>
      <c r="DB67" s="480"/>
      <c r="DC67" s="480"/>
      <c r="DD67" s="480"/>
      <c r="DE67" s="480"/>
      <c r="DF67" s="480"/>
      <c r="DG67" s="480"/>
      <c r="DH67" s="480"/>
      <c r="DI67" s="480"/>
      <c r="DJ67" s="480"/>
      <c r="DK67" s="480"/>
      <c r="DL67" s="480"/>
      <c r="DM67" s="480"/>
      <c r="DN67" s="480"/>
      <c r="DO67" s="480"/>
      <c r="DP67" s="480"/>
      <c r="DQ67" s="480"/>
      <c r="DR67" s="480"/>
      <c r="DS67" s="480"/>
      <c r="DT67" s="480"/>
      <c r="DU67" s="480"/>
      <c r="DV67" s="480"/>
      <c r="DW67" s="480"/>
      <c r="DX67" s="480"/>
      <c r="DY67" s="480"/>
      <c r="DZ67" s="480"/>
      <c r="EA67" s="480"/>
      <c r="EB67" s="480"/>
      <c r="EC67" s="480"/>
      <c r="ED67" s="480"/>
    </row>
    <row r="68" spans="1:134" ht="21.6" hidden="1" customHeight="1" x14ac:dyDescent="0.15">
      <c r="A68" s="526"/>
      <c r="B68" s="526"/>
      <c r="C68" s="526"/>
      <c r="D68" s="526"/>
      <c r="E68" s="526"/>
      <c r="F68" s="526"/>
      <c r="G68" s="526"/>
      <c r="H68" s="527"/>
      <c r="I68" s="526"/>
      <c r="J68" s="526"/>
      <c r="K68" s="526"/>
      <c r="L68" s="526"/>
      <c r="M68" s="528"/>
      <c r="N68" s="527"/>
      <c r="O68" s="526"/>
      <c r="P68" s="299"/>
      <c r="Q68" s="399"/>
      <c r="R68" s="530"/>
      <c r="S68" s="475"/>
      <c r="T68" s="472"/>
      <c r="U68" s="472"/>
      <c r="V68" s="472"/>
      <c r="W68" s="472"/>
      <c r="X68" s="476"/>
      <c r="Y68" s="472"/>
      <c r="Z68" s="526"/>
      <c r="AA68" s="526"/>
      <c r="AB68" s="526"/>
      <c r="AC68" s="526"/>
      <c r="AD68" s="526"/>
      <c r="AE68" s="526"/>
      <c r="AF68" s="526"/>
      <c r="AG68" s="526"/>
      <c r="AH68" s="472"/>
      <c r="AI68" s="485"/>
      <c r="AJ68" s="479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480"/>
      <c r="BH68" s="480"/>
      <c r="BI68" s="480"/>
      <c r="BJ68" s="480"/>
      <c r="BK68" s="480"/>
      <c r="BL68" s="480"/>
      <c r="BM68" s="480"/>
      <c r="BN68" s="480"/>
      <c r="BO68" s="480"/>
      <c r="BP68" s="480"/>
      <c r="BQ68" s="480"/>
      <c r="BR68" s="480"/>
      <c r="BS68" s="480"/>
      <c r="BT68" s="480"/>
      <c r="BU68" s="480"/>
      <c r="BV68" s="480"/>
      <c r="BW68" s="480"/>
      <c r="BX68" s="480"/>
      <c r="BY68" s="480"/>
      <c r="BZ68" s="480"/>
      <c r="CA68" s="480"/>
      <c r="CB68" s="480"/>
      <c r="CC68" s="480"/>
      <c r="CD68" s="480"/>
      <c r="CE68" s="480"/>
      <c r="CF68" s="480"/>
      <c r="CG68" s="480"/>
      <c r="CH68" s="480"/>
      <c r="CI68" s="480"/>
      <c r="CJ68" s="480"/>
      <c r="CK68" s="480"/>
      <c r="CL68" s="480"/>
      <c r="CM68" s="480"/>
      <c r="CN68" s="480"/>
      <c r="CO68" s="480"/>
      <c r="CP68" s="480"/>
      <c r="CQ68" s="480"/>
      <c r="CR68" s="480"/>
      <c r="CS68" s="480"/>
      <c r="CT68" s="480"/>
      <c r="CU68" s="480"/>
      <c r="CV68" s="480"/>
      <c r="CW68" s="480"/>
      <c r="CX68" s="480"/>
      <c r="CY68" s="480"/>
      <c r="CZ68" s="480"/>
      <c r="DA68" s="480"/>
      <c r="DB68" s="480"/>
      <c r="DC68" s="480"/>
      <c r="DD68" s="480"/>
      <c r="DE68" s="480"/>
      <c r="DF68" s="480"/>
      <c r="DG68" s="480"/>
      <c r="DH68" s="480"/>
      <c r="DI68" s="480"/>
      <c r="DJ68" s="480"/>
      <c r="DK68" s="480"/>
      <c r="DL68" s="480"/>
      <c r="DM68" s="480"/>
      <c r="DN68" s="480"/>
      <c r="DO68" s="480"/>
      <c r="DP68" s="480"/>
      <c r="DQ68" s="480"/>
      <c r="DR68" s="480"/>
      <c r="DS68" s="480"/>
      <c r="DT68" s="480"/>
      <c r="DU68" s="480"/>
      <c r="DV68" s="480"/>
      <c r="DW68" s="480"/>
      <c r="DX68" s="480"/>
      <c r="DY68" s="480"/>
      <c r="DZ68" s="480"/>
      <c r="EA68" s="480"/>
      <c r="EB68" s="480"/>
      <c r="EC68" s="480"/>
      <c r="ED68" s="480"/>
    </row>
    <row r="69" spans="1:134" ht="21.6" hidden="1" customHeight="1" x14ac:dyDescent="0.15">
      <c r="A69" s="526"/>
      <c r="B69" s="526"/>
      <c r="C69" s="526"/>
      <c r="D69" s="526"/>
      <c r="E69" s="526"/>
      <c r="F69" s="526"/>
      <c r="G69" s="526"/>
      <c r="H69" s="527"/>
      <c r="I69" s="526"/>
      <c r="J69" s="526"/>
      <c r="K69" s="526"/>
      <c r="L69" s="526"/>
      <c r="M69" s="528"/>
      <c r="N69" s="527"/>
      <c r="O69" s="526"/>
      <c r="P69" s="299"/>
      <c r="Q69" s="399"/>
      <c r="R69" s="530"/>
      <c r="S69" s="475"/>
      <c r="T69" s="472"/>
      <c r="U69" s="472"/>
      <c r="V69" s="472"/>
      <c r="W69" s="472"/>
      <c r="X69" s="476"/>
      <c r="Y69" s="472"/>
      <c r="Z69" s="526"/>
      <c r="AA69" s="526"/>
      <c r="AB69" s="526"/>
      <c r="AC69" s="526"/>
      <c r="AD69" s="526"/>
      <c r="AE69" s="526"/>
      <c r="AF69" s="526"/>
      <c r="AG69" s="526"/>
      <c r="AH69" s="472"/>
      <c r="AI69" s="485"/>
      <c r="AJ69" s="479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0"/>
      <c r="BN69" s="480"/>
      <c r="BO69" s="480"/>
      <c r="BP69" s="480"/>
      <c r="BQ69" s="480"/>
      <c r="BR69" s="480"/>
      <c r="BS69" s="480"/>
      <c r="BT69" s="480"/>
      <c r="BU69" s="480"/>
      <c r="BV69" s="480"/>
      <c r="BW69" s="480"/>
      <c r="BX69" s="480"/>
      <c r="BY69" s="480"/>
      <c r="BZ69" s="480"/>
      <c r="CA69" s="480"/>
      <c r="CB69" s="480"/>
      <c r="CC69" s="480"/>
      <c r="CD69" s="480"/>
      <c r="CE69" s="480"/>
      <c r="CF69" s="480"/>
      <c r="CG69" s="480"/>
      <c r="CH69" s="480"/>
      <c r="CI69" s="480"/>
      <c r="CJ69" s="480"/>
      <c r="CK69" s="480"/>
      <c r="CL69" s="480"/>
      <c r="CM69" s="480"/>
      <c r="CN69" s="480"/>
      <c r="CO69" s="480"/>
      <c r="CP69" s="480"/>
      <c r="CQ69" s="480"/>
      <c r="CR69" s="480"/>
      <c r="CS69" s="480"/>
      <c r="CT69" s="480"/>
      <c r="CU69" s="480"/>
      <c r="CV69" s="480"/>
      <c r="CW69" s="480"/>
      <c r="CX69" s="480"/>
      <c r="CY69" s="480"/>
      <c r="CZ69" s="480"/>
      <c r="DA69" s="480"/>
      <c r="DB69" s="480"/>
      <c r="DC69" s="480"/>
      <c r="DD69" s="480"/>
      <c r="DE69" s="480"/>
      <c r="DF69" s="480"/>
      <c r="DG69" s="480"/>
      <c r="DH69" s="480"/>
      <c r="DI69" s="480"/>
      <c r="DJ69" s="480"/>
      <c r="DK69" s="480"/>
      <c r="DL69" s="480"/>
      <c r="DM69" s="480"/>
      <c r="DN69" s="480"/>
      <c r="DO69" s="480"/>
      <c r="DP69" s="480"/>
      <c r="DQ69" s="480"/>
      <c r="DR69" s="480"/>
      <c r="DS69" s="480"/>
      <c r="DT69" s="480"/>
      <c r="DU69" s="480"/>
      <c r="DV69" s="480"/>
      <c r="DW69" s="480"/>
      <c r="DX69" s="480"/>
      <c r="DY69" s="480"/>
      <c r="DZ69" s="480"/>
      <c r="EA69" s="480"/>
      <c r="EB69" s="480"/>
      <c r="EC69" s="480"/>
      <c r="ED69" s="480"/>
    </row>
    <row r="70" spans="1:134" ht="14.25" hidden="1" customHeight="1" x14ac:dyDescent="0.15">
      <c r="A70" s="526"/>
      <c r="B70" s="526"/>
      <c r="C70" s="526"/>
      <c r="D70" s="526"/>
      <c r="E70" s="526"/>
      <c r="F70" s="526"/>
      <c r="G70" s="526"/>
      <c r="H70" s="527"/>
      <c r="I70" s="526"/>
      <c r="J70" s="526"/>
      <c r="K70" s="526"/>
      <c r="L70" s="526"/>
      <c r="M70" s="528"/>
      <c r="N70" s="527"/>
      <c r="O70" s="526"/>
      <c r="P70" s="299"/>
      <c r="Q70" s="399"/>
      <c r="R70" s="530"/>
      <c r="S70" s="475"/>
      <c r="T70" s="472"/>
      <c r="U70" s="472"/>
      <c r="V70" s="472"/>
      <c r="W70" s="472"/>
      <c r="X70" s="476"/>
      <c r="Y70" s="472"/>
      <c r="Z70" s="526"/>
      <c r="AA70" s="526"/>
      <c r="AB70" s="526"/>
      <c r="AC70" s="526"/>
      <c r="AD70" s="526"/>
      <c r="AE70" s="526"/>
      <c r="AF70" s="526"/>
      <c r="AG70" s="526"/>
      <c r="AH70" s="472"/>
      <c r="AI70" s="485"/>
      <c r="AJ70" s="479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0"/>
      <c r="DB70" s="480"/>
      <c r="DC70" s="480"/>
      <c r="DD70" s="480"/>
      <c r="DE70" s="480"/>
      <c r="DF70" s="480"/>
      <c r="DG70" s="480"/>
      <c r="DH70" s="480"/>
      <c r="DI70" s="480"/>
      <c r="DJ70" s="480"/>
      <c r="DK70" s="480"/>
      <c r="DL70" s="480"/>
      <c r="DM70" s="480"/>
      <c r="DN70" s="480"/>
      <c r="DO70" s="480"/>
      <c r="DP70" s="480"/>
      <c r="DQ70" s="480"/>
      <c r="DR70" s="480"/>
      <c r="DS70" s="480"/>
      <c r="DT70" s="480"/>
      <c r="DU70" s="480"/>
      <c r="DV70" s="480"/>
      <c r="DW70" s="480"/>
      <c r="DX70" s="480"/>
      <c r="DY70" s="480"/>
      <c r="DZ70" s="480"/>
      <c r="EA70" s="480"/>
      <c r="EB70" s="480"/>
      <c r="EC70" s="480"/>
      <c r="ED70" s="480"/>
    </row>
    <row r="71" spans="1:134" ht="15" hidden="1" customHeight="1" x14ac:dyDescent="0.15">
      <c r="P71" s="534"/>
      <c r="Q71" s="535"/>
      <c r="R71" s="536"/>
      <c r="S71" s="537"/>
      <c r="T71" s="538"/>
      <c r="U71" s="538"/>
      <c r="V71" s="538"/>
      <c r="W71" s="538"/>
      <c r="X71" s="539"/>
      <c r="Y71" s="538"/>
      <c r="AC71" s="531"/>
      <c r="AD71" s="531"/>
      <c r="AE71" s="531"/>
      <c r="AF71" s="531"/>
      <c r="AG71" s="531"/>
      <c r="AH71" s="538"/>
      <c r="AI71" s="540"/>
    </row>
    <row r="72" spans="1:134" ht="15" hidden="1" customHeight="1" x14ac:dyDescent="0.15">
      <c r="P72" s="534"/>
      <c r="Q72" s="535"/>
      <c r="R72" s="536"/>
      <c r="S72" s="537"/>
      <c r="T72" s="538"/>
      <c r="U72" s="538"/>
      <c r="V72" s="538"/>
      <c r="W72" s="538"/>
      <c r="X72" s="539"/>
      <c r="Y72" s="538"/>
      <c r="AC72" s="531"/>
      <c r="AD72" s="531"/>
      <c r="AE72" s="531"/>
      <c r="AF72" s="531"/>
      <c r="AG72" s="531"/>
      <c r="AH72" s="538"/>
      <c r="AI72" s="540"/>
    </row>
    <row r="73" spans="1:134" ht="15" hidden="1" customHeight="1" x14ac:dyDescent="0.15">
      <c r="P73" s="534"/>
      <c r="Q73" s="535"/>
      <c r="R73" s="536"/>
      <c r="S73" s="537"/>
      <c r="T73" s="538"/>
      <c r="U73" s="538"/>
      <c r="V73" s="538"/>
      <c r="W73" s="538"/>
      <c r="X73" s="539"/>
      <c r="Y73" s="538"/>
      <c r="AC73" s="531"/>
      <c r="AD73" s="531"/>
      <c r="AE73" s="531"/>
      <c r="AF73" s="531"/>
      <c r="AG73" s="531"/>
      <c r="AH73" s="538"/>
      <c r="AI73" s="540"/>
    </row>
    <row r="74" spans="1:134" ht="15" hidden="1" customHeight="1" x14ac:dyDescent="0.15">
      <c r="P74" s="534"/>
      <c r="Q74" s="535"/>
      <c r="R74" s="536"/>
      <c r="S74" s="537"/>
      <c r="T74" s="538"/>
      <c r="U74" s="538"/>
      <c r="V74" s="538"/>
      <c r="W74" s="538"/>
      <c r="X74" s="539"/>
      <c r="Y74" s="538"/>
      <c r="AC74" s="531"/>
      <c r="AD74" s="531"/>
      <c r="AE74" s="531"/>
      <c r="AF74" s="531"/>
      <c r="AG74" s="531"/>
      <c r="AH74" s="538"/>
      <c r="AI74" s="540"/>
    </row>
    <row r="75" spans="1:134" ht="15" hidden="1" customHeight="1" x14ac:dyDescent="0.15">
      <c r="P75" s="534"/>
      <c r="Q75" s="535"/>
      <c r="R75" s="536"/>
      <c r="S75" s="537"/>
      <c r="T75" s="538"/>
      <c r="U75" s="538"/>
      <c r="V75" s="538"/>
      <c r="W75" s="538"/>
      <c r="X75" s="539"/>
      <c r="Y75" s="538"/>
      <c r="AC75" s="531"/>
      <c r="AD75" s="531"/>
      <c r="AE75" s="531"/>
      <c r="AF75" s="531"/>
      <c r="AG75" s="531"/>
      <c r="AH75" s="538"/>
      <c r="AI75" s="540"/>
    </row>
    <row r="76" spans="1:134" ht="15" hidden="1" customHeight="1" x14ac:dyDescent="0.15">
      <c r="P76" s="534"/>
      <c r="Q76" s="535"/>
      <c r="R76" s="536"/>
      <c r="S76" s="537"/>
      <c r="T76" s="538"/>
      <c r="U76" s="538"/>
      <c r="V76" s="538"/>
      <c r="W76" s="538"/>
      <c r="X76" s="539"/>
      <c r="Y76" s="538"/>
      <c r="AC76" s="531"/>
      <c r="AD76" s="531"/>
      <c r="AE76" s="531"/>
      <c r="AF76" s="531"/>
      <c r="AG76" s="531"/>
      <c r="AH76" s="538"/>
      <c r="AI76" s="540"/>
    </row>
    <row r="77" spans="1:134" ht="15" hidden="1" customHeight="1" x14ac:dyDescent="0.15">
      <c r="P77" s="534"/>
      <c r="Q77" s="535"/>
      <c r="R77" s="536"/>
      <c r="S77" s="537"/>
      <c r="T77" s="538"/>
      <c r="U77" s="538"/>
      <c r="V77" s="538"/>
      <c r="W77" s="538"/>
      <c r="X77" s="539"/>
      <c r="Y77" s="538"/>
      <c r="AC77" s="531"/>
      <c r="AD77" s="531"/>
      <c r="AE77" s="531"/>
      <c r="AF77" s="531"/>
      <c r="AG77" s="531"/>
      <c r="AH77" s="538"/>
      <c r="AI77" s="540"/>
    </row>
    <row r="78" spans="1:134" ht="15" hidden="1" customHeight="1" x14ac:dyDescent="0.15">
      <c r="P78" s="534"/>
      <c r="Q78" s="535"/>
      <c r="R78" s="536"/>
      <c r="S78" s="537"/>
      <c r="T78" s="538"/>
      <c r="U78" s="538"/>
      <c r="V78" s="538"/>
      <c r="W78" s="538"/>
      <c r="X78" s="539"/>
      <c r="Y78" s="538"/>
      <c r="AC78" s="531"/>
      <c r="AD78" s="531"/>
      <c r="AE78" s="531"/>
      <c r="AF78" s="531"/>
      <c r="AG78" s="531"/>
      <c r="AH78" s="538"/>
      <c r="AI78" s="540"/>
    </row>
    <row r="79" spans="1:134" ht="15" hidden="1" customHeight="1" x14ac:dyDescent="0.15">
      <c r="A79" s="541"/>
      <c r="B79" s="541"/>
      <c r="C79" s="541"/>
      <c r="D79" s="541"/>
      <c r="E79" s="541"/>
      <c r="F79" s="541"/>
      <c r="G79" s="541"/>
      <c r="H79" s="542"/>
      <c r="I79" s="541"/>
      <c r="J79" s="541"/>
      <c r="K79" s="541"/>
      <c r="L79" s="541"/>
      <c r="M79" s="543"/>
      <c r="N79" s="542"/>
      <c r="O79" s="541"/>
      <c r="P79" s="197"/>
      <c r="Q79" s="544"/>
      <c r="R79" s="205"/>
      <c r="S79" s="545"/>
      <c r="T79" s="196"/>
      <c r="U79" s="196"/>
      <c r="V79" s="196"/>
      <c r="W79" s="196"/>
      <c r="X79" s="546"/>
      <c r="Y79" s="196"/>
      <c r="Z79" s="541"/>
      <c r="AA79" s="541"/>
      <c r="AB79" s="541"/>
      <c r="AH79" s="196"/>
      <c r="AI79" s="547"/>
    </row>
    <row r="80" spans="1:134" ht="15" hidden="1" customHeight="1" x14ac:dyDescent="0.15">
      <c r="P80" s="534"/>
      <c r="Q80" s="535"/>
      <c r="R80" s="536"/>
      <c r="S80" s="537"/>
      <c r="T80" s="538"/>
      <c r="U80" s="538"/>
      <c r="V80" s="538"/>
      <c r="W80" s="538"/>
      <c r="X80" s="539"/>
      <c r="Y80" s="538"/>
      <c r="AH80" s="196"/>
      <c r="AI80" s="547"/>
    </row>
    <row r="81" spans="16:35" ht="15" hidden="1" customHeight="1" x14ac:dyDescent="0.15">
      <c r="P81" s="534"/>
      <c r="Q81" s="535"/>
      <c r="R81" s="536"/>
      <c r="S81" s="537"/>
      <c r="T81" s="538"/>
      <c r="U81" s="538"/>
      <c r="V81" s="538"/>
      <c r="W81" s="538"/>
      <c r="X81" s="539"/>
      <c r="Y81" s="538"/>
      <c r="AH81" s="196"/>
      <c r="AI81" s="547"/>
    </row>
    <row r="82" spans="16:35" ht="15" hidden="1" customHeight="1" x14ac:dyDescent="0.15">
      <c r="P82" s="534"/>
      <c r="Q82" s="535"/>
      <c r="R82" s="536"/>
      <c r="S82" s="537"/>
      <c r="T82" s="538"/>
      <c r="U82" s="538"/>
      <c r="V82" s="538"/>
      <c r="W82" s="538"/>
      <c r="X82" s="539"/>
      <c r="Y82" s="538"/>
      <c r="AH82" s="196"/>
      <c r="AI82" s="547"/>
    </row>
    <row r="83" spans="16:35" ht="15" hidden="1" customHeight="1" x14ac:dyDescent="0.15">
      <c r="P83" s="534"/>
      <c r="Q83" s="535"/>
      <c r="R83" s="536"/>
      <c r="S83" s="537"/>
      <c r="T83" s="538"/>
      <c r="U83" s="538"/>
      <c r="V83" s="538"/>
      <c r="W83" s="538"/>
      <c r="X83" s="539"/>
      <c r="Y83" s="538"/>
      <c r="AH83" s="196"/>
      <c r="AI83" s="547"/>
    </row>
    <row r="84" spans="16:35" ht="15" hidden="1" customHeight="1" x14ac:dyDescent="0.15">
      <c r="P84" s="534"/>
      <c r="Q84" s="535"/>
      <c r="R84" s="536"/>
      <c r="S84" s="537"/>
      <c r="T84" s="538"/>
      <c r="U84" s="538"/>
      <c r="V84" s="538"/>
      <c r="W84" s="538"/>
      <c r="X84" s="539"/>
      <c r="Y84" s="538"/>
      <c r="AH84" s="196"/>
      <c r="AI84" s="547"/>
    </row>
    <row r="85" spans="16:35" ht="15" hidden="1" customHeight="1" x14ac:dyDescent="0.15">
      <c r="P85" s="534"/>
      <c r="Q85" s="535"/>
      <c r="R85" s="536"/>
      <c r="S85" s="537"/>
      <c r="T85" s="538"/>
      <c r="U85" s="538"/>
      <c r="V85" s="538"/>
      <c r="W85" s="538"/>
      <c r="X85" s="539"/>
      <c r="Y85" s="538"/>
      <c r="AH85" s="196"/>
      <c r="AI85" s="547"/>
    </row>
    <row r="86" spans="16:35" ht="15" hidden="1" customHeight="1" x14ac:dyDescent="0.15">
      <c r="P86" s="534"/>
      <c r="Q86" s="535"/>
      <c r="R86" s="536"/>
      <c r="S86" s="537"/>
      <c r="T86" s="538"/>
      <c r="U86" s="538"/>
      <c r="V86" s="538"/>
      <c r="W86" s="538"/>
      <c r="X86" s="539"/>
      <c r="Y86" s="538"/>
      <c r="AH86" s="196"/>
      <c r="AI86" s="547"/>
    </row>
    <row r="87" spans="16:35" hidden="1" x14ac:dyDescent="0.15">
      <c r="X87" s="539"/>
      <c r="Y87" s="538"/>
    </row>
    <row r="88" spans="16:35" hidden="1" x14ac:dyDescent="0.15">
      <c r="X88" s="539"/>
      <c r="Y88" s="538"/>
    </row>
    <row r="89" spans="16:35" hidden="1" x14ac:dyDescent="0.15">
      <c r="X89" s="539"/>
      <c r="Y89" s="538"/>
    </row>
    <row r="90" spans="16:35" hidden="1" x14ac:dyDescent="0.15">
      <c r="X90" s="539"/>
      <c r="Y90" s="538"/>
    </row>
    <row r="91" spans="16:35" hidden="1" x14ac:dyDescent="0.15">
      <c r="X91" s="539"/>
      <c r="Y91" s="538"/>
    </row>
    <row r="92" spans="16:35" hidden="1" x14ac:dyDescent="0.15">
      <c r="X92" s="539"/>
      <c r="Y92" s="538"/>
    </row>
    <row r="93" spans="16:35" hidden="1" x14ac:dyDescent="0.15">
      <c r="X93" s="539"/>
      <c r="Y93" s="538"/>
    </row>
    <row r="94" spans="16:35" hidden="1" x14ac:dyDescent="0.15">
      <c r="X94" s="539"/>
      <c r="Y94" s="538"/>
    </row>
    <row r="95" spans="16:35" hidden="1" x14ac:dyDescent="0.15">
      <c r="X95" s="539"/>
      <c r="Y95" s="538"/>
    </row>
    <row r="96" spans="16:35" hidden="1" x14ac:dyDescent="0.15">
      <c r="X96" s="539"/>
      <c r="Y96" s="538"/>
    </row>
    <row r="97" spans="24:25" hidden="1" x14ac:dyDescent="0.15">
      <c r="X97" s="539"/>
      <c r="Y97" s="538"/>
    </row>
    <row r="98" spans="24:25" hidden="1" x14ac:dyDescent="0.15">
      <c r="X98" s="539"/>
      <c r="Y98" s="538"/>
    </row>
    <row r="99" spans="24:25" hidden="1" x14ac:dyDescent="0.15">
      <c r="X99" s="539"/>
      <c r="Y99" s="538"/>
    </row>
    <row r="100" spans="24:25" hidden="1" x14ac:dyDescent="0.15">
      <c r="X100" s="539"/>
      <c r="Y100" s="538"/>
    </row>
    <row r="101" spans="24:25" hidden="1" x14ac:dyDescent="0.15">
      <c r="X101" s="539"/>
      <c r="Y101" s="538"/>
    </row>
    <row r="102" spans="24:25" hidden="1" x14ac:dyDescent="0.15">
      <c r="X102" s="539"/>
      <c r="Y102" s="538"/>
    </row>
    <row r="103" spans="24:25" hidden="1" x14ac:dyDescent="0.15">
      <c r="X103" s="539"/>
      <c r="Y103" s="538"/>
    </row>
    <row r="104" spans="24:25" hidden="1" x14ac:dyDescent="0.15">
      <c r="X104" s="539"/>
      <c r="Y104" s="538"/>
    </row>
    <row r="105" spans="24:25" hidden="1" x14ac:dyDescent="0.15">
      <c r="X105" s="539"/>
      <c r="Y105" s="538"/>
    </row>
    <row r="106" spans="24:25" hidden="1" x14ac:dyDescent="0.15">
      <c r="X106" s="539"/>
      <c r="Y106" s="538"/>
    </row>
    <row r="107" spans="24:25" hidden="1" x14ac:dyDescent="0.15">
      <c r="X107" s="539"/>
      <c r="Y107" s="538"/>
    </row>
    <row r="108" spans="24:25" hidden="1" x14ac:dyDescent="0.15">
      <c r="X108" s="539"/>
      <c r="Y108" s="538"/>
    </row>
    <row r="109" spans="24:25" hidden="1" x14ac:dyDescent="0.15">
      <c r="X109" s="539"/>
      <c r="Y109" s="538"/>
    </row>
    <row r="110" spans="24:25" hidden="1" x14ac:dyDescent="0.15">
      <c r="X110" s="539"/>
      <c r="Y110" s="538"/>
    </row>
    <row r="111" spans="24:25" hidden="1" x14ac:dyDescent="0.15">
      <c r="X111" s="539"/>
      <c r="Y111" s="538"/>
    </row>
    <row r="112" spans="24:25" hidden="1" x14ac:dyDescent="0.15">
      <c r="X112" s="539"/>
      <c r="Y112" s="538"/>
    </row>
    <row r="113" spans="24:25" hidden="1" x14ac:dyDescent="0.15">
      <c r="X113" s="539"/>
      <c r="Y113" s="538"/>
    </row>
    <row r="114" spans="24:25" hidden="1" x14ac:dyDescent="0.15">
      <c r="X114" s="539"/>
      <c r="Y114" s="538"/>
    </row>
    <row r="115" spans="24:25" hidden="1" x14ac:dyDescent="0.15">
      <c r="X115" s="539"/>
      <c r="Y115" s="538"/>
    </row>
    <row r="116" spans="24:25" hidden="1" x14ac:dyDescent="0.15">
      <c r="X116" s="539"/>
      <c r="Y116" s="538"/>
    </row>
    <row r="117" spans="24:25" hidden="1" x14ac:dyDescent="0.15">
      <c r="X117" s="539"/>
      <c r="Y117" s="538"/>
    </row>
    <row r="118" spans="24:25" hidden="1" x14ac:dyDescent="0.15">
      <c r="X118" s="539"/>
      <c r="Y118" s="538"/>
    </row>
    <row r="119" spans="24:25" hidden="1" x14ac:dyDescent="0.15">
      <c r="X119" s="539"/>
      <c r="Y119" s="538"/>
    </row>
    <row r="120" spans="24:25" hidden="1" x14ac:dyDescent="0.15">
      <c r="X120" s="539"/>
      <c r="Y120" s="538"/>
    </row>
    <row r="121" spans="24:25" hidden="1" x14ac:dyDescent="0.15">
      <c r="X121" s="539"/>
      <c r="Y121" s="538"/>
    </row>
    <row r="122" spans="24:25" hidden="1" x14ac:dyDescent="0.15">
      <c r="X122" s="539"/>
      <c r="Y122" s="538"/>
    </row>
    <row r="123" spans="24:25" hidden="1" x14ac:dyDescent="0.15">
      <c r="X123" s="539"/>
      <c r="Y123" s="538"/>
    </row>
    <row r="124" spans="24:25" hidden="1" x14ac:dyDescent="0.15">
      <c r="X124" s="539"/>
      <c r="Y124" s="538"/>
    </row>
    <row r="125" spans="24:25" hidden="1" x14ac:dyDescent="0.15">
      <c r="X125" s="539"/>
      <c r="Y125" s="538"/>
    </row>
    <row r="126" spans="24:25" hidden="1" x14ac:dyDescent="0.15">
      <c r="X126" s="539"/>
      <c r="Y126" s="538"/>
    </row>
    <row r="127" spans="24:25" hidden="1" x14ac:dyDescent="0.15">
      <c r="X127" s="539"/>
      <c r="Y127" s="538"/>
    </row>
    <row r="128" spans="24:25" hidden="1" x14ac:dyDescent="0.15">
      <c r="X128" s="539"/>
      <c r="Y128" s="538"/>
    </row>
    <row r="129" spans="24:25" hidden="1" x14ac:dyDescent="0.15">
      <c r="X129" s="539"/>
      <c r="Y129" s="538"/>
    </row>
    <row r="130" spans="24:25" hidden="1" x14ac:dyDescent="0.15">
      <c r="X130" s="539"/>
      <c r="Y130" s="538"/>
    </row>
    <row r="131" spans="24:25" hidden="1" x14ac:dyDescent="0.15">
      <c r="X131" s="539"/>
      <c r="Y131" s="538"/>
    </row>
    <row r="132" spans="24:25" hidden="1" x14ac:dyDescent="0.15">
      <c r="X132" s="539"/>
      <c r="Y132" s="538"/>
    </row>
    <row r="133" spans="24:25" hidden="1" x14ac:dyDescent="0.15">
      <c r="X133" s="539"/>
      <c r="Y133" s="538"/>
    </row>
    <row r="134" spans="24:25" hidden="1" x14ac:dyDescent="0.15">
      <c r="X134" s="539"/>
      <c r="Y134" s="538"/>
    </row>
    <row r="135" spans="24:25" hidden="1" x14ac:dyDescent="0.15">
      <c r="X135" s="539"/>
      <c r="Y135" s="538"/>
    </row>
    <row r="136" spans="24:25" hidden="1" x14ac:dyDescent="0.15">
      <c r="X136" s="539"/>
      <c r="Y136" s="538"/>
    </row>
    <row r="137" spans="24:25" hidden="1" x14ac:dyDescent="0.15">
      <c r="X137" s="539"/>
      <c r="Y137" s="538"/>
    </row>
    <row r="138" spans="24:25" hidden="1" x14ac:dyDescent="0.15">
      <c r="X138" s="539"/>
      <c r="Y138" s="538"/>
    </row>
    <row r="139" spans="24:25" hidden="1" x14ac:dyDescent="0.15">
      <c r="X139" s="539"/>
      <c r="Y139" s="538"/>
    </row>
    <row r="140" spans="24:25" hidden="1" x14ac:dyDescent="0.15">
      <c r="X140" s="539"/>
      <c r="Y140" s="538"/>
    </row>
    <row r="141" spans="24:25" hidden="1" x14ac:dyDescent="0.15">
      <c r="X141" s="539"/>
      <c r="Y141" s="538"/>
    </row>
    <row r="142" spans="24:25" hidden="1" x14ac:dyDescent="0.15">
      <c r="X142" s="539"/>
      <c r="Y142" s="538"/>
    </row>
    <row r="143" spans="24:25" hidden="1" x14ac:dyDescent="0.15">
      <c r="X143" s="539"/>
      <c r="Y143" s="538"/>
    </row>
    <row r="144" spans="24:25" hidden="1" x14ac:dyDescent="0.15">
      <c r="X144" s="539"/>
      <c r="Y144" s="538"/>
    </row>
    <row r="145" spans="24:29" hidden="1" x14ac:dyDescent="0.15">
      <c r="X145" s="539"/>
      <c r="Y145" s="538"/>
    </row>
    <row r="146" spans="24:29" hidden="1" x14ac:dyDescent="0.15">
      <c r="X146" s="539"/>
      <c r="Y146" s="538"/>
    </row>
    <row r="147" spans="24:29" hidden="1" x14ac:dyDescent="0.15">
      <c r="X147" s="539"/>
      <c r="Y147" s="538"/>
    </row>
    <row r="148" spans="24:29" hidden="1" x14ac:dyDescent="0.15">
      <c r="X148" s="539"/>
      <c r="Y148" s="538"/>
    </row>
    <row r="149" spans="24:29" hidden="1" x14ac:dyDescent="0.15">
      <c r="X149" s="539"/>
      <c r="Y149" s="538"/>
    </row>
    <row r="150" spans="24:29" hidden="1" x14ac:dyDescent="0.15">
      <c r="X150" s="539"/>
      <c r="Y150" s="538"/>
    </row>
    <row r="151" spans="24:29" hidden="1" x14ac:dyDescent="0.15">
      <c r="X151" s="539"/>
    </row>
    <row r="152" spans="24:29" hidden="1" x14ac:dyDescent="0.15">
      <c r="X152" s="539"/>
    </row>
    <row r="153" spans="24:29" hidden="1" x14ac:dyDescent="0.15">
      <c r="X153" s="539"/>
    </row>
    <row r="154" spans="24:29" hidden="1" x14ac:dyDescent="0.15">
      <c r="X154" s="539"/>
    </row>
    <row r="155" spans="24:29" hidden="1" x14ac:dyDescent="0.15">
      <c r="X155" s="539"/>
      <c r="AC155" s="541">
        <v>30</v>
      </c>
    </row>
    <row r="156" spans="24:29" hidden="1" x14ac:dyDescent="0.15">
      <c r="X156" s="539"/>
    </row>
    <row r="157" spans="24:29" hidden="1" x14ac:dyDescent="0.15">
      <c r="X157" s="539"/>
    </row>
    <row r="158" spans="24:29" hidden="1" x14ac:dyDescent="0.15">
      <c r="X158" s="539"/>
    </row>
    <row r="159" spans="24:29" hidden="1" x14ac:dyDescent="0.15">
      <c r="X159" s="539"/>
    </row>
    <row r="160" spans="24:29" hidden="1" x14ac:dyDescent="0.15">
      <c r="X160" s="539"/>
    </row>
    <row r="161" spans="24:24" hidden="1" x14ac:dyDescent="0.15">
      <c r="X161" s="539"/>
    </row>
    <row r="162" spans="24:24" hidden="1" x14ac:dyDescent="0.15">
      <c r="X162" s="539"/>
    </row>
    <row r="163" spans="24:24" hidden="1" x14ac:dyDescent="0.15">
      <c r="X163" s="539"/>
    </row>
    <row r="164" spans="24:24" hidden="1" x14ac:dyDescent="0.15">
      <c r="X164" s="539"/>
    </row>
    <row r="165" spans="24:24" hidden="1" x14ac:dyDescent="0.15">
      <c r="X165" s="539"/>
    </row>
    <row r="166" spans="24:24" hidden="1" x14ac:dyDescent="0.15">
      <c r="X166" s="539"/>
    </row>
    <row r="167" spans="24:24" hidden="1" x14ac:dyDescent="0.15">
      <c r="X167" s="539"/>
    </row>
    <row r="168" spans="24:24" hidden="1" x14ac:dyDescent="0.15">
      <c r="X168" s="539"/>
    </row>
    <row r="169" spans="24:24" hidden="1" x14ac:dyDescent="0.15">
      <c r="X169" s="539"/>
    </row>
    <row r="170" spans="24:24" hidden="1" x14ac:dyDescent="0.15">
      <c r="X170" s="539"/>
    </row>
    <row r="171" spans="24:24" hidden="1" x14ac:dyDescent="0.15">
      <c r="X171" s="539"/>
    </row>
    <row r="172" spans="24:24" hidden="1" x14ac:dyDescent="0.15">
      <c r="X172" s="539"/>
    </row>
    <row r="173" spans="24:24" hidden="1" x14ac:dyDescent="0.15">
      <c r="X173" s="539"/>
    </row>
    <row r="174" spans="24:24" hidden="1" x14ac:dyDescent="0.15">
      <c r="X174" s="539"/>
    </row>
    <row r="175" spans="24:24" hidden="1" x14ac:dyDescent="0.15">
      <c r="X175" s="539"/>
    </row>
    <row r="176" spans="24:24" hidden="1" x14ac:dyDescent="0.15">
      <c r="X176" s="539"/>
    </row>
    <row r="177" spans="24:24" hidden="1" x14ac:dyDescent="0.15">
      <c r="X177" s="539"/>
    </row>
    <row r="178" spans="24:24" hidden="1" x14ac:dyDescent="0.15">
      <c r="X178" s="539"/>
    </row>
    <row r="179" spans="24:24" hidden="1" x14ac:dyDescent="0.15">
      <c r="X179" s="539"/>
    </row>
    <row r="180" spans="24:24" hidden="1" x14ac:dyDescent="0.15">
      <c r="X180" s="539"/>
    </row>
    <row r="181" spans="24:24" hidden="1" x14ac:dyDescent="0.15">
      <c r="X181" s="539"/>
    </row>
    <row r="182" spans="24:24" hidden="1" x14ac:dyDescent="0.15">
      <c r="X182" s="539"/>
    </row>
    <row r="183" spans="24:24" hidden="1" x14ac:dyDescent="0.15">
      <c r="X183" s="539"/>
    </row>
    <row r="184" spans="24:24" hidden="1" x14ac:dyDescent="0.15">
      <c r="X184" s="539"/>
    </row>
    <row r="185" spans="24:24" hidden="1" x14ac:dyDescent="0.15">
      <c r="X185" s="539"/>
    </row>
    <row r="186" spans="24:24" hidden="1" x14ac:dyDescent="0.15">
      <c r="X186" s="539"/>
    </row>
    <row r="187" spans="24:24" hidden="1" x14ac:dyDescent="0.15">
      <c r="X187" s="539"/>
    </row>
    <row r="188" spans="24:24" hidden="1" x14ac:dyDescent="0.15">
      <c r="X188" s="539"/>
    </row>
    <row r="189" spans="24:24" hidden="1" x14ac:dyDescent="0.15">
      <c r="X189" s="539"/>
    </row>
    <row r="190" spans="24:24" hidden="1" x14ac:dyDescent="0.15">
      <c r="X190" s="539"/>
    </row>
    <row r="191" spans="24:24" hidden="1" x14ac:dyDescent="0.15">
      <c r="X191" s="539"/>
    </row>
    <row r="192" spans="24:24" hidden="1" x14ac:dyDescent="0.15">
      <c r="X192" s="539"/>
    </row>
    <row r="193" spans="24:24" hidden="1" x14ac:dyDescent="0.15">
      <c r="X193" s="539"/>
    </row>
    <row r="194" spans="24:24" hidden="1" x14ac:dyDescent="0.15">
      <c r="X194" s="539"/>
    </row>
    <row r="195" spans="24:24" hidden="1" x14ac:dyDescent="0.15">
      <c r="X195" s="539"/>
    </row>
    <row r="196" spans="24:24" hidden="1" x14ac:dyDescent="0.15">
      <c r="X196" s="539"/>
    </row>
    <row r="197" spans="24:24" hidden="1" x14ac:dyDescent="0.15">
      <c r="X197" s="539"/>
    </row>
    <row r="198" spans="24:24" hidden="1" x14ac:dyDescent="0.15">
      <c r="X198" s="539"/>
    </row>
    <row r="199" spans="24:24" hidden="1" x14ac:dyDescent="0.15">
      <c r="X199" s="539"/>
    </row>
    <row r="200" spans="24:24" hidden="1" x14ac:dyDescent="0.15">
      <c r="X200" s="539"/>
    </row>
    <row r="201" spans="24:24" hidden="1" x14ac:dyDescent="0.15">
      <c r="X201" s="539"/>
    </row>
    <row r="202" spans="24:24" hidden="1" x14ac:dyDescent="0.15">
      <c r="X202" s="539"/>
    </row>
    <row r="203" spans="24:24" hidden="1" x14ac:dyDescent="0.15">
      <c r="X203" s="539"/>
    </row>
    <row r="204" spans="24:24" hidden="1" x14ac:dyDescent="0.15">
      <c r="X204" s="539"/>
    </row>
    <row r="205" spans="24:24" hidden="1" x14ac:dyDescent="0.15">
      <c r="X205" s="539"/>
    </row>
    <row r="206" spans="24:24" hidden="1" x14ac:dyDescent="0.15">
      <c r="X206" s="539"/>
    </row>
    <row r="207" spans="24:24" hidden="1" x14ac:dyDescent="0.15">
      <c r="X207" s="539"/>
    </row>
    <row r="208" spans="24:24" hidden="1" x14ac:dyDescent="0.15">
      <c r="X208" s="539"/>
    </row>
    <row r="209" spans="24:24" hidden="1" x14ac:dyDescent="0.15">
      <c r="X209" s="539"/>
    </row>
    <row r="210" spans="24:24" hidden="1" x14ac:dyDescent="0.15">
      <c r="X210" s="539"/>
    </row>
    <row r="211" spans="24:24" hidden="1" x14ac:dyDescent="0.15">
      <c r="X211" s="539"/>
    </row>
    <row r="212" spans="24:24" hidden="1" x14ac:dyDescent="0.15">
      <c r="X212" s="539"/>
    </row>
    <row r="213" spans="24:24" hidden="1" x14ac:dyDescent="0.15">
      <c r="X213" s="539"/>
    </row>
    <row r="214" spans="24:24" hidden="1" x14ac:dyDescent="0.15">
      <c r="X214" s="539"/>
    </row>
    <row r="215" spans="24:24" hidden="1" x14ac:dyDescent="0.15">
      <c r="X215" s="539"/>
    </row>
    <row r="216" spans="24:24" hidden="1" x14ac:dyDescent="0.15">
      <c r="X216" s="539"/>
    </row>
    <row r="217" spans="24:24" hidden="1" x14ac:dyDescent="0.15">
      <c r="X217" s="539"/>
    </row>
    <row r="218" spans="24:24" hidden="1" x14ac:dyDescent="0.15">
      <c r="X218" s="539"/>
    </row>
    <row r="219" spans="24:24" hidden="1" x14ac:dyDescent="0.15">
      <c r="X219" s="539"/>
    </row>
    <row r="220" spans="24:24" hidden="1" x14ac:dyDescent="0.15">
      <c r="X220" s="539"/>
    </row>
    <row r="221" spans="24:24" hidden="1" x14ac:dyDescent="0.15">
      <c r="X221" s="539"/>
    </row>
    <row r="222" spans="24:24" hidden="1" x14ac:dyDescent="0.15">
      <c r="X222" s="539"/>
    </row>
    <row r="223" spans="24:24" hidden="1" x14ac:dyDescent="0.15">
      <c r="X223" s="539"/>
    </row>
    <row r="224" spans="24:24" hidden="1" x14ac:dyDescent="0.15">
      <c r="X224" s="539"/>
    </row>
    <row r="225" spans="24:24" hidden="1" x14ac:dyDescent="0.15">
      <c r="X225" s="539"/>
    </row>
    <row r="226" spans="24:24" hidden="1" x14ac:dyDescent="0.15">
      <c r="X226" s="539"/>
    </row>
    <row r="227" spans="24:24" hidden="1" x14ac:dyDescent="0.15">
      <c r="X227" s="539"/>
    </row>
    <row r="228" spans="24:24" hidden="1" x14ac:dyDescent="0.15">
      <c r="X228" s="539"/>
    </row>
    <row r="229" spans="24:24" hidden="1" x14ac:dyDescent="0.15">
      <c r="X229" s="539"/>
    </row>
    <row r="230" spans="24:24" hidden="1" x14ac:dyDescent="0.15">
      <c r="X230" s="539"/>
    </row>
    <row r="231" spans="24:24" hidden="1" x14ac:dyDescent="0.15">
      <c r="X231" s="539"/>
    </row>
    <row r="232" spans="24:24" hidden="1" x14ac:dyDescent="0.15">
      <c r="X232" s="539"/>
    </row>
    <row r="233" spans="24:24" hidden="1" x14ac:dyDescent="0.15">
      <c r="X233" s="539"/>
    </row>
    <row r="234" spans="24:24" hidden="1" x14ac:dyDescent="0.15">
      <c r="X234" s="539"/>
    </row>
    <row r="235" spans="24:24" hidden="1" x14ac:dyDescent="0.15">
      <c r="X235" s="539"/>
    </row>
    <row r="236" spans="24:24" hidden="1" x14ac:dyDescent="0.15">
      <c r="X236" s="539"/>
    </row>
    <row r="237" spans="24:24" hidden="1" x14ac:dyDescent="0.15">
      <c r="X237" s="539"/>
    </row>
    <row r="238" spans="24:24" hidden="1" x14ac:dyDescent="0.15">
      <c r="X238" s="539"/>
    </row>
    <row r="239" spans="24:24" hidden="1" x14ac:dyDescent="0.15">
      <c r="X239" s="539"/>
    </row>
    <row r="240" spans="24:24" hidden="1" x14ac:dyDescent="0.15">
      <c r="X240" s="539"/>
    </row>
    <row r="241" spans="24:24" hidden="1" x14ac:dyDescent="0.15">
      <c r="X241" s="539"/>
    </row>
    <row r="242" spans="24:24" hidden="1" x14ac:dyDescent="0.15">
      <c r="X242" s="539"/>
    </row>
    <row r="243" spans="24:24" hidden="1" x14ac:dyDescent="0.15">
      <c r="X243" s="539"/>
    </row>
    <row r="244" spans="24:24" hidden="1" x14ac:dyDescent="0.15">
      <c r="X244" s="539"/>
    </row>
    <row r="245" spans="24:24" hidden="1" x14ac:dyDescent="0.15">
      <c r="X245" s="539"/>
    </row>
    <row r="246" spans="24:24" hidden="1" x14ac:dyDescent="0.15">
      <c r="X246" s="539"/>
    </row>
    <row r="247" spans="24:24" hidden="1" x14ac:dyDescent="0.15">
      <c r="X247" s="539"/>
    </row>
    <row r="248" spans="24:24" hidden="1" x14ac:dyDescent="0.15">
      <c r="X248" s="539"/>
    </row>
    <row r="249" spans="24:24" hidden="1" x14ac:dyDescent="0.15">
      <c r="X249" s="539"/>
    </row>
    <row r="250" spans="24:24" hidden="1" x14ac:dyDescent="0.15">
      <c r="X250" s="539"/>
    </row>
    <row r="251" spans="24:24" hidden="1" x14ac:dyDescent="0.15">
      <c r="X251" s="539"/>
    </row>
    <row r="252" spans="24:24" hidden="1" x14ac:dyDescent="0.15">
      <c r="X252" s="539"/>
    </row>
    <row r="253" spans="24:24" hidden="1" x14ac:dyDescent="0.15">
      <c r="X253" s="539"/>
    </row>
    <row r="254" spans="24:24" hidden="1" x14ac:dyDescent="0.15">
      <c r="X254" s="539"/>
    </row>
    <row r="255" spans="24:24" hidden="1" x14ac:dyDescent="0.15">
      <c r="X255" s="539"/>
    </row>
    <row r="256" spans="24:24" hidden="1" x14ac:dyDescent="0.15">
      <c r="X256" s="539"/>
    </row>
    <row r="257" spans="24:24" hidden="1" x14ac:dyDescent="0.15">
      <c r="X257" s="539"/>
    </row>
    <row r="258" spans="24:24" hidden="1" x14ac:dyDescent="0.15">
      <c r="X258" s="539"/>
    </row>
    <row r="259" spans="24:24" hidden="1" x14ac:dyDescent="0.15">
      <c r="X259" s="539"/>
    </row>
    <row r="260" spans="24:24" hidden="1" x14ac:dyDescent="0.15">
      <c r="X260" s="539"/>
    </row>
    <row r="261" spans="24:24" hidden="1" x14ac:dyDescent="0.15">
      <c r="X261" s="539"/>
    </row>
    <row r="262" spans="24:24" hidden="1" x14ac:dyDescent="0.15">
      <c r="X262" s="539"/>
    </row>
    <row r="263" spans="24:24" hidden="1" x14ac:dyDescent="0.15">
      <c r="X263" s="539"/>
    </row>
    <row r="264" spans="24:24" hidden="1" x14ac:dyDescent="0.15">
      <c r="X264" s="539"/>
    </row>
    <row r="265" spans="24:24" hidden="1" x14ac:dyDescent="0.15">
      <c r="X265" s="539"/>
    </row>
    <row r="266" spans="24:24" hidden="1" x14ac:dyDescent="0.15">
      <c r="X266" s="539"/>
    </row>
    <row r="267" spans="24:24" hidden="1" x14ac:dyDescent="0.15">
      <c r="X267" s="539"/>
    </row>
    <row r="268" spans="24:24" hidden="1" x14ac:dyDescent="0.15">
      <c r="X268" s="539"/>
    </row>
    <row r="269" spans="24:24" hidden="1" x14ac:dyDescent="0.15">
      <c r="X269" s="539"/>
    </row>
    <row r="270" spans="24:24" hidden="1" x14ac:dyDescent="0.15">
      <c r="X270" s="539"/>
    </row>
    <row r="271" spans="24:24" hidden="1" x14ac:dyDescent="0.15">
      <c r="X271" s="539"/>
    </row>
    <row r="272" spans="24:24" hidden="1" x14ac:dyDescent="0.15">
      <c r="X272" s="539"/>
    </row>
    <row r="273" spans="24:24" hidden="1" x14ac:dyDescent="0.15">
      <c r="X273" s="539"/>
    </row>
    <row r="274" spans="24:24" hidden="1" x14ac:dyDescent="0.15">
      <c r="X274" s="539"/>
    </row>
    <row r="275" spans="24:24" hidden="1" x14ac:dyDescent="0.15">
      <c r="X275" s="539"/>
    </row>
    <row r="276" spans="24:24" hidden="1" x14ac:dyDescent="0.15">
      <c r="X276" s="539"/>
    </row>
    <row r="277" spans="24:24" hidden="1" x14ac:dyDescent="0.15">
      <c r="X277" s="539"/>
    </row>
    <row r="278" spans="24:24" hidden="1" x14ac:dyDescent="0.15">
      <c r="X278" s="539"/>
    </row>
    <row r="279" spans="24:24" hidden="1" x14ac:dyDescent="0.15">
      <c r="X279" s="539"/>
    </row>
    <row r="280" spans="24:24" hidden="1" x14ac:dyDescent="0.15">
      <c r="X280" s="539"/>
    </row>
    <row r="281" spans="24:24" hidden="1" x14ac:dyDescent="0.15">
      <c r="X281" s="539"/>
    </row>
    <row r="282" spans="24:24" hidden="1" x14ac:dyDescent="0.15">
      <c r="X282" s="539"/>
    </row>
    <row r="283" spans="24:24" hidden="1" x14ac:dyDescent="0.15">
      <c r="X283" s="539"/>
    </row>
    <row r="284" spans="24:24" hidden="1" x14ac:dyDescent="0.15">
      <c r="X284" s="539"/>
    </row>
    <row r="285" spans="24:24" hidden="1" x14ac:dyDescent="0.15">
      <c r="X285" s="539"/>
    </row>
    <row r="286" spans="24:24" hidden="1" x14ac:dyDescent="0.15">
      <c r="X286" s="539"/>
    </row>
    <row r="287" spans="24:24" hidden="1" x14ac:dyDescent="0.15">
      <c r="X287" s="539"/>
    </row>
    <row r="288" spans="24:24" hidden="1" x14ac:dyDescent="0.15">
      <c r="X288" s="539"/>
    </row>
    <row r="289" spans="24:24" hidden="1" x14ac:dyDescent="0.15">
      <c r="X289" s="539"/>
    </row>
    <row r="290" spans="24:24" hidden="1" x14ac:dyDescent="0.15">
      <c r="X290" s="539"/>
    </row>
    <row r="291" spans="24:24" hidden="1" x14ac:dyDescent="0.15">
      <c r="X291" s="539"/>
    </row>
    <row r="292" spans="24:24" hidden="1" x14ac:dyDescent="0.15">
      <c r="X292" s="539"/>
    </row>
    <row r="293" spans="24:24" hidden="1" x14ac:dyDescent="0.15">
      <c r="X293" s="539"/>
    </row>
    <row r="294" spans="24:24" hidden="1" x14ac:dyDescent="0.15">
      <c r="X294" s="539"/>
    </row>
    <row r="295" spans="24:24" hidden="1" x14ac:dyDescent="0.15">
      <c r="X295" s="539"/>
    </row>
    <row r="296" spans="24:24" hidden="1" x14ac:dyDescent="0.15">
      <c r="X296" s="539"/>
    </row>
    <row r="297" spans="24:24" hidden="1" x14ac:dyDescent="0.15">
      <c r="X297" s="539"/>
    </row>
    <row r="298" spans="24:24" hidden="1" x14ac:dyDescent="0.15">
      <c r="X298" s="539"/>
    </row>
    <row r="299" spans="24:24" hidden="1" x14ac:dyDescent="0.15">
      <c r="X299" s="539"/>
    </row>
    <row r="300" spans="24:24" hidden="1" x14ac:dyDescent="0.15">
      <c r="X300" s="539"/>
    </row>
    <row r="301" spans="24:24" hidden="1" x14ac:dyDescent="0.15">
      <c r="X301" s="539"/>
    </row>
    <row r="302" spans="24:24" hidden="1" x14ac:dyDescent="0.15">
      <c r="X302" s="539"/>
    </row>
    <row r="303" spans="24:24" hidden="1" x14ac:dyDescent="0.15">
      <c r="X303" s="539"/>
    </row>
    <row r="304" spans="24:24" hidden="1" x14ac:dyDescent="0.15">
      <c r="X304" s="539"/>
    </row>
    <row r="305" spans="24:24" hidden="1" x14ac:dyDescent="0.15">
      <c r="X305" s="539"/>
    </row>
    <row r="306" spans="24:24" hidden="1" x14ac:dyDescent="0.15">
      <c r="X306" s="539"/>
    </row>
    <row r="307" spans="24:24" hidden="1" x14ac:dyDescent="0.15">
      <c r="X307" s="539"/>
    </row>
    <row r="308" spans="24:24" hidden="1" x14ac:dyDescent="0.15">
      <c r="X308" s="539"/>
    </row>
    <row r="309" spans="24:24" hidden="1" x14ac:dyDescent="0.15">
      <c r="X309" s="539"/>
    </row>
    <row r="310" spans="24:24" hidden="1" x14ac:dyDescent="0.15">
      <c r="X310" s="539"/>
    </row>
    <row r="311" spans="24:24" hidden="1" x14ac:dyDescent="0.15">
      <c r="X311" s="539"/>
    </row>
    <row r="312" spans="24:24" hidden="1" x14ac:dyDescent="0.15">
      <c r="X312" s="539"/>
    </row>
    <row r="313" spans="24:24" hidden="1" x14ac:dyDescent="0.15">
      <c r="X313" s="539"/>
    </row>
    <row r="314" spans="24:24" hidden="1" x14ac:dyDescent="0.15">
      <c r="X314" s="539"/>
    </row>
    <row r="315" spans="24:24" hidden="1" x14ac:dyDescent="0.15">
      <c r="X315" s="539"/>
    </row>
    <row r="316" spans="24:24" hidden="1" x14ac:dyDescent="0.15">
      <c r="X316" s="539"/>
    </row>
    <row r="317" spans="24:24" hidden="1" x14ac:dyDescent="0.15">
      <c r="X317" s="539"/>
    </row>
    <row r="318" spans="24:24" hidden="1" x14ac:dyDescent="0.15">
      <c r="X318" s="539"/>
    </row>
    <row r="319" spans="24:24" hidden="1" x14ac:dyDescent="0.15">
      <c r="X319" s="539"/>
    </row>
    <row r="320" spans="24:24" hidden="1" x14ac:dyDescent="0.15">
      <c r="X320" s="539"/>
    </row>
    <row r="321" spans="24:24" hidden="1" x14ac:dyDescent="0.15">
      <c r="X321" s="539"/>
    </row>
    <row r="322" spans="24:24" hidden="1" x14ac:dyDescent="0.15">
      <c r="X322" s="539"/>
    </row>
    <row r="323" spans="24:24" hidden="1" x14ac:dyDescent="0.15">
      <c r="X323" s="539"/>
    </row>
    <row r="324" spans="24:24" hidden="1" x14ac:dyDescent="0.15">
      <c r="X324" s="539"/>
    </row>
    <row r="325" spans="24:24" hidden="1" x14ac:dyDescent="0.15">
      <c r="X325" s="539"/>
    </row>
    <row r="326" spans="24:24" hidden="1" x14ac:dyDescent="0.15">
      <c r="X326" s="539"/>
    </row>
    <row r="327" spans="24:24" hidden="1" x14ac:dyDescent="0.15">
      <c r="X327" s="539"/>
    </row>
    <row r="328" spans="24:24" hidden="1" x14ac:dyDescent="0.15">
      <c r="X328" s="539"/>
    </row>
    <row r="329" spans="24:24" hidden="1" x14ac:dyDescent="0.15">
      <c r="X329" s="539"/>
    </row>
    <row r="330" spans="24:24" hidden="1" x14ac:dyDescent="0.15">
      <c r="X330" s="539"/>
    </row>
    <row r="331" spans="24:24" hidden="1" x14ac:dyDescent="0.15">
      <c r="X331" s="539"/>
    </row>
    <row r="332" spans="24:24" hidden="1" x14ac:dyDescent="0.15">
      <c r="X332" s="539"/>
    </row>
    <row r="333" spans="24:24" hidden="1" x14ac:dyDescent="0.15">
      <c r="X333" s="539"/>
    </row>
    <row r="334" spans="24:24" hidden="1" x14ac:dyDescent="0.15">
      <c r="X334" s="539"/>
    </row>
    <row r="335" spans="24:24" hidden="1" x14ac:dyDescent="0.15">
      <c r="X335" s="539"/>
    </row>
    <row r="336" spans="24:24" hidden="1" x14ac:dyDescent="0.15">
      <c r="X336" s="539"/>
    </row>
    <row r="337" spans="24:24" hidden="1" x14ac:dyDescent="0.15">
      <c r="X337" s="539"/>
    </row>
    <row r="338" spans="24:24" hidden="1" x14ac:dyDescent="0.15">
      <c r="X338" s="539"/>
    </row>
    <row r="339" spans="24:24" hidden="1" x14ac:dyDescent="0.15">
      <c r="X339" s="539"/>
    </row>
    <row r="340" spans="24:24" hidden="1" x14ac:dyDescent="0.15">
      <c r="X340" s="539"/>
    </row>
    <row r="341" spans="24:24" hidden="1" x14ac:dyDescent="0.15">
      <c r="X341" s="539"/>
    </row>
    <row r="342" spans="24:24" hidden="1" x14ac:dyDescent="0.15">
      <c r="X342" s="539"/>
    </row>
    <row r="343" spans="24:24" hidden="1" x14ac:dyDescent="0.15">
      <c r="X343" s="539"/>
    </row>
    <row r="344" spans="24:24" hidden="1" x14ac:dyDescent="0.15">
      <c r="X344" s="539"/>
    </row>
    <row r="345" spans="24:24" hidden="1" x14ac:dyDescent="0.15">
      <c r="X345" s="539"/>
    </row>
    <row r="346" spans="24:24" hidden="1" x14ac:dyDescent="0.15">
      <c r="X346" s="539"/>
    </row>
    <row r="347" spans="24:24" hidden="1" x14ac:dyDescent="0.15">
      <c r="X347" s="539"/>
    </row>
    <row r="348" spans="24:24" hidden="1" x14ac:dyDescent="0.15">
      <c r="X348" s="539"/>
    </row>
    <row r="349" spans="24:24" hidden="1" x14ac:dyDescent="0.15">
      <c r="X349" s="539"/>
    </row>
    <row r="350" spans="24:24" hidden="1" x14ac:dyDescent="0.15">
      <c r="X350" s="539"/>
    </row>
    <row r="351" spans="24:24" hidden="1" x14ac:dyDescent="0.15">
      <c r="X351" s="539"/>
    </row>
    <row r="352" spans="24:24" hidden="1" x14ac:dyDescent="0.15">
      <c r="X352" s="539"/>
    </row>
    <row r="353" spans="24:24" hidden="1" x14ac:dyDescent="0.15">
      <c r="X353" s="539"/>
    </row>
    <row r="354" spans="24:24" hidden="1" x14ac:dyDescent="0.15">
      <c r="X354" s="539"/>
    </row>
    <row r="355" spans="24:24" hidden="1" x14ac:dyDescent="0.15">
      <c r="X355" s="539"/>
    </row>
    <row r="356" spans="24:24" hidden="1" x14ac:dyDescent="0.15">
      <c r="X356" s="539"/>
    </row>
    <row r="357" spans="24:24" hidden="1" x14ac:dyDescent="0.15">
      <c r="X357" s="539"/>
    </row>
    <row r="358" spans="24:24" hidden="1" x14ac:dyDescent="0.15">
      <c r="X358" s="539"/>
    </row>
    <row r="359" spans="24:24" hidden="1" x14ac:dyDescent="0.15">
      <c r="X359" s="539"/>
    </row>
    <row r="360" spans="24:24" hidden="1" x14ac:dyDescent="0.15">
      <c r="X360" s="539"/>
    </row>
    <row r="361" spans="24:24" hidden="1" x14ac:dyDescent="0.15">
      <c r="X361" s="539"/>
    </row>
    <row r="362" spans="24:24" hidden="1" x14ac:dyDescent="0.15">
      <c r="X362" s="539"/>
    </row>
    <row r="363" spans="24:24" hidden="1" x14ac:dyDescent="0.15">
      <c r="X363" s="539"/>
    </row>
    <row r="364" spans="24:24" hidden="1" x14ac:dyDescent="0.15">
      <c r="X364" s="539"/>
    </row>
    <row r="365" spans="24:24" hidden="1" x14ac:dyDescent="0.15">
      <c r="X365" s="539"/>
    </row>
    <row r="366" spans="24:24" hidden="1" x14ac:dyDescent="0.15">
      <c r="X366" s="539"/>
    </row>
    <row r="367" spans="24:24" hidden="1" x14ac:dyDescent="0.15">
      <c r="X367" s="539"/>
    </row>
    <row r="368" spans="24:24" hidden="1" x14ac:dyDescent="0.15">
      <c r="X368" s="539"/>
    </row>
    <row r="369" spans="24:24" hidden="1" x14ac:dyDescent="0.15">
      <c r="X369" s="539"/>
    </row>
    <row r="370" spans="24:24" hidden="1" x14ac:dyDescent="0.15">
      <c r="X370" s="539"/>
    </row>
    <row r="371" spans="24:24" hidden="1" x14ac:dyDescent="0.15">
      <c r="X371" s="539"/>
    </row>
    <row r="372" spans="24:24" hidden="1" x14ac:dyDescent="0.15">
      <c r="X372" s="539"/>
    </row>
    <row r="373" spans="24:24" hidden="1" x14ac:dyDescent="0.15">
      <c r="X373" s="539"/>
    </row>
    <row r="374" spans="24:24" hidden="1" x14ac:dyDescent="0.15">
      <c r="X374" s="539"/>
    </row>
    <row r="375" spans="24:24" hidden="1" x14ac:dyDescent="0.15">
      <c r="X375" s="539"/>
    </row>
    <row r="376" spans="24:24" hidden="1" x14ac:dyDescent="0.15">
      <c r="X376" s="539"/>
    </row>
    <row r="377" spans="24:24" hidden="1" x14ac:dyDescent="0.15">
      <c r="X377" s="539"/>
    </row>
    <row r="378" spans="24:24" hidden="1" x14ac:dyDescent="0.15">
      <c r="X378" s="539"/>
    </row>
    <row r="379" spans="24:24" hidden="1" x14ac:dyDescent="0.15">
      <c r="X379" s="539"/>
    </row>
    <row r="380" spans="24:24" hidden="1" x14ac:dyDescent="0.15">
      <c r="X380" s="539"/>
    </row>
    <row r="381" spans="24:24" hidden="1" x14ac:dyDescent="0.15">
      <c r="X381" s="539"/>
    </row>
    <row r="382" spans="24:24" hidden="1" x14ac:dyDescent="0.15">
      <c r="X382" s="539"/>
    </row>
    <row r="383" spans="24:24" hidden="1" x14ac:dyDescent="0.15">
      <c r="X383" s="539"/>
    </row>
    <row r="384" spans="24:24" hidden="1" x14ac:dyDescent="0.15">
      <c r="X384" s="539"/>
    </row>
    <row r="385" spans="24:24" hidden="1" x14ac:dyDescent="0.15">
      <c r="X385" s="539"/>
    </row>
    <row r="386" spans="24:24" hidden="1" x14ac:dyDescent="0.15">
      <c r="X386" s="539"/>
    </row>
    <row r="387" spans="24:24" hidden="1" x14ac:dyDescent="0.15">
      <c r="X387" s="539"/>
    </row>
    <row r="388" spans="24:24" hidden="1" x14ac:dyDescent="0.15">
      <c r="X388" s="539"/>
    </row>
    <row r="389" spans="24:24" hidden="1" x14ac:dyDescent="0.15">
      <c r="X389" s="539"/>
    </row>
    <row r="390" spans="24:24" hidden="1" x14ac:dyDescent="0.15">
      <c r="X390" s="539"/>
    </row>
    <row r="391" spans="24:24" hidden="1" x14ac:dyDescent="0.15">
      <c r="X391" s="539"/>
    </row>
    <row r="392" spans="24:24" hidden="1" x14ac:dyDescent="0.15">
      <c r="X392" s="539"/>
    </row>
    <row r="393" spans="24:24" hidden="1" x14ac:dyDescent="0.15">
      <c r="X393" s="539"/>
    </row>
    <row r="394" spans="24:24" hidden="1" x14ac:dyDescent="0.15">
      <c r="X394" s="539"/>
    </row>
    <row r="395" spans="24:24" hidden="1" x14ac:dyDescent="0.15">
      <c r="X395" s="539"/>
    </row>
    <row r="396" spans="24:24" hidden="1" x14ac:dyDescent="0.15">
      <c r="X396" s="539"/>
    </row>
    <row r="397" spans="24:24" hidden="1" x14ac:dyDescent="0.15">
      <c r="X397" s="539"/>
    </row>
    <row r="398" spans="24:24" hidden="1" x14ac:dyDescent="0.15">
      <c r="X398" s="539"/>
    </row>
    <row r="399" spans="24:24" hidden="1" x14ac:dyDescent="0.15">
      <c r="X399" s="539"/>
    </row>
    <row r="400" spans="24:24" hidden="1" x14ac:dyDescent="0.15">
      <c r="X400" s="539"/>
    </row>
    <row r="401" spans="24:24" hidden="1" x14ac:dyDescent="0.15">
      <c r="X401" s="539"/>
    </row>
    <row r="402" spans="24:24" hidden="1" x14ac:dyDescent="0.15">
      <c r="X402" s="539"/>
    </row>
    <row r="403" spans="24:24" hidden="1" x14ac:dyDescent="0.15">
      <c r="X403" s="539"/>
    </row>
    <row r="404" spans="24:24" hidden="1" x14ac:dyDescent="0.15">
      <c r="X404" s="539"/>
    </row>
    <row r="405" spans="24:24" hidden="1" x14ac:dyDescent="0.15">
      <c r="X405" s="539"/>
    </row>
    <row r="406" spans="24:24" hidden="1" x14ac:dyDescent="0.15">
      <c r="X406" s="539"/>
    </row>
    <row r="407" spans="24:24" hidden="1" x14ac:dyDescent="0.15">
      <c r="X407" s="539"/>
    </row>
    <row r="408" spans="24:24" hidden="1" x14ac:dyDescent="0.15">
      <c r="X408" s="539"/>
    </row>
    <row r="409" spans="24:24" hidden="1" x14ac:dyDescent="0.15">
      <c r="X409" s="539"/>
    </row>
    <row r="410" spans="24:24" hidden="1" x14ac:dyDescent="0.15">
      <c r="X410" s="539"/>
    </row>
    <row r="411" spans="24:24" hidden="1" x14ac:dyDescent="0.15">
      <c r="X411" s="539"/>
    </row>
    <row r="412" spans="24:24" hidden="1" x14ac:dyDescent="0.15">
      <c r="X412" s="539"/>
    </row>
    <row r="413" spans="24:24" hidden="1" x14ac:dyDescent="0.15">
      <c r="X413" s="539"/>
    </row>
    <row r="414" spans="24:24" hidden="1" x14ac:dyDescent="0.15">
      <c r="X414" s="539"/>
    </row>
    <row r="415" spans="24:24" hidden="1" x14ac:dyDescent="0.15">
      <c r="X415" s="539"/>
    </row>
    <row r="416" spans="24:24" hidden="1" x14ac:dyDescent="0.15">
      <c r="X416" s="539"/>
    </row>
    <row r="417" spans="24:24" hidden="1" x14ac:dyDescent="0.15">
      <c r="X417" s="539"/>
    </row>
    <row r="418" spans="24:24" hidden="1" x14ac:dyDescent="0.15">
      <c r="X418" s="539"/>
    </row>
    <row r="419" spans="24:24" hidden="1" x14ac:dyDescent="0.15">
      <c r="X419" s="539"/>
    </row>
    <row r="420" spans="24:24" hidden="1" x14ac:dyDescent="0.15">
      <c r="X420" s="539"/>
    </row>
    <row r="421" spans="24:24" hidden="1" x14ac:dyDescent="0.15">
      <c r="X421" s="539"/>
    </row>
    <row r="422" spans="24:24" hidden="1" x14ac:dyDescent="0.15">
      <c r="X422" s="539"/>
    </row>
    <row r="423" spans="24:24" hidden="1" x14ac:dyDescent="0.15">
      <c r="X423" s="539"/>
    </row>
    <row r="424" spans="24:24" hidden="1" x14ac:dyDescent="0.15">
      <c r="X424" s="539"/>
    </row>
    <row r="425" spans="24:24" hidden="1" x14ac:dyDescent="0.15">
      <c r="X425" s="539"/>
    </row>
    <row r="426" spans="24:24" hidden="1" x14ac:dyDescent="0.15">
      <c r="X426" s="539"/>
    </row>
    <row r="427" spans="24:24" hidden="1" x14ac:dyDescent="0.15">
      <c r="X427" s="539"/>
    </row>
    <row r="428" spans="24:24" hidden="1" x14ac:dyDescent="0.15">
      <c r="X428" s="539"/>
    </row>
    <row r="429" spans="24:24" hidden="1" x14ac:dyDescent="0.15">
      <c r="X429" s="539"/>
    </row>
    <row r="430" spans="24:24" hidden="1" x14ac:dyDescent="0.15">
      <c r="X430" s="539"/>
    </row>
    <row r="431" spans="24:24" hidden="1" x14ac:dyDescent="0.15">
      <c r="X431" s="539"/>
    </row>
    <row r="432" spans="24:24" hidden="1" x14ac:dyDescent="0.15">
      <c r="X432" s="539"/>
    </row>
    <row r="433" spans="24:24" hidden="1" x14ac:dyDescent="0.15">
      <c r="X433" s="539"/>
    </row>
    <row r="434" spans="24:24" hidden="1" x14ac:dyDescent="0.15">
      <c r="X434" s="539"/>
    </row>
    <row r="435" spans="24:24" hidden="1" x14ac:dyDescent="0.15">
      <c r="X435" s="539"/>
    </row>
    <row r="436" spans="24:24" hidden="1" x14ac:dyDescent="0.15">
      <c r="X436" s="539"/>
    </row>
    <row r="437" spans="24:24" hidden="1" x14ac:dyDescent="0.15">
      <c r="X437" s="539"/>
    </row>
    <row r="438" spans="24:24" hidden="1" x14ac:dyDescent="0.15">
      <c r="X438" s="539"/>
    </row>
    <row r="439" spans="24:24" hidden="1" x14ac:dyDescent="0.15">
      <c r="X439" s="539"/>
    </row>
    <row r="440" spans="24:24" hidden="1" x14ac:dyDescent="0.15">
      <c r="X440" s="539"/>
    </row>
    <row r="441" spans="24:24" hidden="1" x14ac:dyDescent="0.15">
      <c r="X441" s="539"/>
    </row>
    <row r="442" spans="24:24" hidden="1" x14ac:dyDescent="0.15">
      <c r="X442" s="539"/>
    </row>
    <row r="443" spans="24:24" hidden="1" x14ac:dyDescent="0.15">
      <c r="X443" s="539"/>
    </row>
    <row r="444" spans="24:24" hidden="1" x14ac:dyDescent="0.15">
      <c r="X444" s="539"/>
    </row>
    <row r="445" spans="24:24" hidden="1" x14ac:dyDescent="0.15">
      <c r="X445" s="539"/>
    </row>
    <row r="446" spans="24:24" hidden="1" x14ac:dyDescent="0.15">
      <c r="X446" s="539"/>
    </row>
    <row r="447" spans="24:24" hidden="1" x14ac:dyDescent="0.15">
      <c r="X447" s="539"/>
    </row>
    <row r="448" spans="24:24" hidden="1" x14ac:dyDescent="0.15">
      <c r="X448" s="539"/>
    </row>
    <row r="449" spans="24:24" hidden="1" x14ac:dyDescent="0.15">
      <c r="X449" s="539"/>
    </row>
    <row r="450" spans="24:24" hidden="1" x14ac:dyDescent="0.15">
      <c r="X450" s="539"/>
    </row>
    <row r="451" spans="24:24" hidden="1" x14ac:dyDescent="0.15">
      <c r="X451" s="539"/>
    </row>
    <row r="452" spans="24:24" hidden="1" x14ac:dyDescent="0.15">
      <c r="X452" s="539"/>
    </row>
    <row r="453" spans="24:24" hidden="1" x14ac:dyDescent="0.15">
      <c r="X453" s="539"/>
    </row>
    <row r="454" spans="24:24" hidden="1" x14ac:dyDescent="0.15">
      <c r="X454" s="539"/>
    </row>
    <row r="455" spans="24:24" hidden="1" x14ac:dyDescent="0.15">
      <c r="X455" s="539"/>
    </row>
    <row r="456" spans="24:24" hidden="1" x14ac:dyDescent="0.15">
      <c r="X456" s="539"/>
    </row>
    <row r="457" spans="24:24" hidden="1" x14ac:dyDescent="0.15">
      <c r="X457" s="539"/>
    </row>
    <row r="458" spans="24:24" hidden="1" x14ac:dyDescent="0.15">
      <c r="X458" s="539"/>
    </row>
    <row r="459" spans="24:24" hidden="1" x14ac:dyDescent="0.15">
      <c r="X459" s="539"/>
    </row>
    <row r="460" spans="24:24" hidden="1" x14ac:dyDescent="0.15">
      <c r="X460" s="539"/>
    </row>
    <row r="461" spans="24:24" hidden="1" x14ac:dyDescent="0.15">
      <c r="X461" s="539"/>
    </row>
    <row r="462" spans="24:24" hidden="1" x14ac:dyDescent="0.15">
      <c r="X462" s="539"/>
    </row>
    <row r="463" spans="24:24" hidden="1" x14ac:dyDescent="0.15">
      <c r="X463" s="539"/>
    </row>
    <row r="464" spans="24:24" hidden="1" x14ac:dyDescent="0.15">
      <c r="X464" s="539"/>
    </row>
    <row r="465" spans="24:24" hidden="1" x14ac:dyDescent="0.15">
      <c r="X465" s="539"/>
    </row>
    <row r="466" spans="24:24" hidden="1" x14ac:dyDescent="0.15">
      <c r="X466" s="539"/>
    </row>
    <row r="467" spans="24:24" hidden="1" x14ac:dyDescent="0.15">
      <c r="X467" s="539"/>
    </row>
    <row r="468" spans="24:24" hidden="1" x14ac:dyDescent="0.15">
      <c r="X468" s="539"/>
    </row>
    <row r="469" spans="24:24" hidden="1" x14ac:dyDescent="0.15">
      <c r="X469" s="539"/>
    </row>
    <row r="470" spans="24:24" hidden="1" x14ac:dyDescent="0.15">
      <c r="X470" s="539"/>
    </row>
    <row r="471" spans="24:24" hidden="1" x14ac:dyDescent="0.15">
      <c r="X471" s="539"/>
    </row>
    <row r="472" spans="24:24" hidden="1" x14ac:dyDescent="0.15">
      <c r="X472" s="539"/>
    </row>
    <row r="473" spans="24:24" hidden="1" x14ac:dyDescent="0.15">
      <c r="X473" s="539"/>
    </row>
    <row r="474" spans="24:24" hidden="1" x14ac:dyDescent="0.15">
      <c r="X474" s="539"/>
    </row>
    <row r="475" spans="24:24" hidden="1" x14ac:dyDescent="0.15">
      <c r="X475" s="539"/>
    </row>
    <row r="476" spans="24:24" hidden="1" x14ac:dyDescent="0.15">
      <c r="X476" s="539"/>
    </row>
    <row r="477" spans="24:24" hidden="1" x14ac:dyDescent="0.15">
      <c r="X477" s="539"/>
    </row>
    <row r="478" spans="24:24" hidden="1" x14ac:dyDescent="0.15">
      <c r="X478" s="539"/>
    </row>
    <row r="479" spans="24:24" hidden="1" x14ac:dyDescent="0.15">
      <c r="X479" s="539"/>
    </row>
    <row r="480" spans="24:24" hidden="1" x14ac:dyDescent="0.15">
      <c r="X480" s="539"/>
    </row>
    <row r="481" spans="24:24" hidden="1" x14ac:dyDescent="0.15">
      <c r="X481" s="539"/>
    </row>
    <row r="482" spans="24:24" hidden="1" x14ac:dyDescent="0.15">
      <c r="X482" s="539"/>
    </row>
    <row r="483" spans="24:24" hidden="1" x14ac:dyDescent="0.15">
      <c r="X483" s="539"/>
    </row>
    <row r="484" spans="24:24" hidden="1" x14ac:dyDescent="0.15">
      <c r="X484" s="539"/>
    </row>
    <row r="485" spans="24:24" hidden="1" x14ac:dyDescent="0.15">
      <c r="X485" s="539"/>
    </row>
    <row r="486" spans="24:24" hidden="1" x14ac:dyDescent="0.15">
      <c r="X486" s="539"/>
    </row>
    <row r="487" spans="24:24" hidden="1" x14ac:dyDescent="0.15">
      <c r="X487" s="539"/>
    </row>
    <row r="488" spans="24:24" hidden="1" x14ac:dyDescent="0.15">
      <c r="X488" s="539"/>
    </row>
    <row r="489" spans="24:24" hidden="1" x14ac:dyDescent="0.15">
      <c r="X489" s="539"/>
    </row>
    <row r="490" spans="24:24" hidden="1" x14ac:dyDescent="0.15">
      <c r="X490" s="539"/>
    </row>
    <row r="491" spans="24:24" hidden="1" x14ac:dyDescent="0.15">
      <c r="X491" s="539"/>
    </row>
    <row r="492" spans="24:24" hidden="1" x14ac:dyDescent="0.15">
      <c r="X492" s="539"/>
    </row>
    <row r="493" spans="24:24" hidden="1" x14ac:dyDescent="0.15">
      <c r="X493" s="539"/>
    </row>
    <row r="494" spans="24:24" hidden="1" x14ac:dyDescent="0.15">
      <c r="X494" s="539"/>
    </row>
    <row r="495" spans="24:24" hidden="1" x14ac:dyDescent="0.15">
      <c r="X495" s="539"/>
    </row>
    <row r="496" spans="24:24" hidden="1" x14ac:dyDescent="0.15">
      <c r="X496" s="539"/>
    </row>
    <row r="497" spans="24:24" hidden="1" x14ac:dyDescent="0.15">
      <c r="X497" s="539"/>
    </row>
    <row r="498" spans="24:24" hidden="1" x14ac:dyDescent="0.15">
      <c r="X498" s="539"/>
    </row>
    <row r="499" spans="24:24" hidden="1" x14ac:dyDescent="0.15">
      <c r="X499" s="539"/>
    </row>
    <row r="500" spans="24:24" hidden="1" x14ac:dyDescent="0.15">
      <c r="X500" s="539"/>
    </row>
    <row r="501" spans="24:24" hidden="1" x14ac:dyDescent="0.15">
      <c r="X501" s="539"/>
    </row>
    <row r="502" spans="24:24" hidden="1" x14ac:dyDescent="0.15">
      <c r="X502" s="539"/>
    </row>
    <row r="503" spans="24:24" hidden="1" x14ac:dyDescent="0.15">
      <c r="X503" s="539"/>
    </row>
    <row r="504" spans="24:24" hidden="1" x14ac:dyDescent="0.15">
      <c r="X504" s="539"/>
    </row>
    <row r="505" spans="24:24" hidden="1" x14ac:dyDescent="0.15">
      <c r="X505" s="539"/>
    </row>
    <row r="506" spans="24:24" hidden="1" x14ac:dyDescent="0.15">
      <c r="X506" s="539"/>
    </row>
    <row r="507" spans="24:24" hidden="1" x14ac:dyDescent="0.15">
      <c r="X507" s="539"/>
    </row>
    <row r="508" spans="24:24" hidden="1" x14ac:dyDescent="0.15">
      <c r="X508" s="539"/>
    </row>
    <row r="509" spans="24:24" hidden="1" x14ac:dyDescent="0.15">
      <c r="X509" s="539"/>
    </row>
    <row r="510" spans="24:24" hidden="1" x14ac:dyDescent="0.15">
      <c r="X510" s="539"/>
    </row>
    <row r="511" spans="24:24" hidden="1" x14ac:dyDescent="0.15">
      <c r="X511" s="539"/>
    </row>
    <row r="512" spans="24:24" hidden="1" x14ac:dyDescent="0.15">
      <c r="X512" s="539"/>
    </row>
    <row r="513" spans="24:24" hidden="1" x14ac:dyDescent="0.15">
      <c r="X513" s="539"/>
    </row>
    <row r="514" spans="24:24" hidden="1" x14ac:dyDescent="0.15">
      <c r="X514" s="539"/>
    </row>
    <row r="515" spans="24:24" hidden="1" x14ac:dyDescent="0.15">
      <c r="X515" s="539"/>
    </row>
    <row r="516" spans="24:24" hidden="1" x14ac:dyDescent="0.15">
      <c r="X516" s="539"/>
    </row>
    <row r="517" spans="24:24" hidden="1" x14ac:dyDescent="0.15">
      <c r="X517" s="539"/>
    </row>
    <row r="518" spans="24:24" hidden="1" x14ac:dyDescent="0.15">
      <c r="X518" s="539"/>
    </row>
    <row r="519" spans="24:24" hidden="1" x14ac:dyDescent="0.15">
      <c r="X519" s="539"/>
    </row>
    <row r="520" spans="24:24" hidden="1" x14ac:dyDescent="0.15">
      <c r="X520" s="539"/>
    </row>
    <row r="521" spans="24:24" hidden="1" x14ac:dyDescent="0.15">
      <c r="X521" s="539"/>
    </row>
    <row r="522" spans="24:24" hidden="1" x14ac:dyDescent="0.15">
      <c r="X522" s="539"/>
    </row>
    <row r="523" spans="24:24" hidden="1" x14ac:dyDescent="0.15">
      <c r="X523" s="539"/>
    </row>
    <row r="524" spans="24:24" hidden="1" x14ac:dyDescent="0.15">
      <c r="X524" s="539"/>
    </row>
    <row r="525" spans="24:24" hidden="1" x14ac:dyDescent="0.15">
      <c r="X525" s="539"/>
    </row>
    <row r="526" spans="24:24" hidden="1" x14ac:dyDescent="0.15">
      <c r="X526" s="539"/>
    </row>
    <row r="527" spans="24:24" hidden="1" x14ac:dyDescent="0.15">
      <c r="X527" s="539"/>
    </row>
    <row r="528" spans="24:24" hidden="1" x14ac:dyDescent="0.15">
      <c r="X528" s="539"/>
    </row>
    <row r="529" spans="24:24" hidden="1" x14ac:dyDescent="0.15">
      <c r="X529" s="539"/>
    </row>
    <row r="530" spans="24:24" hidden="1" x14ac:dyDescent="0.15">
      <c r="X530" s="539"/>
    </row>
    <row r="531" spans="24:24" hidden="1" x14ac:dyDescent="0.15">
      <c r="X531" s="539"/>
    </row>
    <row r="532" spans="24:24" hidden="1" x14ac:dyDescent="0.15">
      <c r="X532" s="539"/>
    </row>
    <row r="533" spans="24:24" hidden="1" x14ac:dyDescent="0.15">
      <c r="X533" s="539"/>
    </row>
    <row r="534" spans="24:24" hidden="1" x14ac:dyDescent="0.15">
      <c r="X534" s="539"/>
    </row>
    <row r="535" spans="24:24" hidden="1" x14ac:dyDescent="0.15">
      <c r="X535" s="539"/>
    </row>
    <row r="536" spans="24:24" hidden="1" x14ac:dyDescent="0.15">
      <c r="X536" s="539"/>
    </row>
    <row r="537" spans="24:24" hidden="1" x14ac:dyDescent="0.15">
      <c r="X537" s="539"/>
    </row>
    <row r="538" spans="24:24" hidden="1" x14ac:dyDescent="0.15">
      <c r="X538" s="539"/>
    </row>
    <row r="539" spans="24:24" hidden="1" x14ac:dyDescent="0.15">
      <c r="X539" s="539"/>
    </row>
    <row r="540" spans="24:24" hidden="1" x14ac:dyDescent="0.15">
      <c r="X540" s="539"/>
    </row>
    <row r="541" spans="24:24" hidden="1" x14ac:dyDescent="0.15">
      <c r="X541" s="539"/>
    </row>
    <row r="542" spans="24:24" hidden="1" x14ac:dyDescent="0.15">
      <c r="X542" s="539"/>
    </row>
    <row r="543" spans="24:24" hidden="1" x14ac:dyDescent="0.15">
      <c r="X543" s="539"/>
    </row>
    <row r="544" spans="24:24" hidden="1" x14ac:dyDescent="0.15">
      <c r="X544" s="539"/>
    </row>
    <row r="545" spans="24:24" hidden="1" x14ac:dyDescent="0.15">
      <c r="X545" s="539"/>
    </row>
    <row r="546" spans="24:24" hidden="1" x14ac:dyDescent="0.15">
      <c r="X546" s="539"/>
    </row>
    <row r="547" spans="24:24" hidden="1" x14ac:dyDescent="0.15">
      <c r="X547" s="539"/>
    </row>
    <row r="548" spans="24:24" hidden="1" x14ac:dyDescent="0.15">
      <c r="X548" s="539"/>
    </row>
    <row r="549" spans="24:24" hidden="1" x14ac:dyDescent="0.15">
      <c r="X549" s="539"/>
    </row>
    <row r="550" spans="24:24" hidden="1" x14ac:dyDescent="0.15">
      <c r="X550" s="539"/>
    </row>
    <row r="551" spans="24:24" hidden="1" x14ac:dyDescent="0.15">
      <c r="X551" s="539"/>
    </row>
    <row r="552" spans="24:24" hidden="1" x14ac:dyDescent="0.15">
      <c r="X552" s="539"/>
    </row>
    <row r="553" spans="24:24" hidden="1" x14ac:dyDescent="0.15">
      <c r="X553" s="539"/>
    </row>
    <row r="554" spans="24:24" hidden="1" x14ac:dyDescent="0.15">
      <c r="X554" s="539"/>
    </row>
    <row r="555" spans="24:24" hidden="1" x14ac:dyDescent="0.15">
      <c r="X555" s="539"/>
    </row>
    <row r="556" spans="24:24" hidden="1" x14ac:dyDescent="0.15">
      <c r="X556" s="539"/>
    </row>
    <row r="557" spans="24:24" hidden="1" x14ac:dyDescent="0.15">
      <c r="X557" s="539"/>
    </row>
    <row r="558" spans="24:24" hidden="1" x14ac:dyDescent="0.15">
      <c r="X558" s="539"/>
    </row>
    <row r="559" spans="24:24" hidden="1" x14ac:dyDescent="0.15">
      <c r="X559" s="539"/>
    </row>
    <row r="560" spans="24:24" hidden="1" x14ac:dyDescent="0.15">
      <c r="X560" s="539"/>
    </row>
    <row r="561" spans="24:24" hidden="1" x14ac:dyDescent="0.15">
      <c r="X561" s="539"/>
    </row>
    <row r="562" spans="24:24" hidden="1" x14ac:dyDescent="0.15">
      <c r="X562" s="539"/>
    </row>
    <row r="563" spans="24:24" hidden="1" x14ac:dyDescent="0.15">
      <c r="X563" s="539"/>
    </row>
    <row r="564" spans="24:24" hidden="1" x14ac:dyDescent="0.15">
      <c r="X564" s="539"/>
    </row>
    <row r="565" spans="24:24" hidden="1" x14ac:dyDescent="0.15">
      <c r="X565" s="539"/>
    </row>
    <row r="566" spans="24:24" hidden="1" x14ac:dyDescent="0.15">
      <c r="X566" s="539"/>
    </row>
    <row r="567" spans="24:24" hidden="1" x14ac:dyDescent="0.15">
      <c r="X567" s="539"/>
    </row>
    <row r="568" spans="24:24" hidden="1" x14ac:dyDescent="0.15">
      <c r="X568" s="539"/>
    </row>
    <row r="569" spans="24:24" hidden="1" x14ac:dyDescent="0.15">
      <c r="X569" s="539"/>
    </row>
    <row r="570" spans="24:24" hidden="1" x14ac:dyDescent="0.15">
      <c r="X570" s="539"/>
    </row>
    <row r="571" spans="24:24" hidden="1" x14ac:dyDescent="0.15">
      <c r="X571" s="539"/>
    </row>
    <row r="572" spans="24:24" hidden="1" x14ac:dyDescent="0.15">
      <c r="X572" s="539"/>
    </row>
    <row r="573" spans="24:24" hidden="1" x14ac:dyDescent="0.15">
      <c r="X573" s="539"/>
    </row>
    <row r="574" spans="24:24" hidden="1" x14ac:dyDescent="0.15">
      <c r="X574" s="539"/>
    </row>
    <row r="575" spans="24:24" hidden="1" x14ac:dyDescent="0.15">
      <c r="X575" s="539"/>
    </row>
    <row r="576" spans="24:24" hidden="1" x14ac:dyDescent="0.15">
      <c r="X576" s="539"/>
    </row>
    <row r="577" spans="24:24" hidden="1" x14ac:dyDescent="0.15">
      <c r="X577" s="539"/>
    </row>
    <row r="578" spans="24:24" hidden="1" x14ac:dyDescent="0.15">
      <c r="X578" s="539"/>
    </row>
    <row r="579" spans="24:24" hidden="1" x14ac:dyDescent="0.15">
      <c r="X579" s="539"/>
    </row>
    <row r="580" spans="24:24" hidden="1" x14ac:dyDescent="0.15">
      <c r="X580" s="539"/>
    </row>
    <row r="581" spans="24:24" hidden="1" x14ac:dyDescent="0.15">
      <c r="X581" s="539"/>
    </row>
    <row r="582" spans="24:24" hidden="1" x14ac:dyDescent="0.15">
      <c r="X582" s="539"/>
    </row>
    <row r="583" spans="24:24" hidden="1" x14ac:dyDescent="0.15">
      <c r="X583" s="539"/>
    </row>
    <row r="584" spans="24:24" hidden="1" x14ac:dyDescent="0.15">
      <c r="X584" s="539"/>
    </row>
    <row r="585" spans="24:24" hidden="1" x14ac:dyDescent="0.15">
      <c r="X585" s="539"/>
    </row>
    <row r="586" spans="24:24" hidden="1" x14ac:dyDescent="0.15">
      <c r="X586" s="539"/>
    </row>
    <row r="587" spans="24:24" hidden="1" x14ac:dyDescent="0.15">
      <c r="X587" s="539"/>
    </row>
    <row r="588" spans="24:24" hidden="1" x14ac:dyDescent="0.15">
      <c r="X588" s="539"/>
    </row>
    <row r="589" spans="24:24" hidden="1" x14ac:dyDescent="0.15">
      <c r="X589" s="539"/>
    </row>
    <row r="590" spans="24:24" hidden="1" x14ac:dyDescent="0.15">
      <c r="X590" s="539"/>
    </row>
    <row r="591" spans="24:24" hidden="1" x14ac:dyDescent="0.15">
      <c r="X591" s="539"/>
    </row>
    <row r="592" spans="24:24" hidden="1" x14ac:dyDescent="0.15">
      <c r="X592" s="539"/>
    </row>
    <row r="593" spans="24:24" hidden="1" x14ac:dyDescent="0.15">
      <c r="X593" s="539"/>
    </row>
    <row r="594" spans="24:24" hidden="1" x14ac:dyDescent="0.15">
      <c r="X594" s="539"/>
    </row>
    <row r="595" spans="24:24" hidden="1" x14ac:dyDescent="0.15">
      <c r="X595" s="539"/>
    </row>
    <row r="596" spans="24:24" hidden="1" x14ac:dyDescent="0.15">
      <c r="X596" s="539"/>
    </row>
    <row r="597" spans="24:24" hidden="1" x14ac:dyDescent="0.15">
      <c r="X597" s="539"/>
    </row>
    <row r="598" spans="24:24" hidden="1" x14ac:dyDescent="0.15">
      <c r="X598" s="539"/>
    </row>
    <row r="599" spans="24:24" hidden="1" x14ac:dyDescent="0.15">
      <c r="X599" s="539"/>
    </row>
    <row r="600" spans="24:24" hidden="1" x14ac:dyDescent="0.15">
      <c r="X600" s="539"/>
    </row>
    <row r="601" spans="24:24" hidden="1" x14ac:dyDescent="0.15">
      <c r="X601" s="539"/>
    </row>
    <row r="602" spans="24:24" hidden="1" x14ac:dyDescent="0.15">
      <c r="X602" s="539"/>
    </row>
    <row r="603" spans="24:24" hidden="1" x14ac:dyDescent="0.15">
      <c r="X603" s="539"/>
    </row>
    <row r="604" spans="24:24" hidden="1" x14ac:dyDescent="0.15">
      <c r="X604" s="539"/>
    </row>
    <row r="605" spans="24:24" hidden="1" x14ac:dyDescent="0.15">
      <c r="X605" s="539"/>
    </row>
    <row r="606" spans="24:24" hidden="1" x14ac:dyDescent="0.15">
      <c r="X606" s="539"/>
    </row>
    <row r="607" spans="24:24" hidden="1" x14ac:dyDescent="0.15">
      <c r="X607" s="539"/>
    </row>
    <row r="608" spans="24:24" hidden="1" x14ac:dyDescent="0.15">
      <c r="X608" s="539"/>
    </row>
    <row r="609" spans="24:24" hidden="1" x14ac:dyDescent="0.15">
      <c r="X609" s="539"/>
    </row>
    <row r="610" spans="24:24" hidden="1" x14ac:dyDescent="0.15">
      <c r="X610" s="539"/>
    </row>
    <row r="611" spans="24:24" hidden="1" x14ac:dyDescent="0.15">
      <c r="X611" s="539"/>
    </row>
    <row r="612" spans="24:24" hidden="1" x14ac:dyDescent="0.15">
      <c r="X612" s="539"/>
    </row>
    <row r="613" spans="24:24" hidden="1" x14ac:dyDescent="0.15">
      <c r="X613" s="539"/>
    </row>
    <row r="614" spans="24:24" hidden="1" x14ac:dyDescent="0.15">
      <c r="X614" s="539"/>
    </row>
    <row r="615" spans="24:24" hidden="1" x14ac:dyDescent="0.15">
      <c r="X615" s="539"/>
    </row>
    <row r="616" spans="24:24" hidden="1" x14ac:dyDescent="0.15">
      <c r="X616" s="539"/>
    </row>
    <row r="617" spans="24:24" hidden="1" x14ac:dyDescent="0.15">
      <c r="X617" s="539"/>
    </row>
    <row r="618" spans="24:24" hidden="1" x14ac:dyDescent="0.15">
      <c r="X618" s="539"/>
    </row>
    <row r="619" spans="24:24" hidden="1" x14ac:dyDescent="0.15">
      <c r="X619" s="539"/>
    </row>
    <row r="620" spans="24:24" hidden="1" x14ac:dyDescent="0.15">
      <c r="X620" s="539"/>
    </row>
    <row r="621" spans="24:24" hidden="1" x14ac:dyDescent="0.15">
      <c r="X621" s="539"/>
    </row>
    <row r="622" spans="24:24" hidden="1" x14ac:dyDescent="0.15">
      <c r="X622" s="539"/>
    </row>
    <row r="623" spans="24:24" hidden="1" x14ac:dyDescent="0.15">
      <c r="X623" s="539"/>
    </row>
    <row r="624" spans="24:24" hidden="1" x14ac:dyDescent="0.15">
      <c r="X624" s="539"/>
    </row>
    <row r="625" spans="24:24" hidden="1" x14ac:dyDescent="0.15">
      <c r="X625" s="539"/>
    </row>
    <row r="626" spans="24:24" hidden="1" x14ac:dyDescent="0.15">
      <c r="X626" s="539"/>
    </row>
    <row r="627" spans="24:24" hidden="1" x14ac:dyDescent="0.15">
      <c r="X627" s="539"/>
    </row>
    <row r="628" spans="24:24" hidden="1" x14ac:dyDescent="0.15">
      <c r="X628" s="539"/>
    </row>
    <row r="629" spans="24:24" hidden="1" x14ac:dyDescent="0.15">
      <c r="X629" s="539"/>
    </row>
    <row r="630" spans="24:24" hidden="1" x14ac:dyDescent="0.15">
      <c r="X630" s="539"/>
    </row>
    <row r="631" spans="24:24" hidden="1" x14ac:dyDescent="0.15">
      <c r="X631" s="539"/>
    </row>
    <row r="632" spans="24:24" hidden="1" x14ac:dyDescent="0.15">
      <c r="X632" s="539"/>
    </row>
    <row r="633" spans="24:24" hidden="1" x14ac:dyDescent="0.15">
      <c r="X633" s="539"/>
    </row>
    <row r="634" spans="24:24" hidden="1" x14ac:dyDescent="0.15">
      <c r="X634" s="539"/>
    </row>
    <row r="635" spans="24:24" hidden="1" x14ac:dyDescent="0.15">
      <c r="X635" s="539"/>
    </row>
    <row r="636" spans="24:24" hidden="1" x14ac:dyDescent="0.15">
      <c r="X636" s="539"/>
    </row>
    <row r="637" spans="24:24" hidden="1" x14ac:dyDescent="0.15">
      <c r="X637" s="539"/>
    </row>
    <row r="638" spans="24:24" hidden="1" x14ac:dyDescent="0.15">
      <c r="X638" s="539"/>
    </row>
    <row r="639" spans="24:24" hidden="1" x14ac:dyDescent="0.15">
      <c r="X639" s="539"/>
    </row>
    <row r="640" spans="24:24" hidden="1" x14ac:dyDescent="0.15">
      <c r="X640" s="539"/>
    </row>
    <row r="641" spans="24:24" hidden="1" x14ac:dyDescent="0.15">
      <c r="X641" s="539"/>
    </row>
    <row r="642" spans="24:24" hidden="1" x14ac:dyDescent="0.15">
      <c r="X642" s="539"/>
    </row>
    <row r="643" spans="24:24" hidden="1" x14ac:dyDescent="0.15">
      <c r="X643" s="539"/>
    </row>
    <row r="644" spans="24:24" hidden="1" x14ac:dyDescent="0.15">
      <c r="X644" s="539"/>
    </row>
    <row r="645" spans="24:24" hidden="1" x14ac:dyDescent="0.15">
      <c r="X645" s="539"/>
    </row>
    <row r="646" spans="24:24" hidden="1" x14ac:dyDescent="0.15">
      <c r="X646" s="539"/>
    </row>
    <row r="647" spans="24:24" hidden="1" x14ac:dyDescent="0.15">
      <c r="X647" s="539"/>
    </row>
    <row r="648" spans="24:24" hidden="1" x14ac:dyDescent="0.15">
      <c r="X648" s="539"/>
    </row>
    <row r="649" spans="24:24" hidden="1" x14ac:dyDescent="0.15">
      <c r="X649" s="539"/>
    </row>
    <row r="650" spans="24:24" hidden="1" x14ac:dyDescent="0.15">
      <c r="X650" s="539"/>
    </row>
    <row r="651" spans="24:24" hidden="1" x14ac:dyDescent="0.15">
      <c r="X651" s="539"/>
    </row>
    <row r="652" spans="24:24" hidden="1" x14ac:dyDescent="0.15">
      <c r="X652" s="539"/>
    </row>
    <row r="653" spans="24:24" hidden="1" x14ac:dyDescent="0.15">
      <c r="X653" s="539"/>
    </row>
    <row r="654" spans="24:24" hidden="1" x14ac:dyDescent="0.15">
      <c r="X654" s="539"/>
    </row>
    <row r="655" spans="24:24" hidden="1" x14ac:dyDescent="0.15">
      <c r="X655" s="539"/>
    </row>
    <row r="656" spans="24:24" hidden="1" x14ac:dyDescent="0.15">
      <c r="X656" s="539"/>
    </row>
    <row r="657" spans="24:24" hidden="1" x14ac:dyDescent="0.15">
      <c r="X657" s="539"/>
    </row>
    <row r="658" spans="24:24" hidden="1" x14ac:dyDescent="0.15">
      <c r="X658" s="539"/>
    </row>
    <row r="659" spans="24:24" hidden="1" x14ac:dyDescent="0.15">
      <c r="X659" s="539"/>
    </row>
    <row r="660" spans="24:24" hidden="1" x14ac:dyDescent="0.15">
      <c r="X660" s="539"/>
    </row>
    <row r="661" spans="24:24" hidden="1" x14ac:dyDescent="0.15">
      <c r="X661" s="539"/>
    </row>
    <row r="662" spans="24:24" hidden="1" x14ac:dyDescent="0.15">
      <c r="X662" s="539"/>
    </row>
    <row r="663" spans="24:24" hidden="1" x14ac:dyDescent="0.15">
      <c r="X663" s="539"/>
    </row>
    <row r="664" spans="24:24" hidden="1" x14ac:dyDescent="0.15">
      <c r="X664" s="539"/>
    </row>
    <row r="665" spans="24:24" hidden="1" x14ac:dyDescent="0.15">
      <c r="X665" s="539"/>
    </row>
    <row r="666" spans="24:24" hidden="1" x14ac:dyDescent="0.15">
      <c r="X666" s="539"/>
    </row>
    <row r="667" spans="24:24" hidden="1" x14ac:dyDescent="0.15">
      <c r="X667" s="539"/>
    </row>
    <row r="668" spans="24:24" hidden="1" x14ac:dyDescent="0.15">
      <c r="X668" s="539"/>
    </row>
    <row r="669" spans="24:24" hidden="1" x14ac:dyDescent="0.15">
      <c r="X669" s="539"/>
    </row>
    <row r="670" spans="24:24" hidden="1" x14ac:dyDescent="0.15">
      <c r="X670" s="539"/>
    </row>
    <row r="671" spans="24:24" hidden="1" x14ac:dyDescent="0.15">
      <c r="X671" s="539"/>
    </row>
    <row r="672" spans="24:24" hidden="1" x14ac:dyDescent="0.15">
      <c r="X672" s="539"/>
    </row>
    <row r="673" spans="24:24" hidden="1" x14ac:dyDescent="0.15">
      <c r="X673" s="539"/>
    </row>
    <row r="674" spans="24:24" hidden="1" x14ac:dyDescent="0.15">
      <c r="X674" s="539"/>
    </row>
    <row r="675" spans="24:24" hidden="1" x14ac:dyDescent="0.15">
      <c r="X675" s="539"/>
    </row>
    <row r="676" spans="24:24" hidden="1" x14ac:dyDescent="0.15">
      <c r="X676" s="539"/>
    </row>
    <row r="677" spans="24:24" hidden="1" x14ac:dyDescent="0.15">
      <c r="X677" s="539"/>
    </row>
    <row r="678" spans="24:24" hidden="1" x14ac:dyDescent="0.15">
      <c r="X678" s="539"/>
    </row>
    <row r="679" spans="24:24" hidden="1" x14ac:dyDescent="0.15">
      <c r="X679" s="539"/>
    </row>
    <row r="680" spans="24:24" hidden="1" x14ac:dyDescent="0.15">
      <c r="X680" s="539"/>
    </row>
    <row r="681" spans="24:24" hidden="1" x14ac:dyDescent="0.15">
      <c r="X681" s="539"/>
    </row>
    <row r="682" spans="24:24" hidden="1" x14ac:dyDescent="0.15">
      <c r="X682" s="539"/>
    </row>
    <row r="683" spans="24:24" hidden="1" x14ac:dyDescent="0.15">
      <c r="X683" s="539"/>
    </row>
    <row r="684" spans="24:24" hidden="1" x14ac:dyDescent="0.15">
      <c r="X684" s="539"/>
    </row>
    <row r="685" spans="24:24" hidden="1" x14ac:dyDescent="0.15">
      <c r="X685" s="539"/>
    </row>
    <row r="686" spans="24:24" hidden="1" x14ac:dyDescent="0.15">
      <c r="X686" s="539"/>
    </row>
    <row r="687" spans="24:24" hidden="1" x14ac:dyDescent="0.15">
      <c r="X687" s="539"/>
    </row>
    <row r="688" spans="24:24" hidden="1" x14ac:dyDescent="0.15">
      <c r="X688" s="539"/>
    </row>
    <row r="689" spans="24:24" hidden="1" x14ac:dyDescent="0.15">
      <c r="X689" s="539"/>
    </row>
    <row r="690" spans="24:24" hidden="1" x14ac:dyDescent="0.15">
      <c r="X690" s="539"/>
    </row>
    <row r="691" spans="24:24" hidden="1" x14ac:dyDescent="0.15">
      <c r="X691" s="539"/>
    </row>
    <row r="692" spans="24:24" hidden="1" x14ac:dyDescent="0.15">
      <c r="X692" s="539"/>
    </row>
    <row r="693" spans="24:24" hidden="1" x14ac:dyDescent="0.15">
      <c r="X693" s="539"/>
    </row>
    <row r="694" spans="24:24" hidden="1" x14ac:dyDescent="0.15">
      <c r="X694" s="539"/>
    </row>
    <row r="695" spans="24:24" hidden="1" x14ac:dyDescent="0.15">
      <c r="X695" s="539"/>
    </row>
    <row r="696" spans="24:24" hidden="1" x14ac:dyDescent="0.15">
      <c r="X696" s="539"/>
    </row>
    <row r="697" spans="24:24" hidden="1" x14ac:dyDescent="0.15">
      <c r="X697" s="539"/>
    </row>
    <row r="698" spans="24:24" hidden="1" x14ac:dyDescent="0.15">
      <c r="X698" s="539"/>
    </row>
    <row r="699" spans="24:24" hidden="1" x14ac:dyDescent="0.15">
      <c r="X699" s="539"/>
    </row>
    <row r="700" spans="24:24" hidden="1" x14ac:dyDescent="0.15">
      <c r="X700" s="539"/>
    </row>
    <row r="701" spans="24:24" hidden="1" x14ac:dyDescent="0.15">
      <c r="X701" s="539"/>
    </row>
    <row r="702" spans="24:24" hidden="1" x14ac:dyDescent="0.15">
      <c r="X702" s="539"/>
    </row>
    <row r="703" spans="24:24" hidden="1" x14ac:dyDescent="0.15">
      <c r="X703" s="539"/>
    </row>
    <row r="704" spans="24:24" hidden="1" x14ac:dyDescent="0.15">
      <c r="X704" s="539"/>
    </row>
    <row r="705" spans="24:24" hidden="1" x14ac:dyDescent="0.15">
      <c r="X705" s="539"/>
    </row>
    <row r="706" spans="24:24" hidden="1" x14ac:dyDescent="0.15">
      <c r="X706" s="539"/>
    </row>
    <row r="707" spans="24:24" hidden="1" x14ac:dyDescent="0.15">
      <c r="X707" s="539"/>
    </row>
    <row r="708" spans="24:24" hidden="1" x14ac:dyDescent="0.15">
      <c r="X708" s="539"/>
    </row>
    <row r="709" spans="24:24" hidden="1" x14ac:dyDescent="0.15">
      <c r="X709" s="539"/>
    </row>
    <row r="710" spans="24:24" hidden="1" x14ac:dyDescent="0.15">
      <c r="X710" s="539"/>
    </row>
    <row r="711" spans="24:24" hidden="1" x14ac:dyDescent="0.15">
      <c r="X711" s="539"/>
    </row>
    <row r="712" spans="24:24" hidden="1" x14ac:dyDescent="0.15">
      <c r="X712" s="539"/>
    </row>
    <row r="713" spans="24:24" hidden="1" x14ac:dyDescent="0.15">
      <c r="X713" s="539"/>
    </row>
    <row r="714" spans="24:24" hidden="1" x14ac:dyDescent="0.15">
      <c r="X714" s="539"/>
    </row>
    <row r="715" spans="24:24" hidden="1" x14ac:dyDescent="0.15">
      <c r="X715" s="539"/>
    </row>
    <row r="716" spans="24:24" hidden="1" x14ac:dyDescent="0.15">
      <c r="X716" s="539"/>
    </row>
    <row r="717" spans="24:24" hidden="1" x14ac:dyDescent="0.15">
      <c r="X717" s="539"/>
    </row>
    <row r="718" spans="24:24" hidden="1" x14ac:dyDescent="0.15">
      <c r="X718" s="539"/>
    </row>
    <row r="719" spans="24:24" hidden="1" x14ac:dyDescent="0.15">
      <c r="X719" s="539"/>
    </row>
    <row r="720" spans="24:24" hidden="1" x14ac:dyDescent="0.15">
      <c r="X720" s="539"/>
    </row>
    <row r="721" spans="24:24" hidden="1" x14ac:dyDescent="0.15">
      <c r="X721" s="539"/>
    </row>
    <row r="722" spans="24:24" hidden="1" x14ac:dyDescent="0.15">
      <c r="X722" s="539"/>
    </row>
    <row r="723" spans="24:24" hidden="1" x14ac:dyDescent="0.15">
      <c r="X723" s="539"/>
    </row>
    <row r="724" spans="24:24" hidden="1" x14ac:dyDescent="0.15">
      <c r="X724" s="539"/>
    </row>
    <row r="725" spans="24:24" hidden="1" x14ac:dyDescent="0.15">
      <c r="X725" s="539"/>
    </row>
    <row r="726" spans="24:24" hidden="1" x14ac:dyDescent="0.15">
      <c r="X726" s="539"/>
    </row>
    <row r="727" spans="24:24" hidden="1" x14ac:dyDescent="0.15">
      <c r="X727" s="539"/>
    </row>
    <row r="728" spans="24:24" hidden="1" x14ac:dyDescent="0.15">
      <c r="X728" s="539"/>
    </row>
    <row r="729" spans="24:24" hidden="1" x14ac:dyDescent="0.15">
      <c r="X729" s="539"/>
    </row>
    <row r="730" spans="24:24" hidden="1" x14ac:dyDescent="0.15">
      <c r="X730" s="539"/>
    </row>
    <row r="731" spans="24:24" hidden="1" x14ac:dyDescent="0.15">
      <c r="X731" s="539"/>
    </row>
    <row r="732" spans="24:24" hidden="1" x14ac:dyDescent="0.15">
      <c r="X732" s="539"/>
    </row>
    <row r="733" spans="24:24" hidden="1" x14ac:dyDescent="0.15">
      <c r="X733" s="539"/>
    </row>
    <row r="734" spans="24:24" hidden="1" x14ac:dyDescent="0.15">
      <c r="X734" s="539"/>
    </row>
    <row r="735" spans="24:24" hidden="1" x14ac:dyDescent="0.15">
      <c r="X735" s="539"/>
    </row>
    <row r="736" spans="24:24" hidden="1" x14ac:dyDescent="0.15">
      <c r="X736" s="539"/>
    </row>
    <row r="737" spans="24:24" hidden="1" x14ac:dyDescent="0.15">
      <c r="X737" s="539"/>
    </row>
    <row r="738" spans="24:24" hidden="1" x14ac:dyDescent="0.15">
      <c r="X738" s="539"/>
    </row>
    <row r="739" spans="24:24" hidden="1" x14ac:dyDescent="0.15">
      <c r="X739" s="539"/>
    </row>
    <row r="740" spans="24:24" hidden="1" x14ac:dyDescent="0.15">
      <c r="X740" s="539"/>
    </row>
    <row r="741" spans="24:24" hidden="1" x14ac:dyDescent="0.15">
      <c r="X741" s="539"/>
    </row>
    <row r="742" spans="24:24" hidden="1" x14ac:dyDescent="0.15">
      <c r="X742" s="539"/>
    </row>
    <row r="743" spans="24:24" hidden="1" x14ac:dyDescent="0.15">
      <c r="X743" s="539"/>
    </row>
    <row r="744" spans="24:24" hidden="1" x14ac:dyDescent="0.15">
      <c r="X744" s="539"/>
    </row>
    <row r="745" spans="24:24" hidden="1" x14ac:dyDescent="0.15">
      <c r="X745" s="539"/>
    </row>
    <row r="746" spans="24:24" hidden="1" x14ac:dyDescent="0.15">
      <c r="X746" s="539"/>
    </row>
    <row r="747" spans="24:24" hidden="1" x14ac:dyDescent="0.15">
      <c r="X747" s="539"/>
    </row>
    <row r="748" spans="24:24" hidden="1" x14ac:dyDescent="0.15">
      <c r="X748" s="539"/>
    </row>
    <row r="749" spans="24:24" hidden="1" x14ac:dyDescent="0.15">
      <c r="X749" s="539"/>
    </row>
    <row r="750" spans="24:24" hidden="1" x14ac:dyDescent="0.15">
      <c r="X750" s="539"/>
    </row>
    <row r="751" spans="24:24" hidden="1" x14ac:dyDescent="0.15">
      <c r="X751" s="539"/>
    </row>
    <row r="752" spans="24:24" hidden="1" x14ac:dyDescent="0.15">
      <c r="X752" s="539"/>
    </row>
    <row r="753" spans="24:24" hidden="1" x14ac:dyDescent="0.15">
      <c r="X753" s="539"/>
    </row>
    <row r="754" spans="24:24" hidden="1" x14ac:dyDescent="0.15">
      <c r="X754" s="539"/>
    </row>
    <row r="755" spans="24:24" hidden="1" x14ac:dyDescent="0.15">
      <c r="X755" s="539"/>
    </row>
    <row r="756" spans="24:24" hidden="1" x14ac:dyDescent="0.15">
      <c r="X756" s="539"/>
    </row>
    <row r="757" spans="24:24" hidden="1" x14ac:dyDescent="0.15">
      <c r="X757" s="539"/>
    </row>
    <row r="758" spans="24:24" hidden="1" x14ac:dyDescent="0.15">
      <c r="X758" s="539"/>
    </row>
    <row r="759" spans="24:24" hidden="1" x14ac:dyDescent="0.15">
      <c r="X759" s="539"/>
    </row>
    <row r="760" spans="24:24" hidden="1" x14ac:dyDescent="0.15">
      <c r="X760" s="539"/>
    </row>
    <row r="761" spans="24:24" hidden="1" x14ac:dyDescent="0.15">
      <c r="X761" s="539"/>
    </row>
    <row r="762" spans="24:24" hidden="1" x14ac:dyDescent="0.15">
      <c r="X762" s="539"/>
    </row>
    <row r="763" spans="24:24" hidden="1" x14ac:dyDescent="0.15">
      <c r="X763" s="539"/>
    </row>
    <row r="764" spans="24:24" hidden="1" x14ac:dyDescent="0.15">
      <c r="X764" s="539"/>
    </row>
    <row r="765" spans="24:24" hidden="1" x14ac:dyDescent="0.15">
      <c r="X765" s="539"/>
    </row>
    <row r="766" spans="24:24" hidden="1" x14ac:dyDescent="0.15">
      <c r="X766" s="539"/>
    </row>
    <row r="767" spans="24:24" hidden="1" x14ac:dyDescent="0.15">
      <c r="X767" s="539"/>
    </row>
    <row r="768" spans="24:24" hidden="1" x14ac:dyDescent="0.15">
      <c r="X768" s="539"/>
    </row>
    <row r="769" spans="24:24" hidden="1" x14ac:dyDescent="0.15">
      <c r="X769" s="539"/>
    </row>
    <row r="770" spans="24:24" hidden="1" x14ac:dyDescent="0.15">
      <c r="X770" s="539"/>
    </row>
    <row r="771" spans="24:24" hidden="1" x14ac:dyDescent="0.15">
      <c r="X771" s="539"/>
    </row>
    <row r="772" spans="24:24" hidden="1" x14ac:dyDescent="0.15">
      <c r="X772" s="539"/>
    </row>
    <row r="773" spans="24:24" hidden="1" x14ac:dyDescent="0.15">
      <c r="X773" s="539"/>
    </row>
    <row r="774" spans="24:24" hidden="1" x14ac:dyDescent="0.15">
      <c r="X774" s="539"/>
    </row>
    <row r="775" spans="24:24" hidden="1" x14ac:dyDescent="0.15">
      <c r="X775" s="539"/>
    </row>
    <row r="776" spans="24:24" hidden="1" x14ac:dyDescent="0.15">
      <c r="X776" s="539"/>
    </row>
    <row r="777" spans="24:24" hidden="1" x14ac:dyDescent="0.15">
      <c r="X777" s="539"/>
    </row>
    <row r="778" spans="24:24" hidden="1" x14ac:dyDescent="0.15">
      <c r="X778" s="539"/>
    </row>
    <row r="779" spans="24:24" hidden="1" x14ac:dyDescent="0.15">
      <c r="X779" s="539"/>
    </row>
    <row r="780" spans="24:24" hidden="1" x14ac:dyDescent="0.15">
      <c r="X780" s="539"/>
    </row>
    <row r="781" spans="24:24" hidden="1" x14ac:dyDescent="0.15">
      <c r="X781" s="539"/>
    </row>
    <row r="782" spans="24:24" hidden="1" x14ac:dyDescent="0.15">
      <c r="X782" s="539"/>
    </row>
    <row r="783" spans="24:24" hidden="1" x14ac:dyDescent="0.15">
      <c r="X783" s="539"/>
    </row>
    <row r="784" spans="24:24" hidden="1" x14ac:dyDescent="0.15">
      <c r="X784" s="539"/>
    </row>
    <row r="785" spans="24:24" hidden="1" x14ac:dyDescent="0.15">
      <c r="X785" s="539"/>
    </row>
    <row r="786" spans="24:24" hidden="1" x14ac:dyDescent="0.15">
      <c r="X786" s="539"/>
    </row>
    <row r="787" spans="24:24" hidden="1" x14ac:dyDescent="0.15">
      <c r="X787" s="539"/>
    </row>
    <row r="788" spans="24:24" hidden="1" x14ac:dyDescent="0.15">
      <c r="X788" s="539"/>
    </row>
    <row r="789" spans="24:24" hidden="1" x14ac:dyDescent="0.15">
      <c r="X789" s="539"/>
    </row>
    <row r="790" spans="24:24" hidden="1" x14ac:dyDescent="0.15">
      <c r="X790" s="539"/>
    </row>
    <row r="791" spans="24:24" hidden="1" x14ac:dyDescent="0.15">
      <c r="X791" s="539"/>
    </row>
    <row r="792" spans="24:24" hidden="1" x14ac:dyDescent="0.15">
      <c r="X792" s="539"/>
    </row>
    <row r="793" spans="24:24" hidden="1" x14ac:dyDescent="0.15">
      <c r="X793" s="539"/>
    </row>
    <row r="794" spans="24:24" hidden="1" x14ac:dyDescent="0.15">
      <c r="X794" s="539"/>
    </row>
    <row r="795" spans="24:24" hidden="1" x14ac:dyDescent="0.15">
      <c r="X795" s="539"/>
    </row>
    <row r="796" spans="24:24" hidden="1" x14ac:dyDescent="0.15">
      <c r="X796" s="539"/>
    </row>
    <row r="797" spans="24:24" hidden="1" x14ac:dyDescent="0.15">
      <c r="X797" s="539"/>
    </row>
    <row r="798" spans="24:24" hidden="1" x14ac:dyDescent="0.15">
      <c r="X798" s="539"/>
    </row>
    <row r="799" spans="24:24" hidden="1" x14ac:dyDescent="0.15">
      <c r="X799" s="539"/>
    </row>
    <row r="800" spans="24:24" hidden="1" x14ac:dyDescent="0.15">
      <c r="X800" s="539"/>
    </row>
    <row r="801" spans="24:24" hidden="1" x14ac:dyDescent="0.15">
      <c r="X801" s="539"/>
    </row>
    <row r="802" spans="24:24" hidden="1" x14ac:dyDescent="0.15">
      <c r="X802" s="539"/>
    </row>
    <row r="803" spans="24:24" hidden="1" x14ac:dyDescent="0.15">
      <c r="X803" s="539"/>
    </row>
    <row r="804" spans="24:24" hidden="1" x14ac:dyDescent="0.15">
      <c r="X804" s="539"/>
    </row>
    <row r="805" spans="24:24" hidden="1" x14ac:dyDescent="0.15">
      <c r="X805" s="539"/>
    </row>
    <row r="806" spans="24:24" hidden="1" x14ac:dyDescent="0.15">
      <c r="X806" s="539"/>
    </row>
    <row r="807" spans="24:24" hidden="1" x14ac:dyDescent="0.15">
      <c r="X807" s="539"/>
    </row>
    <row r="808" spans="24:24" hidden="1" x14ac:dyDescent="0.15">
      <c r="X808" s="539"/>
    </row>
    <row r="809" spans="24:24" hidden="1" x14ac:dyDescent="0.15">
      <c r="X809" s="539"/>
    </row>
    <row r="810" spans="24:24" hidden="1" x14ac:dyDescent="0.15">
      <c r="X810" s="539"/>
    </row>
    <row r="811" spans="24:24" hidden="1" x14ac:dyDescent="0.15">
      <c r="X811" s="539"/>
    </row>
    <row r="812" spans="24:24" hidden="1" x14ac:dyDescent="0.15">
      <c r="X812" s="539"/>
    </row>
    <row r="813" spans="24:24" hidden="1" x14ac:dyDescent="0.15">
      <c r="X813" s="539"/>
    </row>
    <row r="814" spans="24:24" hidden="1" x14ac:dyDescent="0.15">
      <c r="X814" s="539"/>
    </row>
    <row r="815" spans="24:24" hidden="1" x14ac:dyDescent="0.15">
      <c r="X815" s="539"/>
    </row>
    <row r="816" spans="24:24" hidden="1" x14ac:dyDescent="0.15">
      <c r="X816" s="539"/>
    </row>
    <row r="817" spans="24:24" hidden="1" x14ac:dyDescent="0.15">
      <c r="X817" s="539"/>
    </row>
    <row r="818" spans="24:24" hidden="1" x14ac:dyDescent="0.15">
      <c r="X818" s="539"/>
    </row>
    <row r="819" spans="24:24" hidden="1" x14ac:dyDescent="0.15">
      <c r="X819" s="539"/>
    </row>
    <row r="820" spans="24:24" hidden="1" x14ac:dyDescent="0.15">
      <c r="X820" s="539"/>
    </row>
    <row r="821" spans="24:24" hidden="1" x14ac:dyDescent="0.15">
      <c r="X821" s="539"/>
    </row>
    <row r="822" spans="24:24" hidden="1" x14ac:dyDescent="0.15">
      <c r="X822" s="539"/>
    </row>
    <row r="823" spans="24:24" hidden="1" x14ac:dyDescent="0.15">
      <c r="X823" s="539"/>
    </row>
    <row r="824" spans="24:24" hidden="1" x14ac:dyDescent="0.15">
      <c r="X824" s="539"/>
    </row>
    <row r="825" spans="24:24" hidden="1" x14ac:dyDescent="0.15">
      <c r="X825" s="539"/>
    </row>
    <row r="826" spans="24:24" hidden="1" x14ac:dyDescent="0.15">
      <c r="X826" s="539"/>
    </row>
    <row r="827" spans="24:24" hidden="1" x14ac:dyDescent="0.15">
      <c r="X827" s="539"/>
    </row>
    <row r="828" spans="24:24" hidden="1" x14ac:dyDescent="0.15">
      <c r="X828" s="539"/>
    </row>
    <row r="829" spans="24:24" hidden="1" x14ac:dyDescent="0.15">
      <c r="X829" s="539"/>
    </row>
    <row r="830" spans="24:24" hidden="1" x14ac:dyDescent="0.15">
      <c r="X830" s="539"/>
    </row>
    <row r="831" spans="24:24" hidden="1" x14ac:dyDescent="0.15">
      <c r="X831" s="539"/>
    </row>
    <row r="832" spans="24:24" hidden="1" x14ac:dyDescent="0.15">
      <c r="X832" s="539"/>
    </row>
    <row r="833" spans="24:24" hidden="1" x14ac:dyDescent="0.15">
      <c r="X833" s="539"/>
    </row>
    <row r="834" spans="24:24" hidden="1" x14ac:dyDescent="0.15">
      <c r="X834" s="539"/>
    </row>
    <row r="835" spans="24:24" hidden="1" x14ac:dyDescent="0.15">
      <c r="X835" s="539"/>
    </row>
    <row r="836" spans="24:24" hidden="1" x14ac:dyDescent="0.15">
      <c r="X836" s="539"/>
    </row>
    <row r="837" spans="24:24" hidden="1" x14ac:dyDescent="0.15">
      <c r="X837" s="539"/>
    </row>
    <row r="838" spans="24:24" hidden="1" x14ac:dyDescent="0.15">
      <c r="X838" s="539"/>
    </row>
    <row r="839" spans="24:24" hidden="1" x14ac:dyDescent="0.15">
      <c r="X839" s="539"/>
    </row>
    <row r="840" spans="24:24" hidden="1" x14ac:dyDescent="0.15">
      <c r="X840" s="539"/>
    </row>
    <row r="841" spans="24:24" hidden="1" x14ac:dyDescent="0.15">
      <c r="X841" s="539"/>
    </row>
    <row r="842" spans="24:24" hidden="1" x14ac:dyDescent="0.15">
      <c r="X842" s="539"/>
    </row>
    <row r="843" spans="24:24" hidden="1" x14ac:dyDescent="0.15">
      <c r="X843" s="539"/>
    </row>
    <row r="844" spans="24:24" hidden="1" x14ac:dyDescent="0.15">
      <c r="X844" s="539"/>
    </row>
    <row r="845" spans="24:24" hidden="1" x14ac:dyDescent="0.15">
      <c r="X845" s="539"/>
    </row>
    <row r="846" spans="24:24" hidden="1" x14ac:dyDescent="0.15">
      <c r="X846" s="539"/>
    </row>
    <row r="847" spans="24:24" hidden="1" x14ac:dyDescent="0.15">
      <c r="X847" s="539"/>
    </row>
    <row r="848" spans="24:24" hidden="1" x14ac:dyDescent="0.15">
      <c r="X848" s="539"/>
    </row>
    <row r="849" spans="24:24" hidden="1" x14ac:dyDescent="0.15">
      <c r="X849" s="539"/>
    </row>
    <row r="850" spans="24:24" hidden="1" x14ac:dyDescent="0.15">
      <c r="X850" s="539"/>
    </row>
    <row r="851" spans="24:24" hidden="1" x14ac:dyDescent="0.15">
      <c r="X851" s="539"/>
    </row>
    <row r="852" spans="24:24" hidden="1" x14ac:dyDescent="0.15">
      <c r="X852" s="539"/>
    </row>
    <row r="853" spans="24:24" hidden="1" x14ac:dyDescent="0.15">
      <c r="X853" s="539"/>
    </row>
    <row r="854" spans="24:24" hidden="1" x14ac:dyDescent="0.15">
      <c r="X854" s="539"/>
    </row>
    <row r="855" spans="24:24" hidden="1" x14ac:dyDescent="0.15">
      <c r="X855" s="539"/>
    </row>
    <row r="856" spans="24:24" hidden="1" x14ac:dyDescent="0.15">
      <c r="X856" s="539"/>
    </row>
    <row r="857" spans="24:24" hidden="1" x14ac:dyDescent="0.15">
      <c r="X857" s="539"/>
    </row>
    <row r="858" spans="24:24" hidden="1" x14ac:dyDescent="0.15">
      <c r="X858" s="539"/>
    </row>
    <row r="859" spans="24:24" hidden="1" x14ac:dyDescent="0.15">
      <c r="X859" s="539"/>
    </row>
    <row r="860" spans="24:24" hidden="1" x14ac:dyDescent="0.15">
      <c r="X860" s="539"/>
    </row>
    <row r="861" spans="24:24" hidden="1" x14ac:dyDescent="0.15">
      <c r="X861" s="539"/>
    </row>
    <row r="862" spans="24:24" hidden="1" x14ac:dyDescent="0.15">
      <c r="X862" s="539"/>
    </row>
    <row r="863" spans="24:24" hidden="1" x14ac:dyDescent="0.15">
      <c r="X863" s="539"/>
    </row>
    <row r="864" spans="24:24" hidden="1" x14ac:dyDescent="0.15">
      <c r="X864" s="539"/>
    </row>
    <row r="865" spans="24:24" hidden="1" x14ac:dyDescent="0.15">
      <c r="X865" s="539"/>
    </row>
    <row r="866" spans="24:24" hidden="1" x14ac:dyDescent="0.15">
      <c r="X866" s="539"/>
    </row>
    <row r="867" spans="24:24" hidden="1" x14ac:dyDescent="0.15">
      <c r="X867" s="539"/>
    </row>
    <row r="868" spans="24:24" hidden="1" x14ac:dyDescent="0.15">
      <c r="X868" s="539"/>
    </row>
    <row r="869" spans="24:24" hidden="1" x14ac:dyDescent="0.15">
      <c r="X869" s="539"/>
    </row>
    <row r="870" spans="24:24" hidden="1" x14ac:dyDescent="0.15">
      <c r="X870" s="539"/>
    </row>
    <row r="871" spans="24:24" hidden="1" x14ac:dyDescent="0.15">
      <c r="X871" s="539"/>
    </row>
    <row r="872" spans="24:24" hidden="1" x14ac:dyDescent="0.15">
      <c r="X872" s="539"/>
    </row>
    <row r="873" spans="24:24" hidden="1" x14ac:dyDescent="0.15">
      <c r="X873" s="539"/>
    </row>
    <row r="874" spans="24:24" hidden="1" x14ac:dyDescent="0.15">
      <c r="X874" s="539"/>
    </row>
    <row r="875" spans="24:24" hidden="1" x14ac:dyDescent="0.15">
      <c r="X875" s="539"/>
    </row>
    <row r="876" spans="24:24" hidden="1" x14ac:dyDescent="0.15">
      <c r="X876" s="539"/>
    </row>
    <row r="877" spans="24:24" hidden="1" x14ac:dyDescent="0.15">
      <c r="X877" s="539"/>
    </row>
    <row r="878" spans="24:24" hidden="1" x14ac:dyDescent="0.15">
      <c r="X878" s="539"/>
    </row>
    <row r="879" spans="24:24" hidden="1" x14ac:dyDescent="0.15">
      <c r="X879" s="539"/>
    </row>
    <row r="880" spans="24:24" hidden="1" x14ac:dyDescent="0.15">
      <c r="X880" s="539"/>
    </row>
    <row r="881" spans="24:24" hidden="1" x14ac:dyDescent="0.15">
      <c r="X881" s="539"/>
    </row>
    <row r="882" spans="24:24" hidden="1" x14ac:dyDescent="0.15">
      <c r="X882" s="539"/>
    </row>
    <row r="883" spans="24:24" hidden="1" x14ac:dyDescent="0.15">
      <c r="X883" s="539"/>
    </row>
    <row r="884" spans="24:24" hidden="1" x14ac:dyDescent="0.15">
      <c r="X884" s="539"/>
    </row>
    <row r="885" spans="24:24" hidden="1" x14ac:dyDescent="0.15">
      <c r="X885" s="539"/>
    </row>
    <row r="886" spans="24:24" hidden="1" x14ac:dyDescent="0.15">
      <c r="X886" s="539"/>
    </row>
    <row r="887" spans="24:24" hidden="1" x14ac:dyDescent="0.15">
      <c r="X887" s="539"/>
    </row>
    <row r="888" spans="24:24" hidden="1" x14ac:dyDescent="0.15">
      <c r="X888" s="539"/>
    </row>
    <row r="889" spans="24:24" hidden="1" x14ac:dyDescent="0.15">
      <c r="X889" s="539"/>
    </row>
    <row r="890" spans="24:24" hidden="1" x14ac:dyDescent="0.15">
      <c r="X890" s="539"/>
    </row>
    <row r="891" spans="24:24" hidden="1" x14ac:dyDescent="0.15">
      <c r="X891" s="539"/>
    </row>
    <row r="892" spans="24:24" hidden="1" x14ac:dyDescent="0.15">
      <c r="X892" s="539"/>
    </row>
    <row r="893" spans="24:24" hidden="1" x14ac:dyDescent="0.15">
      <c r="X893" s="539"/>
    </row>
    <row r="894" spans="24:24" hidden="1" x14ac:dyDescent="0.15">
      <c r="X894" s="539"/>
    </row>
    <row r="895" spans="24:24" hidden="1" x14ac:dyDescent="0.15">
      <c r="X895" s="539"/>
    </row>
    <row r="896" spans="24:24" hidden="1" x14ac:dyDescent="0.15">
      <c r="X896" s="539"/>
    </row>
    <row r="897" spans="24:24" hidden="1" x14ac:dyDescent="0.15">
      <c r="X897" s="539"/>
    </row>
    <row r="898" spans="24:24" hidden="1" x14ac:dyDescent="0.15">
      <c r="X898" s="539"/>
    </row>
    <row r="899" spans="24:24" hidden="1" x14ac:dyDescent="0.15">
      <c r="X899" s="539"/>
    </row>
    <row r="900" spans="24:24" hidden="1" x14ac:dyDescent="0.15">
      <c r="X900" s="539"/>
    </row>
    <row r="901" spans="24:24" hidden="1" x14ac:dyDescent="0.15">
      <c r="X901" s="539"/>
    </row>
    <row r="902" spans="24:24" hidden="1" x14ac:dyDescent="0.15">
      <c r="X902" s="539"/>
    </row>
    <row r="903" spans="24:24" hidden="1" x14ac:dyDescent="0.15">
      <c r="X903" s="539"/>
    </row>
    <row r="904" spans="24:24" hidden="1" x14ac:dyDescent="0.15">
      <c r="X904" s="539"/>
    </row>
    <row r="905" spans="24:24" hidden="1" x14ac:dyDescent="0.15">
      <c r="X905" s="539"/>
    </row>
    <row r="906" spans="24:24" hidden="1" x14ac:dyDescent="0.15">
      <c r="X906" s="539"/>
    </row>
    <row r="907" spans="24:24" hidden="1" x14ac:dyDescent="0.15">
      <c r="X907" s="539"/>
    </row>
    <row r="908" spans="24:24" hidden="1" x14ac:dyDescent="0.15">
      <c r="X908" s="539"/>
    </row>
    <row r="909" spans="24:24" hidden="1" x14ac:dyDescent="0.15">
      <c r="X909" s="539"/>
    </row>
    <row r="910" spans="24:24" hidden="1" x14ac:dyDescent="0.15">
      <c r="X910" s="539"/>
    </row>
    <row r="911" spans="24:24" hidden="1" x14ac:dyDescent="0.15">
      <c r="X911" s="539"/>
    </row>
    <row r="912" spans="24:24" hidden="1" x14ac:dyDescent="0.15">
      <c r="X912" s="539"/>
    </row>
    <row r="913" spans="24:24" hidden="1" x14ac:dyDescent="0.15">
      <c r="X913" s="539"/>
    </row>
    <row r="914" spans="24:24" hidden="1" x14ac:dyDescent="0.15">
      <c r="X914" s="539"/>
    </row>
    <row r="915" spans="24:24" hidden="1" x14ac:dyDescent="0.15">
      <c r="X915" s="539"/>
    </row>
    <row r="916" spans="24:24" hidden="1" x14ac:dyDescent="0.15">
      <c r="X916" s="539"/>
    </row>
    <row r="917" spans="24:24" hidden="1" x14ac:dyDescent="0.15">
      <c r="X917" s="539"/>
    </row>
    <row r="918" spans="24:24" hidden="1" x14ac:dyDescent="0.15">
      <c r="X918" s="539"/>
    </row>
    <row r="919" spans="24:24" hidden="1" x14ac:dyDescent="0.15">
      <c r="X919" s="539"/>
    </row>
    <row r="920" spans="24:24" hidden="1" x14ac:dyDescent="0.15">
      <c r="X920" s="539"/>
    </row>
    <row r="921" spans="24:24" hidden="1" x14ac:dyDescent="0.15">
      <c r="X921" s="539"/>
    </row>
    <row r="922" spans="24:24" hidden="1" x14ac:dyDescent="0.15">
      <c r="X922" s="539"/>
    </row>
    <row r="923" spans="24:24" hidden="1" x14ac:dyDescent="0.15">
      <c r="X923" s="539"/>
    </row>
    <row r="924" spans="24:24" hidden="1" x14ac:dyDescent="0.15">
      <c r="X924" s="539"/>
    </row>
    <row r="925" spans="24:24" hidden="1" x14ac:dyDescent="0.15">
      <c r="X925" s="539"/>
    </row>
    <row r="926" spans="24:24" hidden="1" x14ac:dyDescent="0.15">
      <c r="X926" s="539"/>
    </row>
    <row r="927" spans="24:24" hidden="1" x14ac:dyDescent="0.15">
      <c r="X927" s="539"/>
    </row>
    <row r="928" spans="24:24" hidden="1" x14ac:dyDescent="0.15">
      <c r="X928" s="539"/>
    </row>
    <row r="929" spans="24:24" hidden="1" x14ac:dyDescent="0.15">
      <c r="X929" s="539"/>
    </row>
    <row r="930" spans="24:24" hidden="1" x14ac:dyDescent="0.15">
      <c r="X930" s="539"/>
    </row>
    <row r="931" spans="24:24" hidden="1" x14ac:dyDescent="0.15">
      <c r="X931" s="539"/>
    </row>
    <row r="932" spans="24:24" hidden="1" x14ac:dyDescent="0.15">
      <c r="X932" s="539"/>
    </row>
    <row r="933" spans="24:24" hidden="1" x14ac:dyDescent="0.15">
      <c r="X933" s="539"/>
    </row>
    <row r="934" spans="24:24" hidden="1" x14ac:dyDescent="0.15">
      <c r="X934" s="539"/>
    </row>
    <row r="935" spans="24:24" hidden="1" x14ac:dyDescent="0.15">
      <c r="X935" s="539"/>
    </row>
    <row r="936" spans="24:24" hidden="1" x14ac:dyDescent="0.15">
      <c r="X936" s="539"/>
    </row>
    <row r="937" spans="24:24" hidden="1" x14ac:dyDescent="0.15">
      <c r="X937" s="539"/>
    </row>
    <row r="938" spans="24:24" hidden="1" x14ac:dyDescent="0.15">
      <c r="X938" s="539"/>
    </row>
    <row r="939" spans="24:24" hidden="1" x14ac:dyDescent="0.15">
      <c r="X939" s="539"/>
    </row>
    <row r="940" spans="24:24" hidden="1" x14ac:dyDescent="0.15">
      <c r="X940" s="539"/>
    </row>
    <row r="941" spans="24:24" hidden="1" x14ac:dyDescent="0.15">
      <c r="X941" s="539"/>
    </row>
    <row r="942" spans="24:24" hidden="1" x14ac:dyDescent="0.15">
      <c r="X942" s="539"/>
    </row>
    <row r="943" spans="24:24" hidden="1" x14ac:dyDescent="0.15">
      <c r="X943" s="539"/>
    </row>
    <row r="944" spans="24:24" hidden="1" x14ac:dyDescent="0.15">
      <c r="X944" s="539"/>
    </row>
    <row r="945" spans="24:24" hidden="1" x14ac:dyDescent="0.15">
      <c r="X945" s="539"/>
    </row>
    <row r="946" spans="24:24" hidden="1" x14ac:dyDescent="0.15">
      <c r="X946" s="539"/>
    </row>
    <row r="947" spans="24:24" hidden="1" x14ac:dyDescent="0.15">
      <c r="X947" s="539"/>
    </row>
    <row r="948" spans="24:24" hidden="1" x14ac:dyDescent="0.15">
      <c r="X948" s="539"/>
    </row>
    <row r="949" spans="24:24" hidden="1" x14ac:dyDescent="0.15">
      <c r="X949" s="539"/>
    </row>
    <row r="950" spans="24:24" hidden="1" x14ac:dyDescent="0.15">
      <c r="X950" s="539"/>
    </row>
    <row r="951" spans="24:24" hidden="1" x14ac:dyDescent="0.15">
      <c r="X951" s="539"/>
    </row>
    <row r="952" spans="24:24" hidden="1" x14ac:dyDescent="0.15">
      <c r="X952" s="539"/>
    </row>
    <row r="953" spans="24:24" hidden="1" x14ac:dyDescent="0.15">
      <c r="X953" s="539"/>
    </row>
    <row r="954" spans="24:24" hidden="1" x14ac:dyDescent="0.15">
      <c r="X954" s="539"/>
    </row>
    <row r="955" spans="24:24" hidden="1" x14ac:dyDescent="0.15">
      <c r="X955" s="539"/>
    </row>
    <row r="956" spans="24:24" hidden="1" x14ac:dyDescent="0.15">
      <c r="X956" s="539"/>
    </row>
    <row r="957" spans="24:24" hidden="1" x14ac:dyDescent="0.15">
      <c r="X957" s="539"/>
    </row>
    <row r="958" spans="24:24" hidden="1" x14ac:dyDescent="0.15">
      <c r="X958" s="539"/>
    </row>
    <row r="959" spans="24:24" hidden="1" x14ac:dyDescent="0.15">
      <c r="X959" s="539"/>
    </row>
    <row r="960" spans="24:24" hidden="1" x14ac:dyDescent="0.15">
      <c r="X960" s="539"/>
    </row>
    <row r="961" spans="24:24" hidden="1" x14ac:dyDescent="0.15">
      <c r="X961" s="539"/>
    </row>
    <row r="962" spans="24:24" hidden="1" x14ac:dyDescent="0.15">
      <c r="X962" s="539"/>
    </row>
    <row r="963" spans="24:24" hidden="1" x14ac:dyDescent="0.15">
      <c r="X963" s="539"/>
    </row>
    <row r="964" spans="24:24" hidden="1" x14ac:dyDescent="0.15">
      <c r="X964" s="539"/>
    </row>
    <row r="965" spans="24:24" hidden="1" x14ac:dyDescent="0.15">
      <c r="X965" s="539"/>
    </row>
    <row r="966" spans="24:24" hidden="1" x14ac:dyDescent="0.15">
      <c r="X966" s="539"/>
    </row>
    <row r="967" spans="24:24" hidden="1" x14ac:dyDescent="0.15">
      <c r="X967" s="539"/>
    </row>
    <row r="968" spans="24:24" hidden="1" x14ac:dyDescent="0.15">
      <c r="X968" s="539"/>
    </row>
    <row r="969" spans="24:24" hidden="1" x14ac:dyDescent="0.15">
      <c r="X969" s="539"/>
    </row>
    <row r="970" spans="24:24" hidden="1" x14ac:dyDescent="0.15">
      <c r="X970" s="539"/>
    </row>
    <row r="971" spans="24:24" hidden="1" x14ac:dyDescent="0.15">
      <c r="X971" s="539"/>
    </row>
    <row r="972" spans="24:24" hidden="1" x14ac:dyDescent="0.15">
      <c r="X972" s="539"/>
    </row>
    <row r="973" spans="24:24" hidden="1" x14ac:dyDescent="0.15">
      <c r="X973" s="539"/>
    </row>
    <row r="974" spans="24:24" hidden="1" x14ac:dyDescent="0.15">
      <c r="X974" s="539"/>
    </row>
    <row r="975" spans="24:24" hidden="1" x14ac:dyDescent="0.15">
      <c r="X975" s="539"/>
    </row>
    <row r="976" spans="24:24" hidden="1" x14ac:dyDescent="0.15">
      <c r="X976" s="539"/>
    </row>
    <row r="977" spans="24:24" hidden="1" x14ac:dyDescent="0.15">
      <c r="X977" s="539"/>
    </row>
    <row r="978" spans="24:24" hidden="1" x14ac:dyDescent="0.15">
      <c r="X978" s="539"/>
    </row>
    <row r="979" spans="24:24" hidden="1" x14ac:dyDescent="0.15">
      <c r="X979" s="539"/>
    </row>
    <row r="980" spans="24:24" hidden="1" x14ac:dyDescent="0.15">
      <c r="X980" s="539"/>
    </row>
    <row r="981" spans="24:24" hidden="1" x14ac:dyDescent="0.15">
      <c r="X981" s="539"/>
    </row>
    <row r="982" spans="24:24" hidden="1" x14ac:dyDescent="0.15">
      <c r="X982" s="539"/>
    </row>
    <row r="983" spans="24:24" hidden="1" x14ac:dyDescent="0.15">
      <c r="X983" s="539"/>
    </row>
    <row r="984" spans="24:24" hidden="1" x14ac:dyDescent="0.15">
      <c r="X984" s="539"/>
    </row>
    <row r="985" spans="24:24" hidden="1" x14ac:dyDescent="0.15">
      <c r="X985" s="539"/>
    </row>
    <row r="986" spans="24:24" hidden="1" x14ac:dyDescent="0.15">
      <c r="X986" s="539"/>
    </row>
    <row r="987" spans="24:24" hidden="1" x14ac:dyDescent="0.15">
      <c r="X987" s="539"/>
    </row>
    <row r="988" spans="24:24" hidden="1" x14ac:dyDescent="0.15">
      <c r="X988" s="539"/>
    </row>
    <row r="989" spans="24:24" hidden="1" x14ac:dyDescent="0.15">
      <c r="X989" s="539"/>
    </row>
    <row r="990" spans="24:24" hidden="1" x14ac:dyDescent="0.15">
      <c r="X990" s="539"/>
    </row>
    <row r="991" spans="24:24" hidden="1" x14ac:dyDescent="0.15">
      <c r="X991" s="539"/>
    </row>
    <row r="992" spans="24:24" hidden="1" x14ac:dyDescent="0.15">
      <c r="X992" s="539"/>
    </row>
    <row r="993" spans="24:24" hidden="1" x14ac:dyDescent="0.15">
      <c r="X993" s="539"/>
    </row>
    <row r="994" spans="24:24" hidden="1" x14ac:dyDescent="0.15">
      <c r="X994" s="539"/>
    </row>
    <row r="995" spans="24:24" hidden="1" x14ac:dyDescent="0.15">
      <c r="X995" s="539"/>
    </row>
    <row r="996" spans="24:24" hidden="1" x14ac:dyDescent="0.15">
      <c r="X996" s="539"/>
    </row>
    <row r="997" spans="24:24" hidden="1" x14ac:dyDescent="0.15">
      <c r="X997" s="539"/>
    </row>
    <row r="998" spans="24:24" hidden="1" x14ac:dyDescent="0.15">
      <c r="X998" s="539"/>
    </row>
    <row r="999" spans="24:24" hidden="1" x14ac:dyDescent="0.15">
      <c r="X999" s="539"/>
    </row>
    <row r="1000" spans="24:24" hidden="1" x14ac:dyDescent="0.15">
      <c r="X1000" s="539"/>
    </row>
    <row r="1001" spans="24:24" hidden="1" x14ac:dyDescent="0.15">
      <c r="X1001" s="539"/>
    </row>
    <row r="1002" spans="24:24" hidden="1" x14ac:dyDescent="0.15">
      <c r="X1002" s="539"/>
    </row>
    <row r="1003" spans="24:24" hidden="1" x14ac:dyDescent="0.15">
      <c r="X1003" s="539"/>
    </row>
    <row r="1004" spans="24:24" hidden="1" x14ac:dyDescent="0.15">
      <c r="X1004" s="539"/>
    </row>
    <row r="1005" spans="24:24" hidden="1" x14ac:dyDescent="0.15">
      <c r="X1005" s="539"/>
    </row>
    <row r="1006" spans="24:24" hidden="1" x14ac:dyDescent="0.15">
      <c r="X1006" s="539"/>
    </row>
    <row r="1007" spans="24:24" hidden="1" x14ac:dyDescent="0.15">
      <c r="X1007" s="539"/>
    </row>
    <row r="1008" spans="24:24" hidden="1" x14ac:dyDescent="0.15">
      <c r="X1008" s="539"/>
    </row>
    <row r="1009" spans="24:24" hidden="1" x14ac:dyDescent="0.15">
      <c r="X1009" s="539"/>
    </row>
    <row r="1010" spans="24:24" hidden="1" x14ac:dyDescent="0.15">
      <c r="X1010" s="539"/>
    </row>
    <row r="1011" spans="24:24" hidden="1" x14ac:dyDescent="0.15">
      <c r="X1011" s="539"/>
    </row>
    <row r="1012" spans="24:24" hidden="1" x14ac:dyDescent="0.15">
      <c r="X1012" s="539"/>
    </row>
    <row r="1013" spans="24:24" hidden="1" x14ac:dyDescent="0.15">
      <c r="X1013" s="539"/>
    </row>
    <row r="1014" spans="24:24" hidden="1" x14ac:dyDescent="0.15">
      <c r="X1014" s="539"/>
    </row>
    <row r="1015" spans="24:24" hidden="1" x14ac:dyDescent="0.15">
      <c r="X1015" s="539"/>
    </row>
    <row r="1016" spans="24:24" hidden="1" x14ac:dyDescent="0.15">
      <c r="X1016" s="539"/>
    </row>
    <row r="1017" spans="24:24" hidden="1" x14ac:dyDescent="0.15">
      <c r="X1017" s="539"/>
    </row>
    <row r="1018" spans="24:24" hidden="1" x14ac:dyDescent="0.15">
      <c r="X1018" s="539"/>
    </row>
    <row r="1019" spans="24:24" hidden="1" x14ac:dyDescent="0.15">
      <c r="X1019" s="539"/>
    </row>
    <row r="1020" spans="24:24" hidden="1" x14ac:dyDescent="0.15">
      <c r="X1020" s="539"/>
    </row>
    <row r="1021" spans="24:24" hidden="1" x14ac:dyDescent="0.15">
      <c r="X1021" s="539"/>
    </row>
    <row r="1022" spans="24:24" hidden="1" x14ac:dyDescent="0.15">
      <c r="X1022" s="539"/>
    </row>
    <row r="1023" spans="24:24" hidden="1" x14ac:dyDescent="0.15">
      <c r="X1023" s="539"/>
    </row>
    <row r="1024" spans="24:24" hidden="1" x14ac:dyDescent="0.15">
      <c r="X1024" s="539"/>
    </row>
    <row r="1025" spans="24:24" hidden="1" x14ac:dyDescent="0.15">
      <c r="X1025" s="539"/>
    </row>
    <row r="1026" spans="24:24" hidden="1" x14ac:dyDescent="0.15">
      <c r="X1026" s="539"/>
    </row>
    <row r="1027" spans="24:24" hidden="1" x14ac:dyDescent="0.15">
      <c r="X1027" s="539"/>
    </row>
    <row r="1028" spans="24:24" hidden="1" x14ac:dyDescent="0.15">
      <c r="X1028" s="539"/>
    </row>
    <row r="1029" spans="24:24" hidden="1" x14ac:dyDescent="0.15">
      <c r="X1029" s="539"/>
    </row>
    <row r="1030" spans="24:24" hidden="1" x14ac:dyDescent="0.15">
      <c r="X1030" s="539"/>
    </row>
    <row r="1031" spans="24:24" hidden="1" x14ac:dyDescent="0.15">
      <c r="X1031" s="539"/>
    </row>
    <row r="1032" spans="24:24" hidden="1" x14ac:dyDescent="0.15">
      <c r="X1032" s="539"/>
    </row>
    <row r="1033" spans="24:24" hidden="1" x14ac:dyDescent="0.15">
      <c r="X1033" s="539"/>
    </row>
    <row r="1034" spans="24:24" hidden="1" x14ac:dyDescent="0.15">
      <c r="X1034" s="539"/>
    </row>
    <row r="1035" spans="24:24" hidden="1" x14ac:dyDescent="0.15">
      <c r="X1035" s="539"/>
    </row>
    <row r="1036" spans="24:24" hidden="1" x14ac:dyDescent="0.15">
      <c r="X1036" s="539"/>
    </row>
    <row r="1037" spans="24:24" hidden="1" x14ac:dyDescent="0.15">
      <c r="X1037" s="539"/>
    </row>
    <row r="1038" spans="24:24" hidden="1" x14ac:dyDescent="0.15">
      <c r="X1038" s="539"/>
    </row>
    <row r="1039" spans="24:24" hidden="1" x14ac:dyDescent="0.15">
      <c r="X1039" s="539"/>
    </row>
    <row r="1040" spans="24:24" hidden="1" x14ac:dyDescent="0.15">
      <c r="X1040" s="539"/>
    </row>
    <row r="1041" spans="24:24" hidden="1" x14ac:dyDescent="0.15">
      <c r="X1041" s="539"/>
    </row>
    <row r="1042" spans="24:24" hidden="1" x14ac:dyDescent="0.15">
      <c r="X1042" s="539"/>
    </row>
    <row r="1043" spans="24:24" hidden="1" x14ac:dyDescent="0.15">
      <c r="X1043" s="539"/>
    </row>
    <row r="1044" spans="24:24" hidden="1" x14ac:dyDescent="0.15">
      <c r="X1044" s="539"/>
    </row>
    <row r="1045" spans="24:24" hidden="1" x14ac:dyDescent="0.15">
      <c r="X1045" s="539"/>
    </row>
    <row r="1046" spans="24:24" hidden="1" x14ac:dyDescent="0.15">
      <c r="X1046" s="539"/>
    </row>
    <row r="1047" spans="24:24" hidden="1" x14ac:dyDescent="0.15">
      <c r="X1047" s="539"/>
    </row>
    <row r="1048" spans="24:24" hidden="1" x14ac:dyDescent="0.15">
      <c r="X1048" s="539"/>
    </row>
    <row r="1049" spans="24:24" hidden="1" x14ac:dyDescent="0.15">
      <c r="X1049" s="539"/>
    </row>
    <row r="1050" spans="24:24" hidden="1" x14ac:dyDescent="0.15">
      <c r="X1050" s="539"/>
    </row>
    <row r="1051" spans="24:24" hidden="1" x14ac:dyDescent="0.15">
      <c r="X1051" s="539"/>
    </row>
    <row r="1052" spans="24:24" hidden="1" x14ac:dyDescent="0.15">
      <c r="X1052" s="539"/>
    </row>
    <row r="1053" spans="24:24" hidden="1" x14ac:dyDescent="0.15">
      <c r="X1053" s="539"/>
    </row>
    <row r="1054" spans="24:24" hidden="1" x14ac:dyDescent="0.15">
      <c r="X1054" s="539"/>
    </row>
    <row r="1055" spans="24:24" hidden="1" x14ac:dyDescent="0.15">
      <c r="X1055" s="539"/>
    </row>
    <row r="1056" spans="24:24" hidden="1" x14ac:dyDescent="0.15">
      <c r="X1056" s="539"/>
    </row>
    <row r="1057" spans="24:24" hidden="1" x14ac:dyDescent="0.15">
      <c r="X1057" s="539"/>
    </row>
    <row r="1058" spans="24:24" hidden="1" x14ac:dyDescent="0.15">
      <c r="X1058" s="539"/>
    </row>
    <row r="1059" spans="24:24" hidden="1" x14ac:dyDescent="0.15">
      <c r="X1059" s="539"/>
    </row>
    <row r="1060" spans="24:24" hidden="1" x14ac:dyDescent="0.15">
      <c r="X1060" s="539"/>
    </row>
    <row r="1061" spans="24:24" hidden="1" x14ac:dyDescent="0.15">
      <c r="X1061" s="539"/>
    </row>
    <row r="1062" spans="24:24" hidden="1" x14ac:dyDescent="0.15">
      <c r="X1062" s="539"/>
    </row>
    <row r="1063" spans="24:24" hidden="1" x14ac:dyDescent="0.15">
      <c r="X1063" s="539"/>
    </row>
    <row r="1064" spans="24:24" hidden="1" x14ac:dyDescent="0.15">
      <c r="X1064" s="539"/>
    </row>
    <row r="1065" spans="24:24" hidden="1" x14ac:dyDescent="0.15">
      <c r="X1065" s="539"/>
    </row>
    <row r="1066" spans="24:24" hidden="1" x14ac:dyDescent="0.15">
      <c r="X1066" s="539"/>
    </row>
    <row r="1067" spans="24:24" hidden="1" x14ac:dyDescent="0.15">
      <c r="X1067" s="539"/>
    </row>
    <row r="1068" spans="24:24" hidden="1" x14ac:dyDescent="0.15">
      <c r="X1068" s="539"/>
    </row>
    <row r="1069" spans="24:24" hidden="1" x14ac:dyDescent="0.15">
      <c r="X1069" s="539"/>
    </row>
    <row r="1070" spans="24:24" hidden="1" x14ac:dyDescent="0.15">
      <c r="X1070" s="539"/>
    </row>
    <row r="1071" spans="24:24" hidden="1" x14ac:dyDescent="0.15">
      <c r="X1071" s="539"/>
    </row>
    <row r="1072" spans="24:24" hidden="1" x14ac:dyDescent="0.15">
      <c r="X1072" s="539"/>
    </row>
    <row r="1073" spans="24:24" hidden="1" x14ac:dyDescent="0.15">
      <c r="X1073" s="539"/>
    </row>
    <row r="1074" spans="24:24" hidden="1" x14ac:dyDescent="0.15">
      <c r="X1074" s="539"/>
    </row>
    <row r="1075" spans="24:24" hidden="1" x14ac:dyDescent="0.15">
      <c r="X1075" s="539"/>
    </row>
    <row r="1076" spans="24:24" hidden="1" x14ac:dyDescent="0.15">
      <c r="X1076" s="539"/>
    </row>
    <row r="1077" spans="24:24" hidden="1" x14ac:dyDescent="0.15">
      <c r="X1077" s="539"/>
    </row>
    <row r="1078" spans="24:24" hidden="1" x14ac:dyDescent="0.15">
      <c r="X1078" s="539"/>
    </row>
    <row r="1079" spans="24:24" hidden="1" x14ac:dyDescent="0.15">
      <c r="X1079" s="539"/>
    </row>
    <row r="1080" spans="24:24" hidden="1" x14ac:dyDescent="0.15">
      <c r="X1080" s="539"/>
    </row>
    <row r="1081" spans="24:24" hidden="1" x14ac:dyDescent="0.15">
      <c r="X1081" s="539"/>
    </row>
    <row r="1082" spans="24:24" hidden="1" x14ac:dyDescent="0.15">
      <c r="X1082" s="539"/>
    </row>
    <row r="1083" spans="24:24" hidden="1" x14ac:dyDescent="0.15">
      <c r="X1083" s="539"/>
    </row>
    <row r="1084" spans="24:24" hidden="1" x14ac:dyDescent="0.15">
      <c r="X1084" s="539"/>
    </row>
    <row r="1085" spans="24:24" hidden="1" x14ac:dyDescent="0.15">
      <c r="X1085" s="539"/>
    </row>
    <row r="1086" spans="24:24" hidden="1" x14ac:dyDescent="0.15">
      <c r="X1086" s="539"/>
    </row>
    <row r="1087" spans="24:24" hidden="1" x14ac:dyDescent="0.15">
      <c r="X1087" s="539"/>
    </row>
    <row r="1088" spans="24:24" hidden="1" x14ac:dyDescent="0.15">
      <c r="X1088" s="539"/>
    </row>
    <row r="1089" spans="24:24" hidden="1" x14ac:dyDescent="0.15">
      <c r="X1089" s="539"/>
    </row>
    <row r="1090" spans="24:24" hidden="1" x14ac:dyDescent="0.15">
      <c r="X1090" s="539"/>
    </row>
    <row r="1091" spans="24:24" hidden="1" x14ac:dyDescent="0.15">
      <c r="X1091" s="539"/>
    </row>
    <row r="1092" spans="24:24" hidden="1" x14ac:dyDescent="0.15">
      <c r="X1092" s="539"/>
    </row>
    <row r="1093" spans="24:24" hidden="1" x14ac:dyDescent="0.15">
      <c r="X1093" s="539"/>
    </row>
    <row r="1094" spans="24:24" hidden="1" x14ac:dyDescent="0.15">
      <c r="X1094" s="539"/>
    </row>
    <row r="1095" spans="24:24" hidden="1" x14ac:dyDescent="0.15">
      <c r="X1095" s="539"/>
    </row>
    <row r="1096" spans="24:24" hidden="1" x14ac:dyDescent="0.15">
      <c r="X1096" s="539"/>
    </row>
    <row r="1097" spans="24:24" hidden="1" x14ac:dyDescent="0.15">
      <c r="X1097" s="539"/>
    </row>
    <row r="1098" spans="24:24" hidden="1" x14ac:dyDescent="0.15">
      <c r="X1098" s="539"/>
    </row>
    <row r="1099" spans="24:24" hidden="1" x14ac:dyDescent="0.15">
      <c r="X1099" s="539"/>
    </row>
    <row r="1100" spans="24:24" hidden="1" x14ac:dyDescent="0.15">
      <c r="X1100" s="539"/>
    </row>
    <row r="1101" spans="24:24" hidden="1" x14ac:dyDescent="0.15">
      <c r="X1101" s="539"/>
    </row>
    <row r="1102" spans="24:24" hidden="1" x14ac:dyDescent="0.15">
      <c r="X1102" s="539"/>
    </row>
    <row r="1103" spans="24:24" hidden="1" x14ac:dyDescent="0.15">
      <c r="X1103" s="539"/>
    </row>
    <row r="1104" spans="24:24" hidden="1" x14ac:dyDescent="0.15">
      <c r="X1104" s="539"/>
    </row>
    <row r="1105" spans="24:24" hidden="1" x14ac:dyDescent="0.15">
      <c r="X1105" s="539"/>
    </row>
    <row r="1106" spans="24:24" hidden="1" x14ac:dyDescent="0.15">
      <c r="X1106" s="539"/>
    </row>
    <row r="1107" spans="24:24" hidden="1" x14ac:dyDescent="0.15">
      <c r="X1107" s="539"/>
    </row>
    <row r="1108" spans="24:24" hidden="1" x14ac:dyDescent="0.15">
      <c r="X1108" s="539"/>
    </row>
    <row r="1109" spans="24:24" hidden="1" x14ac:dyDescent="0.15">
      <c r="X1109" s="539"/>
    </row>
    <row r="1110" spans="24:24" hidden="1" x14ac:dyDescent="0.15">
      <c r="X1110" s="539"/>
    </row>
    <row r="1111" spans="24:24" hidden="1" x14ac:dyDescent="0.15">
      <c r="X1111" s="539"/>
    </row>
    <row r="1112" spans="24:24" hidden="1" x14ac:dyDescent="0.15">
      <c r="X1112" s="539"/>
    </row>
    <row r="1113" spans="24:24" hidden="1" x14ac:dyDescent="0.15">
      <c r="X1113" s="539"/>
    </row>
    <row r="1114" spans="24:24" hidden="1" x14ac:dyDescent="0.15">
      <c r="X1114" s="539"/>
    </row>
    <row r="1115" spans="24:24" hidden="1" x14ac:dyDescent="0.15">
      <c r="X1115" s="539"/>
    </row>
    <row r="1116" spans="24:24" hidden="1" x14ac:dyDescent="0.15">
      <c r="X1116" s="539"/>
    </row>
    <row r="1117" spans="24:24" hidden="1" x14ac:dyDescent="0.15">
      <c r="X1117" s="539"/>
    </row>
    <row r="1118" spans="24:24" hidden="1" x14ac:dyDescent="0.15">
      <c r="X1118" s="539"/>
    </row>
    <row r="1119" spans="24:24" hidden="1" x14ac:dyDescent="0.15">
      <c r="X1119" s="539"/>
    </row>
    <row r="1120" spans="24:24" hidden="1" x14ac:dyDescent="0.15">
      <c r="X1120" s="539"/>
    </row>
    <row r="1121" spans="23:25" hidden="1" x14ac:dyDescent="0.15">
      <c r="X1121" s="539"/>
    </row>
    <row r="1122" spans="23:25" hidden="1" x14ac:dyDescent="0.15">
      <c r="X1122" s="539"/>
    </row>
    <row r="1123" spans="23:25" hidden="1" x14ac:dyDescent="0.15">
      <c r="X1123" s="539"/>
    </row>
    <row r="1124" spans="23:25" hidden="1" x14ac:dyDescent="0.15">
      <c r="X1124" s="539"/>
    </row>
    <row r="1125" spans="23:25" hidden="1" x14ac:dyDescent="0.15">
      <c r="X1125" s="539"/>
    </row>
    <row r="1126" spans="23:25" hidden="1" x14ac:dyDescent="0.15">
      <c r="X1126" s="539"/>
    </row>
    <row r="1127" spans="23:25" hidden="1" x14ac:dyDescent="0.15">
      <c r="X1127" s="539"/>
    </row>
    <row r="1128" spans="23:25" hidden="1" x14ac:dyDescent="0.15">
      <c r="X1128" s="539"/>
    </row>
    <row r="1129" spans="23:25" hidden="1" x14ac:dyDescent="0.15">
      <c r="X1129" s="539"/>
    </row>
    <row r="1130" spans="23:25" hidden="1" x14ac:dyDescent="0.15">
      <c r="X1130" s="539"/>
    </row>
    <row r="1131" spans="23:25" hidden="1" x14ac:dyDescent="0.15"/>
    <row r="1132" spans="23:25" hidden="1" x14ac:dyDescent="0.15">
      <c r="W1132" s="538"/>
      <c r="X1132" s="539"/>
      <c r="Y1132" s="538"/>
    </row>
    <row r="1133" spans="23:25" hidden="1" x14ac:dyDescent="0.15">
      <c r="W1133" s="538"/>
      <c r="X1133" s="539"/>
      <c r="Y1133" s="538"/>
    </row>
  </sheetData>
  <sheetProtection sheet="1" objects="1" scenarios="1"/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50:X50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38:X38"/>
    <mergeCell ref="B27:X27"/>
    <mergeCell ref="B28:X28"/>
    <mergeCell ref="B29:X29"/>
    <mergeCell ref="B30:X30"/>
    <mergeCell ref="B31:X31"/>
    <mergeCell ref="B32:X32"/>
    <mergeCell ref="B33:X33"/>
    <mergeCell ref="B34:X34"/>
    <mergeCell ref="B35:X35"/>
    <mergeCell ref="B36:X36"/>
    <mergeCell ref="B37:X37"/>
    <mergeCell ref="B26:X26"/>
    <mergeCell ref="B15:X15"/>
    <mergeCell ref="B16:X16"/>
    <mergeCell ref="B17:X17"/>
    <mergeCell ref="B18:X18"/>
    <mergeCell ref="B19:X19"/>
    <mergeCell ref="B20:X20"/>
    <mergeCell ref="B21:X21"/>
    <mergeCell ref="B22:X22"/>
    <mergeCell ref="B23:X23"/>
    <mergeCell ref="B24:X24"/>
    <mergeCell ref="B25:X25"/>
    <mergeCell ref="B14:X14"/>
    <mergeCell ref="B8:X11"/>
    <mergeCell ref="AB8:AH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A4DA9786-DF97-4CFE-8EA7-EFE2FAADF145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0D51-8D0E-4B7A-9997-2C85CEDD732F}">
  <sheetPr codeName="Sheet9">
    <pageSetUpPr fitToPage="1"/>
  </sheetPr>
  <dimension ref="A1:WWU1120"/>
  <sheetViews>
    <sheetView showGridLines="0" zoomScale="90" zoomScaleNormal="90" zoomScaleSheetLayoutView="10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531" customWidth="1"/>
    <col min="2" max="7" width="1.5" style="531" customWidth="1"/>
    <col min="8" max="8" width="1.5" style="532" customWidth="1"/>
    <col min="9" max="9" width="1.875" style="531" customWidth="1"/>
    <col min="10" max="10" width="1.5" style="531" customWidth="1"/>
    <col min="11" max="11" width="1.75" style="531" customWidth="1"/>
    <col min="12" max="12" width="1.5" style="531" customWidth="1"/>
    <col min="13" max="13" width="1.5" style="533" customWidth="1"/>
    <col min="14" max="14" width="1.5" style="532" customWidth="1"/>
    <col min="15" max="16" width="1.5" style="531" customWidth="1"/>
    <col min="17" max="17" width="1.5" style="548" customWidth="1"/>
    <col min="18" max="18" width="1.5" style="532" customWidth="1"/>
    <col min="19" max="19" width="1.5" style="548" customWidth="1"/>
    <col min="20" max="23" width="1.5" style="531" customWidth="1"/>
    <col min="24" max="24" width="1.5" style="549" customWidth="1"/>
    <col min="25" max="26" width="2.625" style="531" customWidth="1"/>
    <col min="27" max="27" width="12.75" style="531" customWidth="1"/>
    <col min="28" max="32" width="12.75" style="541" customWidth="1"/>
    <col min="33" max="36" width="12.75" style="531" customWidth="1"/>
    <col min="37" max="37" width="13.5" style="531" customWidth="1"/>
    <col min="38" max="38" width="2.625" style="481" customWidth="1"/>
    <col min="39" max="39" width="1.625" style="503" hidden="1" customWidth="1"/>
    <col min="40" max="256" width="0" style="503" hidden="1"/>
    <col min="257" max="257" width="1.625" style="503" hidden="1" customWidth="1"/>
    <col min="258" max="264" width="1.5" style="503" hidden="1" customWidth="1"/>
    <col min="265" max="265" width="1.875" style="503" hidden="1" customWidth="1"/>
    <col min="266" max="266" width="1.5" style="503" hidden="1" customWidth="1"/>
    <col min="267" max="267" width="1.75" style="503" hidden="1" customWidth="1"/>
    <col min="268" max="280" width="1.5" style="503" hidden="1" customWidth="1"/>
    <col min="281" max="282" width="2.625" style="503" hidden="1" customWidth="1"/>
    <col min="283" max="292" width="12.75" style="503" hidden="1" customWidth="1"/>
    <col min="293" max="293" width="13.5" style="503" hidden="1" customWidth="1"/>
    <col min="294" max="294" width="8.25" style="503" hidden="1" customWidth="1"/>
    <col min="295" max="295" width="1.625" style="503" hidden="1" customWidth="1"/>
    <col min="296" max="512" width="0" style="503" hidden="1"/>
    <col min="513" max="513" width="1.625" style="503" hidden="1" customWidth="1"/>
    <col min="514" max="520" width="1.5" style="503" hidden="1" customWidth="1"/>
    <col min="521" max="521" width="1.875" style="503" hidden="1" customWidth="1"/>
    <col min="522" max="522" width="1.5" style="503" hidden="1" customWidth="1"/>
    <col min="523" max="523" width="1.75" style="503" hidden="1" customWidth="1"/>
    <col min="524" max="536" width="1.5" style="503" hidden="1" customWidth="1"/>
    <col min="537" max="538" width="2.625" style="503" hidden="1" customWidth="1"/>
    <col min="539" max="548" width="12.75" style="503" hidden="1" customWidth="1"/>
    <col min="549" max="549" width="13.5" style="503" hidden="1" customWidth="1"/>
    <col min="550" max="550" width="8.25" style="503" hidden="1" customWidth="1"/>
    <col min="551" max="551" width="1.625" style="503" hidden="1" customWidth="1"/>
    <col min="552" max="768" width="0" style="503" hidden="1"/>
    <col min="769" max="769" width="1.625" style="503" hidden="1" customWidth="1"/>
    <col min="770" max="776" width="1.5" style="503" hidden="1" customWidth="1"/>
    <col min="777" max="777" width="1.875" style="503" hidden="1" customWidth="1"/>
    <col min="778" max="778" width="1.5" style="503" hidden="1" customWidth="1"/>
    <col min="779" max="779" width="1.75" style="503" hidden="1" customWidth="1"/>
    <col min="780" max="792" width="1.5" style="503" hidden="1" customWidth="1"/>
    <col min="793" max="794" width="2.625" style="503" hidden="1" customWidth="1"/>
    <col min="795" max="804" width="12.75" style="503" hidden="1" customWidth="1"/>
    <col min="805" max="805" width="13.5" style="503" hidden="1" customWidth="1"/>
    <col min="806" max="806" width="8.25" style="503" hidden="1" customWidth="1"/>
    <col min="807" max="807" width="1.625" style="503" hidden="1" customWidth="1"/>
    <col min="808" max="1024" width="0" style="503" hidden="1"/>
    <col min="1025" max="1025" width="1.625" style="503" hidden="1" customWidth="1"/>
    <col min="1026" max="1032" width="1.5" style="503" hidden="1" customWidth="1"/>
    <col min="1033" max="1033" width="1.875" style="503" hidden="1" customWidth="1"/>
    <col min="1034" max="1034" width="1.5" style="503" hidden="1" customWidth="1"/>
    <col min="1035" max="1035" width="1.75" style="503" hidden="1" customWidth="1"/>
    <col min="1036" max="1048" width="1.5" style="503" hidden="1" customWidth="1"/>
    <col min="1049" max="1050" width="2.625" style="503" hidden="1" customWidth="1"/>
    <col min="1051" max="1060" width="12.75" style="503" hidden="1" customWidth="1"/>
    <col min="1061" max="1061" width="13.5" style="503" hidden="1" customWidth="1"/>
    <col min="1062" max="1062" width="8.25" style="503" hidden="1" customWidth="1"/>
    <col min="1063" max="1063" width="1.625" style="503" hidden="1" customWidth="1"/>
    <col min="1064" max="1280" width="0" style="503" hidden="1"/>
    <col min="1281" max="1281" width="1.625" style="503" hidden="1" customWidth="1"/>
    <col min="1282" max="1288" width="1.5" style="503" hidden="1" customWidth="1"/>
    <col min="1289" max="1289" width="1.875" style="503" hidden="1" customWidth="1"/>
    <col min="1290" max="1290" width="1.5" style="503" hidden="1" customWidth="1"/>
    <col min="1291" max="1291" width="1.75" style="503" hidden="1" customWidth="1"/>
    <col min="1292" max="1304" width="1.5" style="503" hidden="1" customWidth="1"/>
    <col min="1305" max="1306" width="2.625" style="503" hidden="1" customWidth="1"/>
    <col min="1307" max="1316" width="12.75" style="503" hidden="1" customWidth="1"/>
    <col min="1317" max="1317" width="13.5" style="503" hidden="1" customWidth="1"/>
    <col min="1318" max="1318" width="8.25" style="503" hidden="1" customWidth="1"/>
    <col min="1319" max="1319" width="1.625" style="503" hidden="1" customWidth="1"/>
    <col min="1320" max="1536" width="0" style="503" hidden="1"/>
    <col min="1537" max="1537" width="1.625" style="503" hidden="1" customWidth="1"/>
    <col min="1538" max="1544" width="1.5" style="503" hidden="1" customWidth="1"/>
    <col min="1545" max="1545" width="1.875" style="503" hidden="1" customWidth="1"/>
    <col min="1546" max="1546" width="1.5" style="503" hidden="1" customWidth="1"/>
    <col min="1547" max="1547" width="1.75" style="503" hidden="1" customWidth="1"/>
    <col min="1548" max="1560" width="1.5" style="503" hidden="1" customWidth="1"/>
    <col min="1561" max="1562" width="2.625" style="503" hidden="1" customWidth="1"/>
    <col min="1563" max="1572" width="12.75" style="503" hidden="1" customWidth="1"/>
    <col min="1573" max="1573" width="13.5" style="503" hidden="1" customWidth="1"/>
    <col min="1574" max="1574" width="8.25" style="503" hidden="1" customWidth="1"/>
    <col min="1575" max="1575" width="1.625" style="503" hidden="1" customWidth="1"/>
    <col min="1576" max="1792" width="0" style="503" hidden="1"/>
    <col min="1793" max="1793" width="1.625" style="503" hidden="1" customWidth="1"/>
    <col min="1794" max="1800" width="1.5" style="503" hidden="1" customWidth="1"/>
    <col min="1801" max="1801" width="1.875" style="503" hidden="1" customWidth="1"/>
    <col min="1802" max="1802" width="1.5" style="503" hidden="1" customWidth="1"/>
    <col min="1803" max="1803" width="1.75" style="503" hidden="1" customWidth="1"/>
    <col min="1804" max="1816" width="1.5" style="503" hidden="1" customWidth="1"/>
    <col min="1817" max="1818" width="2.625" style="503" hidden="1" customWidth="1"/>
    <col min="1819" max="1828" width="12.75" style="503" hidden="1" customWidth="1"/>
    <col min="1829" max="1829" width="13.5" style="503" hidden="1" customWidth="1"/>
    <col min="1830" max="1830" width="8.25" style="503" hidden="1" customWidth="1"/>
    <col min="1831" max="1831" width="1.625" style="503" hidden="1" customWidth="1"/>
    <col min="1832" max="2048" width="0" style="503" hidden="1"/>
    <col min="2049" max="2049" width="1.625" style="503" hidden="1" customWidth="1"/>
    <col min="2050" max="2056" width="1.5" style="503" hidden="1" customWidth="1"/>
    <col min="2057" max="2057" width="1.875" style="503" hidden="1" customWidth="1"/>
    <col min="2058" max="2058" width="1.5" style="503" hidden="1" customWidth="1"/>
    <col min="2059" max="2059" width="1.75" style="503" hidden="1" customWidth="1"/>
    <col min="2060" max="2072" width="1.5" style="503" hidden="1" customWidth="1"/>
    <col min="2073" max="2074" width="2.625" style="503" hidden="1" customWidth="1"/>
    <col min="2075" max="2084" width="12.75" style="503" hidden="1" customWidth="1"/>
    <col min="2085" max="2085" width="13.5" style="503" hidden="1" customWidth="1"/>
    <col min="2086" max="2086" width="8.25" style="503" hidden="1" customWidth="1"/>
    <col min="2087" max="2087" width="1.625" style="503" hidden="1" customWidth="1"/>
    <col min="2088" max="2304" width="0" style="503" hidden="1"/>
    <col min="2305" max="2305" width="1.625" style="503" hidden="1" customWidth="1"/>
    <col min="2306" max="2312" width="1.5" style="503" hidden="1" customWidth="1"/>
    <col min="2313" max="2313" width="1.875" style="503" hidden="1" customWidth="1"/>
    <col min="2314" max="2314" width="1.5" style="503" hidden="1" customWidth="1"/>
    <col min="2315" max="2315" width="1.75" style="503" hidden="1" customWidth="1"/>
    <col min="2316" max="2328" width="1.5" style="503" hidden="1" customWidth="1"/>
    <col min="2329" max="2330" width="2.625" style="503" hidden="1" customWidth="1"/>
    <col min="2331" max="2340" width="12.75" style="503" hidden="1" customWidth="1"/>
    <col min="2341" max="2341" width="13.5" style="503" hidden="1" customWidth="1"/>
    <col min="2342" max="2342" width="8.25" style="503" hidden="1" customWidth="1"/>
    <col min="2343" max="2343" width="1.625" style="503" hidden="1" customWidth="1"/>
    <col min="2344" max="2560" width="0" style="503" hidden="1"/>
    <col min="2561" max="2561" width="1.625" style="503" hidden="1" customWidth="1"/>
    <col min="2562" max="2568" width="1.5" style="503" hidden="1" customWidth="1"/>
    <col min="2569" max="2569" width="1.875" style="503" hidden="1" customWidth="1"/>
    <col min="2570" max="2570" width="1.5" style="503" hidden="1" customWidth="1"/>
    <col min="2571" max="2571" width="1.75" style="503" hidden="1" customWidth="1"/>
    <col min="2572" max="2584" width="1.5" style="503" hidden="1" customWidth="1"/>
    <col min="2585" max="2586" width="2.625" style="503" hidden="1" customWidth="1"/>
    <col min="2587" max="2596" width="12.75" style="503" hidden="1" customWidth="1"/>
    <col min="2597" max="2597" width="13.5" style="503" hidden="1" customWidth="1"/>
    <col min="2598" max="2598" width="8.25" style="503" hidden="1" customWidth="1"/>
    <col min="2599" max="2599" width="1.625" style="503" hidden="1" customWidth="1"/>
    <col min="2600" max="2816" width="0" style="503" hidden="1"/>
    <col min="2817" max="2817" width="1.625" style="503" hidden="1" customWidth="1"/>
    <col min="2818" max="2824" width="1.5" style="503" hidden="1" customWidth="1"/>
    <col min="2825" max="2825" width="1.875" style="503" hidden="1" customWidth="1"/>
    <col min="2826" max="2826" width="1.5" style="503" hidden="1" customWidth="1"/>
    <col min="2827" max="2827" width="1.75" style="503" hidden="1" customWidth="1"/>
    <col min="2828" max="2840" width="1.5" style="503" hidden="1" customWidth="1"/>
    <col min="2841" max="2842" width="2.625" style="503" hidden="1" customWidth="1"/>
    <col min="2843" max="2852" width="12.75" style="503" hidden="1" customWidth="1"/>
    <col min="2853" max="2853" width="13.5" style="503" hidden="1" customWidth="1"/>
    <col min="2854" max="2854" width="8.25" style="503" hidden="1" customWidth="1"/>
    <col min="2855" max="2855" width="1.625" style="503" hidden="1" customWidth="1"/>
    <col min="2856" max="3072" width="0" style="503" hidden="1"/>
    <col min="3073" max="3073" width="1.625" style="503" hidden="1" customWidth="1"/>
    <col min="3074" max="3080" width="1.5" style="503" hidden="1" customWidth="1"/>
    <col min="3081" max="3081" width="1.875" style="503" hidden="1" customWidth="1"/>
    <col min="3082" max="3082" width="1.5" style="503" hidden="1" customWidth="1"/>
    <col min="3083" max="3083" width="1.75" style="503" hidden="1" customWidth="1"/>
    <col min="3084" max="3096" width="1.5" style="503" hidden="1" customWidth="1"/>
    <col min="3097" max="3098" width="2.625" style="503" hidden="1" customWidth="1"/>
    <col min="3099" max="3108" width="12.75" style="503" hidden="1" customWidth="1"/>
    <col min="3109" max="3109" width="13.5" style="503" hidden="1" customWidth="1"/>
    <col min="3110" max="3110" width="8.25" style="503" hidden="1" customWidth="1"/>
    <col min="3111" max="3111" width="1.625" style="503" hidden="1" customWidth="1"/>
    <col min="3112" max="3328" width="0" style="503" hidden="1"/>
    <col min="3329" max="3329" width="1.625" style="503" hidden="1" customWidth="1"/>
    <col min="3330" max="3336" width="1.5" style="503" hidden="1" customWidth="1"/>
    <col min="3337" max="3337" width="1.875" style="503" hidden="1" customWidth="1"/>
    <col min="3338" max="3338" width="1.5" style="503" hidden="1" customWidth="1"/>
    <col min="3339" max="3339" width="1.75" style="503" hidden="1" customWidth="1"/>
    <col min="3340" max="3352" width="1.5" style="503" hidden="1" customWidth="1"/>
    <col min="3353" max="3354" width="2.625" style="503" hidden="1" customWidth="1"/>
    <col min="3355" max="3364" width="12.75" style="503" hidden="1" customWidth="1"/>
    <col min="3365" max="3365" width="13.5" style="503" hidden="1" customWidth="1"/>
    <col min="3366" max="3366" width="8.25" style="503" hidden="1" customWidth="1"/>
    <col min="3367" max="3367" width="1.625" style="503" hidden="1" customWidth="1"/>
    <col min="3368" max="3584" width="0" style="503" hidden="1"/>
    <col min="3585" max="3585" width="1.625" style="503" hidden="1" customWidth="1"/>
    <col min="3586" max="3592" width="1.5" style="503" hidden="1" customWidth="1"/>
    <col min="3593" max="3593" width="1.875" style="503" hidden="1" customWidth="1"/>
    <col min="3594" max="3594" width="1.5" style="503" hidden="1" customWidth="1"/>
    <col min="3595" max="3595" width="1.75" style="503" hidden="1" customWidth="1"/>
    <col min="3596" max="3608" width="1.5" style="503" hidden="1" customWidth="1"/>
    <col min="3609" max="3610" width="2.625" style="503" hidden="1" customWidth="1"/>
    <col min="3611" max="3620" width="12.75" style="503" hidden="1" customWidth="1"/>
    <col min="3621" max="3621" width="13.5" style="503" hidden="1" customWidth="1"/>
    <col min="3622" max="3622" width="8.25" style="503" hidden="1" customWidth="1"/>
    <col min="3623" max="3623" width="1.625" style="503" hidden="1" customWidth="1"/>
    <col min="3624" max="3840" width="0" style="503" hidden="1"/>
    <col min="3841" max="3841" width="1.625" style="503" hidden="1" customWidth="1"/>
    <col min="3842" max="3848" width="1.5" style="503" hidden="1" customWidth="1"/>
    <col min="3849" max="3849" width="1.875" style="503" hidden="1" customWidth="1"/>
    <col min="3850" max="3850" width="1.5" style="503" hidden="1" customWidth="1"/>
    <col min="3851" max="3851" width="1.75" style="503" hidden="1" customWidth="1"/>
    <col min="3852" max="3864" width="1.5" style="503" hidden="1" customWidth="1"/>
    <col min="3865" max="3866" width="2.625" style="503" hidden="1" customWidth="1"/>
    <col min="3867" max="3876" width="12.75" style="503" hidden="1" customWidth="1"/>
    <col min="3877" max="3877" width="13.5" style="503" hidden="1" customWidth="1"/>
    <col min="3878" max="3878" width="8.25" style="503" hidden="1" customWidth="1"/>
    <col min="3879" max="3879" width="1.625" style="503" hidden="1" customWidth="1"/>
    <col min="3880" max="4096" width="0" style="503" hidden="1"/>
    <col min="4097" max="4097" width="1.625" style="503" hidden="1" customWidth="1"/>
    <col min="4098" max="4104" width="1.5" style="503" hidden="1" customWidth="1"/>
    <col min="4105" max="4105" width="1.875" style="503" hidden="1" customWidth="1"/>
    <col min="4106" max="4106" width="1.5" style="503" hidden="1" customWidth="1"/>
    <col min="4107" max="4107" width="1.75" style="503" hidden="1" customWidth="1"/>
    <col min="4108" max="4120" width="1.5" style="503" hidden="1" customWidth="1"/>
    <col min="4121" max="4122" width="2.625" style="503" hidden="1" customWidth="1"/>
    <col min="4123" max="4132" width="12.75" style="503" hidden="1" customWidth="1"/>
    <col min="4133" max="4133" width="13.5" style="503" hidden="1" customWidth="1"/>
    <col min="4134" max="4134" width="8.25" style="503" hidden="1" customWidth="1"/>
    <col min="4135" max="4135" width="1.625" style="503" hidden="1" customWidth="1"/>
    <col min="4136" max="4352" width="0" style="503" hidden="1"/>
    <col min="4353" max="4353" width="1.625" style="503" hidden="1" customWidth="1"/>
    <col min="4354" max="4360" width="1.5" style="503" hidden="1" customWidth="1"/>
    <col min="4361" max="4361" width="1.875" style="503" hidden="1" customWidth="1"/>
    <col min="4362" max="4362" width="1.5" style="503" hidden="1" customWidth="1"/>
    <col min="4363" max="4363" width="1.75" style="503" hidden="1" customWidth="1"/>
    <col min="4364" max="4376" width="1.5" style="503" hidden="1" customWidth="1"/>
    <col min="4377" max="4378" width="2.625" style="503" hidden="1" customWidth="1"/>
    <col min="4379" max="4388" width="12.75" style="503" hidden="1" customWidth="1"/>
    <col min="4389" max="4389" width="13.5" style="503" hidden="1" customWidth="1"/>
    <col min="4390" max="4390" width="8.25" style="503" hidden="1" customWidth="1"/>
    <col min="4391" max="4391" width="1.625" style="503" hidden="1" customWidth="1"/>
    <col min="4392" max="4608" width="0" style="503" hidden="1"/>
    <col min="4609" max="4609" width="1.625" style="503" hidden="1" customWidth="1"/>
    <col min="4610" max="4616" width="1.5" style="503" hidden="1" customWidth="1"/>
    <col min="4617" max="4617" width="1.875" style="503" hidden="1" customWidth="1"/>
    <col min="4618" max="4618" width="1.5" style="503" hidden="1" customWidth="1"/>
    <col min="4619" max="4619" width="1.75" style="503" hidden="1" customWidth="1"/>
    <col min="4620" max="4632" width="1.5" style="503" hidden="1" customWidth="1"/>
    <col min="4633" max="4634" width="2.625" style="503" hidden="1" customWidth="1"/>
    <col min="4635" max="4644" width="12.75" style="503" hidden="1" customWidth="1"/>
    <col min="4645" max="4645" width="13.5" style="503" hidden="1" customWidth="1"/>
    <col min="4646" max="4646" width="8.25" style="503" hidden="1" customWidth="1"/>
    <col min="4647" max="4647" width="1.625" style="503" hidden="1" customWidth="1"/>
    <col min="4648" max="4864" width="0" style="503" hidden="1"/>
    <col min="4865" max="4865" width="1.625" style="503" hidden="1" customWidth="1"/>
    <col min="4866" max="4872" width="1.5" style="503" hidden="1" customWidth="1"/>
    <col min="4873" max="4873" width="1.875" style="503" hidden="1" customWidth="1"/>
    <col min="4874" max="4874" width="1.5" style="503" hidden="1" customWidth="1"/>
    <col min="4875" max="4875" width="1.75" style="503" hidden="1" customWidth="1"/>
    <col min="4876" max="4888" width="1.5" style="503" hidden="1" customWidth="1"/>
    <col min="4889" max="4890" width="2.625" style="503" hidden="1" customWidth="1"/>
    <col min="4891" max="4900" width="12.75" style="503" hidden="1" customWidth="1"/>
    <col min="4901" max="4901" width="13.5" style="503" hidden="1" customWidth="1"/>
    <col min="4902" max="4902" width="8.25" style="503" hidden="1" customWidth="1"/>
    <col min="4903" max="4903" width="1.625" style="503" hidden="1" customWidth="1"/>
    <col min="4904" max="5120" width="0" style="503" hidden="1"/>
    <col min="5121" max="5121" width="1.625" style="503" hidden="1" customWidth="1"/>
    <col min="5122" max="5128" width="1.5" style="503" hidden="1" customWidth="1"/>
    <col min="5129" max="5129" width="1.875" style="503" hidden="1" customWidth="1"/>
    <col min="5130" max="5130" width="1.5" style="503" hidden="1" customWidth="1"/>
    <col min="5131" max="5131" width="1.75" style="503" hidden="1" customWidth="1"/>
    <col min="5132" max="5144" width="1.5" style="503" hidden="1" customWidth="1"/>
    <col min="5145" max="5146" width="2.625" style="503" hidden="1" customWidth="1"/>
    <col min="5147" max="5156" width="12.75" style="503" hidden="1" customWidth="1"/>
    <col min="5157" max="5157" width="13.5" style="503" hidden="1" customWidth="1"/>
    <col min="5158" max="5158" width="8.25" style="503" hidden="1" customWidth="1"/>
    <col min="5159" max="5159" width="1.625" style="503" hidden="1" customWidth="1"/>
    <col min="5160" max="5376" width="0" style="503" hidden="1"/>
    <col min="5377" max="5377" width="1.625" style="503" hidden="1" customWidth="1"/>
    <col min="5378" max="5384" width="1.5" style="503" hidden="1" customWidth="1"/>
    <col min="5385" max="5385" width="1.875" style="503" hidden="1" customWidth="1"/>
    <col min="5386" max="5386" width="1.5" style="503" hidden="1" customWidth="1"/>
    <col min="5387" max="5387" width="1.75" style="503" hidden="1" customWidth="1"/>
    <col min="5388" max="5400" width="1.5" style="503" hidden="1" customWidth="1"/>
    <col min="5401" max="5402" width="2.625" style="503" hidden="1" customWidth="1"/>
    <col min="5403" max="5412" width="12.75" style="503" hidden="1" customWidth="1"/>
    <col min="5413" max="5413" width="13.5" style="503" hidden="1" customWidth="1"/>
    <col min="5414" max="5414" width="8.25" style="503" hidden="1" customWidth="1"/>
    <col min="5415" max="5415" width="1.625" style="503" hidden="1" customWidth="1"/>
    <col min="5416" max="5632" width="0" style="503" hidden="1"/>
    <col min="5633" max="5633" width="1.625" style="503" hidden="1" customWidth="1"/>
    <col min="5634" max="5640" width="1.5" style="503" hidden="1" customWidth="1"/>
    <col min="5641" max="5641" width="1.875" style="503" hidden="1" customWidth="1"/>
    <col min="5642" max="5642" width="1.5" style="503" hidden="1" customWidth="1"/>
    <col min="5643" max="5643" width="1.75" style="503" hidden="1" customWidth="1"/>
    <col min="5644" max="5656" width="1.5" style="503" hidden="1" customWidth="1"/>
    <col min="5657" max="5658" width="2.625" style="503" hidden="1" customWidth="1"/>
    <col min="5659" max="5668" width="12.75" style="503" hidden="1" customWidth="1"/>
    <col min="5669" max="5669" width="13.5" style="503" hidden="1" customWidth="1"/>
    <col min="5670" max="5670" width="8.25" style="503" hidden="1" customWidth="1"/>
    <col min="5671" max="5671" width="1.625" style="503" hidden="1" customWidth="1"/>
    <col min="5672" max="5888" width="0" style="503" hidden="1"/>
    <col min="5889" max="5889" width="1.625" style="503" hidden="1" customWidth="1"/>
    <col min="5890" max="5896" width="1.5" style="503" hidden="1" customWidth="1"/>
    <col min="5897" max="5897" width="1.875" style="503" hidden="1" customWidth="1"/>
    <col min="5898" max="5898" width="1.5" style="503" hidden="1" customWidth="1"/>
    <col min="5899" max="5899" width="1.75" style="503" hidden="1" customWidth="1"/>
    <col min="5900" max="5912" width="1.5" style="503" hidden="1" customWidth="1"/>
    <col min="5913" max="5914" width="2.625" style="503" hidden="1" customWidth="1"/>
    <col min="5915" max="5924" width="12.75" style="503" hidden="1" customWidth="1"/>
    <col min="5925" max="5925" width="13.5" style="503" hidden="1" customWidth="1"/>
    <col min="5926" max="5926" width="8.25" style="503" hidden="1" customWidth="1"/>
    <col min="5927" max="5927" width="1.625" style="503" hidden="1" customWidth="1"/>
    <col min="5928" max="6144" width="0" style="503" hidden="1"/>
    <col min="6145" max="6145" width="1.625" style="503" hidden="1" customWidth="1"/>
    <col min="6146" max="6152" width="1.5" style="503" hidden="1" customWidth="1"/>
    <col min="6153" max="6153" width="1.875" style="503" hidden="1" customWidth="1"/>
    <col min="6154" max="6154" width="1.5" style="503" hidden="1" customWidth="1"/>
    <col min="6155" max="6155" width="1.75" style="503" hidden="1" customWidth="1"/>
    <col min="6156" max="6168" width="1.5" style="503" hidden="1" customWidth="1"/>
    <col min="6169" max="6170" width="2.625" style="503" hidden="1" customWidth="1"/>
    <col min="6171" max="6180" width="12.75" style="503" hidden="1" customWidth="1"/>
    <col min="6181" max="6181" width="13.5" style="503" hidden="1" customWidth="1"/>
    <col min="6182" max="6182" width="8.25" style="503" hidden="1" customWidth="1"/>
    <col min="6183" max="6183" width="1.625" style="503" hidden="1" customWidth="1"/>
    <col min="6184" max="6400" width="0" style="503" hidden="1"/>
    <col min="6401" max="6401" width="1.625" style="503" hidden="1" customWidth="1"/>
    <col min="6402" max="6408" width="1.5" style="503" hidden="1" customWidth="1"/>
    <col min="6409" max="6409" width="1.875" style="503" hidden="1" customWidth="1"/>
    <col min="6410" max="6410" width="1.5" style="503" hidden="1" customWidth="1"/>
    <col min="6411" max="6411" width="1.75" style="503" hidden="1" customWidth="1"/>
    <col min="6412" max="6424" width="1.5" style="503" hidden="1" customWidth="1"/>
    <col min="6425" max="6426" width="2.625" style="503" hidden="1" customWidth="1"/>
    <col min="6427" max="6436" width="12.75" style="503" hidden="1" customWidth="1"/>
    <col min="6437" max="6437" width="13.5" style="503" hidden="1" customWidth="1"/>
    <col min="6438" max="6438" width="8.25" style="503" hidden="1" customWidth="1"/>
    <col min="6439" max="6439" width="1.625" style="503" hidden="1" customWidth="1"/>
    <col min="6440" max="6656" width="0" style="503" hidden="1"/>
    <col min="6657" max="6657" width="1.625" style="503" hidden="1" customWidth="1"/>
    <col min="6658" max="6664" width="1.5" style="503" hidden="1" customWidth="1"/>
    <col min="6665" max="6665" width="1.875" style="503" hidden="1" customWidth="1"/>
    <col min="6666" max="6666" width="1.5" style="503" hidden="1" customWidth="1"/>
    <col min="6667" max="6667" width="1.75" style="503" hidden="1" customWidth="1"/>
    <col min="6668" max="6680" width="1.5" style="503" hidden="1" customWidth="1"/>
    <col min="6681" max="6682" width="2.625" style="503" hidden="1" customWidth="1"/>
    <col min="6683" max="6692" width="12.75" style="503" hidden="1" customWidth="1"/>
    <col min="6693" max="6693" width="13.5" style="503" hidden="1" customWidth="1"/>
    <col min="6694" max="6694" width="8.25" style="503" hidden="1" customWidth="1"/>
    <col min="6695" max="6695" width="1.625" style="503" hidden="1" customWidth="1"/>
    <col min="6696" max="6912" width="0" style="503" hidden="1"/>
    <col min="6913" max="6913" width="1.625" style="503" hidden="1" customWidth="1"/>
    <col min="6914" max="6920" width="1.5" style="503" hidden="1" customWidth="1"/>
    <col min="6921" max="6921" width="1.875" style="503" hidden="1" customWidth="1"/>
    <col min="6922" max="6922" width="1.5" style="503" hidden="1" customWidth="1"/>
    <col min="6923" max="6923" width="1.75" style="503" hidden="1" customWidth="1"/>
    <col min="6924" max="6936" width="1.5" style="503" hidden="1" customWidth="1"/>
    <col min="6937" max="6938" width="2.625" style="503" hidden="1" customWidth="1"/>
    <col min="6939" max="6948" width="12.75" style="503" hidden="1" customWidth="1"/>
    <col min="6949" max="6949" width="13.5" style="503" hidden="1" customWidth="1"/>
    <col min="6950" max="6950" width="8.25" style="503" hidden="1" customWidth="1"/>
    <col min="6951" max="6951" width="1.625" style="503" hidden="1" customWidth="1"/>
    <col min="6952" max="7168" width="0" style="503" hidden="1"/>
    <col min="7169" max="7169" width="1.625" style="503" hidden="1" customWidth="1"/>
    <col min="7170" max="7176" width="1.5" style="503" hidden="1" customWidth="1"/>
    <col min="7177" max="7177" width="1.875" style="503" hidden="1" customWidth="1"/>
    <col min="7178" max="7178" width="1.5" style="503" hidden="1" customWidth="1"/>
    <col min="7179" max="7179" width="1.75" style="503" hidden="1" customWidth="1"/>
    <col min="7180" max="7192" width="1.5" style="503" hidden="1" customWidth="1"/>
    <col min="7193" max="7194" width="2.625" style="503" hidden="1" customWidth="1"/>
    <col min="7195" max="7204" width="12.75" style="503" hidden="1" customWidth="1"/>
    <col min="7205" max="7205" width="13.5" style="503" hidden="1" customWidth="1"/>
    <col min="7206" max="7206" width="8.25" style="503" hidden="1" customWidth="1"/>
    <col min="7207" max="7207" width="1.625" style="503" hidden="1" customWidth="1"/>
    <col min="7208" max="7424" width="0" style="503" hidden="1"/>
    <col min="7425" max="7425" width="1.625" style="503" hidden="1" customWidth="1"/>
    <col min="7426" max="7432" width="1.5" style="503" hidden="1" customWidth="1"/>
    <col min="7433" max="7433" width="1.875" style="503" hidden="1" customWidth="1"/>
    <col min="7434" max="7434" width="1.5" style="503" hidden="1" customWidth="1"/>
    <col min="7435" max="7435" width="1.75" style="503" hidden="1" customWidth="1"/>
    <col min="7436" max="7448" width="1.5" style="503" hidden="1" customWidth="1"/>
    <col min="7449" max="7450" width="2.625" style="503" hidden="1" customWidth="1"/>
    <col min="7451" max="7460" width="12.75" style="503" hidden="1" customWidth="1"/>
    <col min="7461" max="7461" width="13.5" style="503" hidden="1" customWidth="1"/>
    <col min="7462" max="7462" width="8.25" style="503" hidden="1" customWidth="1"/>
    <col min="7463" max="7463" width="1.625" style="503" hidden="1" customWidth="1"/>
    <col min="7464" max="7680" width="0" style="503" hidden="1"/>
    <col min="7681" max="7681" width="1.625" style="503" hidden="1" customWidth="1"/>
    <col min="7682" max="7688" width="1.5" style="503" hidden="1" customWidth="1"/>
    <col min="7689" max="7689" width="1.875" style="503" hidden="1" customWidth="1"/>
    <col min="7690" max="7690" width="1.5" style="503" hidden="1" customWidth="1"/>
    <col min="7691" max="7691" width="1.75" style="503" hidden="1" customWidth="1"/>
    <col min="7692" max="7704" width="1.5" style="503" hidden="1" customWidth="1"/>
    <col min="7705" max="7706" width="2.625" style="503" hidden="1" customWidth="1"/>
    <col min="7707" max="7716" width="12.75" style="503" hidden="1" customWidth="1"/>
    <col min="7717" max="7717" width="13.5" style="503" hidden="1" customWidth="1"/>
    <col min="7718" max="7718" width="8.25" style="503" hidden="1" customWidth="1"/>
    <col min="7719" max="7719" width="1.625" style="503" hidden="1" customWidth="1"/>
    <col min="7720" max="7936" width="0" style="503" hidden="1"/>
    <col min="7937" max="7937" width="1.625" style="503" hidden="1" customWidth="1"/>
    <col min="7938" max="7944" width="1.5" style="503" hidden="1" customWidth="1"/>
    <col min="7945" max="7945" width="1.875" style="503" hidden="1" customWidth="1"/>
    <col min="7946" max="7946" width="1.5" style="503" hidden="1" customWidth="1"/>
    <col min="7947" max="7947" width="1.75" style="503" hidden="1" customWidth="1"/>
    <col min="7948" max="7960" width="1.5" style="503" hidden="1" customWidth="1"/>
    <col min="7961" max="7962" width="2.625" style="503" hidden="1" customWidth="1"/>
    <col min="7963" max="7972" width="12.75" style="503" hidden="1" customWidth="1"/>
    <col min="7973" max="7973" width="13.5" style="503" hidden="1" customWidth="1"/>
    <col min="7974" max="7974" width="8.25" style="503" hidden="1" customWidth="1"/>
    <col min="7975" max="7975" width="1.625" style="503" hidden="1" customWidth="1"/>
    <col min="7976" max="8192" width="0" style="503" hidden="1"/>
    <col min="8193" max="8193" width="1.625" style="503" hidden="1" customWidth="1"/>
    <col min="8194" max="8200" width="1.5" style="503" hidden="1" customWidth="1"/>
    <col min="8201" max="8201" width="1.875" style="503" hidden="1" customWidth="1"/>
    <col min="8202" max="8202" width="1.5" style="503" hidden="1" customWidth="1"/>
    <col min="8203" max="8203" width="1.75" style="503" hidden="1" customWidth="1"/>
    <col min="8204" max="8216" width="1.5" style="503" hidden="1" customWidth="1"/>
    <col min="8217" max="8218" width="2.625" style="503" hidden="1" customWidth="1"/>
    <col min="8219" max="8228" width="12.75" style="503" hidden="1" customWidth="1"/>
    <col min="8229" max="8229" width="13.5" style="503" hidden="1" customWidth="1"/>
    <col min="8230" max="8230" width="8.25" style="503" hidden="1" customWidth="1"/>
    <col min="8231" max="8231" width="1.625" style="503" hidden="1" customWidth="1"/>
    <col min="8232" max="8448" width="0" style="503" hidden="1"/>
    <col min="8449" max="8449" width="1.625" style="503" hidden="1" customWidth="1"/>
    <col min="8450" max="8456" width="1.5" style="503" hidden="1" customWidth="1"/>
    <col min="8457" max="8457" width="1.875" style="503" hidden="1" customWidth="1"/>
    <col min="8458" max="8458" width="1.5" style="503" hidden="1" customWidth="1"/>
    <col min="8459" max="8459" width="1.75" style="503" hidden="1" customWidth="1"/>
    <col min="8460" max="8472" width="1.5" style="503" hidden="1" customWidth="1"/>
    <col min="8473" max="8474" width="2.625" style="503" hidden="1" customWidth="1"/>
    <col min="8475" max="8484" width="12.75" style="503" hidden="1" customWidth="1"/>
    <col min="8485" max="8485" width="13.5" style="503" hidden="1" customWidth="1"/>
    <col min="8486" max="8486" width="8.25" style="503" hidden="1" customWidth="1"/>
    <col min="8487" max="8487" width="1.625" style="503" hidden="1" customWidth="1"/>
    <col min="8488" max="8704" width="0" style="503" hidden="1"/>
    <col min="8705" max="8705" width="1.625" style="503" hidden="1" customWidth="1"/>
    <col min="8706" max="8712" width="1.5" style="503" hidden="1" customWidth="1"/>
    <col min="8713" max="8713" width="1.875" style="503" hidden="1" customWidth="1"/>
    <col min="8714" max="8714" width="1.5" style="503" hidden="1" customWidth="1"/>
    <col min="8715" max="8715" width="1.75" style="503" hidden="1" customWidth="1"/>
    <col min="8716" max="8728" width="1.5" style="503" hidden="1" customWidth="1"/>
    <col min="8729" max="8730" width="2.625" style="503" hidden="1" customWidth="1"/>
    <col min="8731" max="8740" width="12.75" style="503" hidden="1" customWidth="1"/>
    <col min="8741" max="8741" width="13.5" style="503" hidden="1" customWidth="1"/>
    <col min="8742" max="8742" width="8.25" style="503" hidden="1" customWidth="1"/>
    <col min="8743" max="8743" width="1.625" style="503" hidden="1" customWidth="1"/>
    <col min="8744" max="8960" width="0" style="503" hidden="1"/>
    <col min="8961" max="8961" width="1.625" style="503" hidden="1" customWidth="1"/>
    <col min="8962" max="8968" width="1.5" style="503" hidden="1" customWidth="1"/>
    <col min="8969" max="8969" width="1.875" style="503" hidden="1" customWidth="1"/>
    <col min="8970" max="8970" width="1.5" style="503" hidden="1" customWidth="1"/>
    <col min="8971" max="8971" width="1.75" style="503" hidden="1" customWidth="1"/>
    <col min="8972" max="8984" width="1.5" style="503" hidden="1" customWidth="1"/>
    <col min="8985" max="8986" width="2.625" style="503" hidden="1" customWidth="1"/>
    <col min="8987" max="8996" width="12.75" style="503" hidden="1" customWidth="1"/>
    <col min="8997" max="8997" width="13.5" style="503" hidden="1" customWidth="1"/>
    <col min="8998" max="8998" width="8.25" style="503" hidden="1" customWidth="1"/>
    <col min="8999" max="8999" width="1.625" style="503" hidden="1" customWidth="1"/>
    <col min="9000" max="9216" width="0" style="503" hidden="1"/>
    <col min="9217" max="9217" width="1.625" style="503" hidden="1" customWidth="1"/>
    <col min="9218" max="9224" width="1.5" style="503" hidden="1" customWidth="1"/>
    <col min="9225" max="9225" width="1.875" style="503" hidden="1" customWidth="1"/>
    <col min="9226" max="9226" width="1.5" style="503" hidden="1" customWidth="1"/>
    <col min="9227" max="9227" width="1.75" style="503" hidden="1" customWidth="1"/>
    <col min="9228" max="9240" width="1.5" style="503" hidden="1" customWidth="1"/>
    <col min="9241" max="9242" width="2.625" style="503" hidden="1" customWidth="1"/>
    <col min="9243" max="9252" width="12.75" style="503" hidden="1" customWidth="1"/>
    <col min="9253" max="9253" width="13.5" style="503" hidden="1" customWidth="1"/>
    <col min="9254" max="9254" width="8.25" style="503" hidden="1" customWidth="1"/>
    <col min="9255" max="9255" width="1.625" style="503" hidden="1" customWidth="1"/>
    <col min="9256" max="9472" width="0" style="503" hidden="1"/>
    <col min="9473" max="9473" width="1.625" style="503" hidden="1" customWidth="1"/>
    <col min="9474" max="9480" width="1.5" style="503" hidden="1" customWidth="1"/>
    <col min="9481" max="9481" width="1.875" style="503" hidden="1" customWidth="1"/>
    <col min="9482" max="9482" width="1.5" style="503" hidden="1" customWidth="1"/>
    <col min="9483" max="9483" width="1.75" style="503" hidden="1" customWidth="1"/>
    <col min="9484" max="9496" width="1.5" style="503" hidden="1" customWidth="1"/>
    <col min="9497" max="9498" width="2.625" style="503" hidden="1" customWidth="1"/>
    <col min="9499" max="9508" width="12.75" style="503" hidden="1" customWidth="1"/>
    <col min="9509" max="9509" width="13.5" style="503" hidden="1" customWidth="1"/>
    <col min="9510" max="9510" width="8.25" style="503" hidden="1" customWidth="1"/>
    <col min="9511" max="9511" width="1.625" style="503" hidden="1" customWidth="1"/>
    <col min="9512" max="9728" width="0" style="503" hidden="1"/>
    <col min="9729" max="9729" width="1.625" style="503" hidden="1" customWidth="1"/>
    <col min="9730" max="9736" width="1.5" style="503" hidden="1" customWidth="1"/>
    <col min="9737" max="9737" width="1.875" style="503" hidden="1" customWidth="1"/>
    <col min="9738" max="9738" width="1.5" style="503" hidden="1" customWidth="1"/>
    <col min="9739" max="9739" width="1.75" style="503" hidden="1" customWidth="1"/>
    <col min="9740" max="9752" width="1.5" style="503" hidden="1" customWidth="1"/>
    <col min="9753" max="9754" width="2.625" style="503" hidden="1" customWidth="1"/>
    <col min="9755" max="9764" width="12.75" style="503" hidden="1" customWidth="1"/>
    <col min="9765" max="9765" width="13.5" style="503" hidden="1" customWidth="1"/>
    <col min="9766" max="9766" width="8.25" style="503" hidden="1" customWidth="1"/>
    <col min="9767" max="9767" width="1.625" style="503" hidden="1" customWidth="1"/>
    <col min="9768" max="9984" width="0" style="503" hidden="1"/>
    <col min="9985" max="9985" width="1.625" style="503" hidden="1" customWidth="1"/>
    <col min="9986" max="9992" width="1.5" style="503" hidden="1" customWidth="1"/>
    <col min="9993" max="9993" width="1.875" style="503" hidden="1" customWidth="1"/>
    <col min="9994" max="9994" width="1.5" style="503" hidden="1" customWidth="1"/>
    <col min="9995" max="9995" width="1.75" style="503" hidden="1" customWidth="1"/>
    <col min="9996" max="10008" width="1.5" style="503" hidden="1" customWidth="1"/>
    <col min="10009" max="10010" width="2.625" style="503" hidden="1" customWidth="1"/>
    <col min="10011" max="10020" width="12.75" style="503" hidden="1" customWidth="1"/>
    <col min="10021" max="10021" width="13.5" style="503" hidden="1" customWidth="1"/>
    <col min="10022" max="10022" width="8.25" style="503" hidden="1" customWidth="1"/>
    <col min="10023" max="10023" width="1.625" style="503" hidden="1" customWidth="1"/>
    <col min="10024" max="10240" width="0" style="503" hidden="1"/>
    <col min="10241" max="10241" width="1.625" style="503" hidden="1" customWidth="1"/>
    <col min="10242" max="10248" width="1.5" style="503" hidden="1" customWidth="1"/>
    <col min="10249" max="10249" width="1.875" style="503" hidden="1" customWidth="1"/>
    <col min="10250" max="10250" width="1.5" style="503" hidden="1" customWidth="1"/>
    <col min="10251" max="10251" width="1.75" style="503" hidden="1" customWidth="1"/>
    <col min="10252" max="10264" width="1.5" style="503" hidden="1" customWidth="1"/>
    <col min="10265" max="10266" width="2.625" style="503" hidden="1" customWidth="1"/>
    <col min="10267" max="10276" width="12.75" style="503" hidden="1" customWidth="1"/>
    <col min="10277" max="10277" width="13.5" style="503" hidden="1" customWidth="1"/>
    <col min="10278" max="10278" width="8.25" style="503" hidden="1" customWidth="1"/>
    <col min="10279" max="10279" width="1.625" style="503" hidden="1" customWidth="1"/>
    <col min="10280" max="10496" width="0" style="503" hidden="1"/>
    <col min="10497" max="10497" width="1.625" style="503" hidden="1" customWidth="1"/>
    <col min="10498" max="10504" width="1.5" style="503" hidden="1" customWidth="1"/>
    <col min="10505" max="10505" width="1.875" style="503" hidden="1" customWidth="1"/>
    <col min="10506" max="10506" width="1.5" style="503" hidden="1" customWidth="1"/>
    <col min="10507" max="10507" width="1.75" style="503" hidden="1" customWidth="1"/>
    <col min="10508" max="10520" width="1.5" style="503" hidden="1" customWidth="1"/>
    <col min="10521" max="10522" width="2.625" style="503" hidden="1" customWidth="1"/>
    <col min="10523" max="10532" width="12.75" style="503" hidden="1" customWidth="1"/>
    <col min="10533" max="10533" width="13.5" style="503" hidden="1" customWidth="1"/>
    <col min="10534" max="10534" width="8.25" style="503" hidden="1" customWidth="1"/>
    <col min="10535" max="10535" width="1.625" style="503" hidden="1" customWidth="1"/>
    <col min="10536" max="10752" width="0" style="503" hidden="1"/>
    <col min="10753" max="10753" width="1.625" style="503" hidden="1" customWidth="1"/>
    <col min="10754" max="10760" width="1.5" style="503" hidden="1" customWidth="1"/>
    <col min="10761" max="10761" width="1.875" style="503" hidden="1" customWidth="1"/>
    <col min="10762" max="10762" width="1.5" style="503" hidden="1" customWidth="1"/>
    <col min="10763" max="10763" width="1.75" style="503" hidden="1" customWidth="1"/>
    <col min="10764" max="10776" width="1.5" style="503" hidden="1" customWidth="1"/>
    <col min="10777" max="10778" width="2.625" style="503" hidden="1" customWidth="1"/>
    <col min="10779" max="10788" width="12.75" style="503" hidden="1" customWidth="1"/>
    <col min="10789" max="10789" width="13.5" style="503" hidden="1" customWidth="1"/>
    <col min="10790" max="10790" width="8.25" style="503" hidden="1" customWidth="1"/>
    <col min="10791" max="10791" width="1.625" style="503" hidden="1" customWidth="1"/>
    <col min="10792" max="11008" width="0" style="503" hidden="1"/>
    <col min="11009" max="11009" width="1.625" style="503" hidden="1" customWidth="1"/>
    <col min="11010" max="11016" width="1.5" style="503" hidden="1" customWidth="1"/>
    <col min="11017" max="11017" width="1.875" style="503" hidden="1" customWidth="1"/>
    <col min="11018" max="11018" width="1.5" style="503" hidden="1" customWidth="1"/>
    <col min="11019" max="11019" width="1.75" style="503" hidden="1" customWidth="1"/>
    <col min="11020" max="11032" width="1.5" style="503" hidden="1" customWidth="1"/>
    <col min="11033" max="11034" width="2.625" style="503" hidden="1" customWidth="1"/>
    <col min="11035" max="11044" width="12.75" style="503" hidden="1" customWidth="1"/>
    <col min="11045" max="11045" width="13.5" style="503" hidden="1" customWidth="1"/>
    <col min="11046" max="11046" width="8.25" style="503" hidden="1" customWidth="1"/>
    <col min="11047" max="11047" width="1.625" style="503" hidden="1" customWidth="1"/>
    <col min="11048" max="11264" width="0" style="503" hidden="1"/>
    <col min="11265" max="11265" width="1.625" style="503" hidden="1" customWidth="1"/>
    <col min="11266" max="11272" width="1.5" style="503" hidden="1" customWidth="1"/>
    <col min="11273" max="11273" width="1.875" style="503" hidden="1" customWidth="1"/>
    <col min="11274" max="11274" width="1.5" style="503" hidden="1" customWidth="1"/>
    <col min="11275" max="11275" width="1.75" style="503" hidden="1" customWidth="1"/>
    <col min="11276" max="11288" width="1.5" style="503" hidden="1" customWidth="1"/>
    <col min="11289" max="11290" width="2.625" style="503" hidden="1" customWidth="1"/>
    <col min="11291" max="11300" width="12.75" style="503" hidden="1" customWidth="1"/>
    <col min="11301" max="11301" width="13.5" style="503" hidden="1" customWidth="1"/>
    <col min="11302" max="11302" width="8.25" style="503" hidden="1" customWidth="1"/>
    <col min="11303" max="11303" width="1.625" style="503" hidden="1" customWidth="1"/>
    <col min="11304" max="11520" width="0" style="503" hidden="1"/>
    <col min="11521" max="11521" width="1.625" style="503" hidden="1" customWidth="1"/>
    <col min="11522" max="11528" width="1.5" style="503" hidden="1" customWidth="1"/>
    <col min="11529" max="11529" width="1.875" style="503" hidden="1" customWidth="1"/>
    <col min="11530" max="11530" width="1.5" style="503" hidden="1" customWidth="1"/>
    <col min="11531" max="11531" width="1.75" style="503" hidden="1" customWidth="1"/>
    <col min="11532" max="11544" width="1.5" style="503" hidden="1" customWidth="1"/>
    <col min="11545" max="11546" width="2.625" style="503" hidden="1" customWidth="1"/>
    <col min="11547" max="11556" width="12.75" style="503" hidden="1" customWidth="1"/>
    <col min="11557" max="11557" width="13.5" style="503" hidden="1" customWidth="1"/>
    <col min="11558" max="11558" width="8.25" style="503" hidden="1" customWidth="1"/>
    <col min="11559" max="11559" width="1.625" style="503" hidden="1" customWidth="1"/>
    <col min="11560" max="11776" width="0" style="503" hidden="1"/>
    <col min="11777" max="11777" width="1.625" style="503" hidden="1" customWidth="1"/>
    <col min="11778" max="11784" width="1.5" style="503" hidden="1" customWidth="1"/>
    <col min="11785" max="11785" width="1.875" style="503" hidden="1" customWidth="1"/>
    <col min="11786" max="11786" width="1.5" style="503" hidden="1" customWidth="1"/>
    <col min="11787" max="11787" width="1.75" style="503" hidden="1" customWidth="1"/>
    <col min="11788" max="11800" width="1.5" style="503" hidden="1" customWidth="1"/>
    <col min="11801" max="11802" width="2.625" style="503" hidden="1" customWidth="1"/>
    <col min="11803" max="11812" width="12.75" style="503" hidden="1" customWidth="1"/>
    <col min="11813" max="11813" width="13.5" style="503" hidden="1" customWidth="1"/>
    <col min="11814" max="11814" width="8.25" style="503" hidden="1" customWidth="1"/>
    <col min="11815" max="11815" width="1.625" style="503" hidden="1" customWidth="1"/>
    <col min="11816" max="12032" width="0" style="503" hidden="1"/>
    <col min="12033" max="12033" width="1.625" style="503" hidden="1" customWidth="1"/>
    <col min="12034" max="12040" width="1.5" style="503" hidden="1" customWidth="1"/>
    <col min="12041" max="12041" width="1.875" style="503" hidden="1" customWidth="1"/>
    <col min="12042" max="12042" width="1.5" style="503" hidden="1" customWidth="1"/>
    <col min="12043" max="12043" width="1.75" style="503" hidden="1" customWidth="1"/>
    <col min="12044" max="12056" width="1.5" style="503" hidden="1" customWidth="1"/>
    <col min="12057" max="12058" width="2.625" style="503" hidden="1" customWidth="1"/>
    <col min="12059" max="12068" width="12.75" style="503" hidden="1" customWidth="1"/>
    <col min="12069" max="12069" width="13.5" style="503" hidden="1" customWidth="1"/>
    <col min="12070" max="12070" width="8.25" style="503" hidden="1" customWidth="1"/>
    <col min="12071" max="12071" width="1.625" style="503" hidden="1" customWidth="1"/>
    <col min="12072" max="12288" width="0" style="503" hidden="1"/>
    <col min="12289" max="12289" width="1.625" style="503" hidden="1" customWidth="1"/>
    <col min="12290" max="12296" width="1.5" style="503" hidden="1" customWidth="1"/>
    <col min="12297" max="12297" width="1.875" style="503" hidden="1" customWidth="1"/>
    <col min="12298" max="12298" width="1.5" style="503" hidden="1" customWidth="1"/>
    <col min="12299" max="12299" width="1.75" style="503" hidden="1" customWidth="1"/>
    <col min="12300" max="12312" width="1.5" style="503" hidden="1" customWidth="1"/>
    <col min="12313" max="12314" width="2.625" style="503" hidden="1" customWidth="1"/>
    <col min="12315" max="12324" width="12.75" style="503" hidden="1" customWidth="1"/>
    <col min="12325" max="12325" width="13.5" style="503" hidden="1" customWidth="1"/>
    <col min="12326" max="12326" width="8.25" style="503" hidden="1" customWidth="1"/>
    <col min="12327" max="12327" width="1.625" style="503" hidden="1" customWidth="1"/>
    <col min="12328" max="12544" width="0" style="503" hidden="1"/>
    <col min="12545" max="12545" width="1.625" style="503" hidden="1" customWidth="1"/>
    <col min="12546" max="12552" width="1.5" style="503" hidden="1" customWidth="1"/>
    <col min="12553" max="12553" width="1.875" style="503" hidden="1" customWidth="1"/>
    <col min="12554" max="12554" width="1.5" style="503" hidden="1" customWidth="1"/>
    <col min="12555" max="12555" width="1.75" style="503" hidden="1" customWidth="1"/>
    <col min="12556" max="12568" width="1.5" style="503" hidden="1" customWidth="1"/>
    <col min="12569" max="12570" width="2.625" style="503" hidden="1" customWidth="1"/>
    <col min="12571" max="12580" width="12.75" style="503" hidden="1" customWidth="1"/>
    <col min="12581" max="12581" width="13.5" style="503" hidden="1" customWidth="1"/>
    <col min="12582" max="12582" width="8.25" style="503" hidden="1" customWidth="1"/>
    <col min="12583" max="12583" width="1.625" style="503" hidden="1" customWidth="1"/>
    <col min="12584" max="12800" width="0" style="503" hidden="1"/>
    <col min="12801" max="12801" width="1.625" style="503" hidden="1" customWidth="1"/>
    <col min="12802" max="12808" width="1.5" style="503" hidden="1" customWidth="1"/>
    <col min="12809" max="12809" width="1.875" style="503" hidden="1" customWidth="1"/>
    <col min="12810" max="12810" width="1.5" style="503" hidden="1" customWidth="1"/>
    <col min="12811" max="12811" width="1.75" style="503" hidden="1" customWidth="1"/>
    <col min="12812" max="12824" width="1.5" style="503" hidden="1" customWidth="1"/>
    <col min="12825" max="12826" width="2.625" style="503" hidden="1" customWidth="1"/>
    <col min="12827" max="12836" width="12.75" style="503" hidden="1" customWidth="1"/>
    <col min="12837" max="12837" width="13.5" style="503" hidden="1" customWidth="1"/>
    <col min="12838" max="12838" width="8.25" style="503" hidden="1" customWidth="1"/>
    <col min="12839" max="12839" width="1.625" style="503" hidden="1" customWidth="1"/>
    <col min="12840" max="13056" width="0" style="503" hidden="1"/>
    <col min="13057" max="13057" width="1.625" style="503" hidden="1" customWidth="1"/>
    <col min="13058" max="13064" width="1.5" style="503" hidden="1" customWidth="1"/>
    <col min="13065" max="13065" width="1.875" style="503" hidden="1" customWidth="1"/>
    <col min="13066" max="13066" width="1.5" style="503" hidden="1" customWidth="1"/>
    <col min="13067" max="13067" width="1.75" style="503" hidden="1" customWidth="1"/>
    <col min="13068" max="13080" width="1.5" style="503" hidden="1" customWidth="1"/>
    <col min="13081" max="13082" width="2.625" style="503" hidden="1" customWidth="1"/>
    <col min="13083" max="13092" width="12.75" style="503" hidden="1" customWidth="1"/>
    <col min="13093" max="13093" width="13.5" style="503" hidden="1" customWidth="1"/>
    <col min="13094" max="13094" width="8.25" style="503" hidden="1" customWidth="1"/>
    <col min="13095" max="13095" width="1.625" style="503" hidden="1" customWidth="1"/>
    <col min="13096" max="13312" width="0" style="503" hidden="1"/>
    <col min="13313" max="13313" width="1.625" style="503" hidden="1" customWidth="1"/>
    <col min="13314" max="13320" width="1.5" style="503" hidden="1" customWidth="1"/>
    <col min="13321" max="13321" width="1.875" style="503" hidden="1" customWidth="1"/>
    <col min="13322" max="13322" width="1.5" style="503" hidden="1" customWidth="1"/>
    <col min="13323" max="13323" width="1.75" style="503" hidden="1" customWidth="1"/>
    <col min="13324" max="13336" width="1.5" style="503" hidden="1" customWidth="1"/>
    <col min="13337" max="13338" width="2.625" style="503" hidden="1" customWidth="1"/>
    <col min="13339" max="13348" width="12.75" style="503" hidden="1" customWidth="1"/>
    <col min="13349" max="13349" width="13.5" style="503" hidden="1" customWidth="1"/>
    <col min="13350" max="13350" width="8.25" style="503" hidden="1" customWidth="1"/>
    <col min="13351" max="13351" width="1.625" style="503" hidden="1" customWidth="1"/>
    <col min="13352" max="13568" width="0" style="503" hidden="1"/>
    <col min="13569" max="13569" width="1.625" style="503" hidden="1" customWidth="1"/>
    <col min="13570" max="13576" width="1.5" style="503" hidden="1" customWidth="1"/>
    <col min="13577" max="13577" width="1.875" style="503" hidden="1" customWidth="1"/>
    <col min="13578" max="13578" width="1.5" style="503" hidden="1" customWidth="1"/>
    <col min="13579" max="13579" width="1.75" style="503" hidden="1" customWidth="1"/>
    <col min="13580" max="13592" width="1.5" style="503" hidden="1" customWidth="1"/>
    <col min="13593" max="13594" width="2.625" style="503" hidden="1" customWidth="1"/>
    <col min="13595" max="13604" width="12.75" style="503" hidden="1" customWidth="1"/>
    <col min="13605" max="13605" width="13.5" style="503" hidden="1" customWidth="1"/>
    <col min="13606" max="13606" width="8.25" style="503" hidden="1" customWidth="1"/>
    <col min="13607" max="13607" width="1.625" style="503" hidden="1" customWidth="1"/>
    <col min="13608" max="13824" width="0" style="503" hidden="1"/>
    <col min="13825" max="13825" width="1.625" style="503" hidden="1" customWidth="1"/>
    <col min="13826" max="13832" width="1.5" style="503" hidden="1" customWidth="1"/>
    <col min="13833" max="13833" width="1.875" style="503" hidden="1" customWidth="1"/>
    <col min="13834" max="13834" width="1.5" style="503" hidden="1" customWidth="1"/>
    <col min="13835" max="13835" width="1.75" style="503" hidden="1" customWidth="1"/>
    <col min="13836" max="13848" width="1.5" style="503" hidden="1" customWidth="1"/>
    <col min="13849" max="13850" width="2.625" style="503" hidden="1" customWidth="1"/>
    <col min="13851" max="13860" width="12.75" style="503" hidden="1" customWidth="1"/>
    <col min="13861" max="13861" width="13.5" style="503" hidden="1" customWidth="1"/>
    <col min="13862" max="13862" width="8.25" style="503" hidden="1" customWidth="1"/>
    <col min="13863" max="13863" width="1.625" style="503" hidden="1" customWidth="1"/>
    <col min="13864" max="14080" width="0" style="503" hidden="1"/>
    <col min="14081" max="14081" width="1.625" style="503" hidden="1" customWidth="1"/>
    <col min="14082" max="14088" width="1.5" style="503" hidden="1" customWidth="1"/>
    <col min="14089" max="14089" width="1.875" style="503" hidden="1" customWidth="1"/>
    <col min="14090" max="14090" width="1.5" style="503" hidden="1" customWidth="1"/>
    <col min="14091" max="14091" width="1.75" style="503" hidden="1" customWidth="1"/>
    <col min="14092" max="14104" width="1.5" style="503" hidden="1" customWidth="1"/>
    <col min="14105" max="14106" width="2.625" style="503" hidden="1" customWidth="1"/>
    <col min="14107" max="14116" width="12.75" style="503" hidden="1" customWidth="1"/>
    <col min="14117" max="14117" width="13.5" style="503" hidden="1" customWidth="1"/>
    <col min="14118" max="14118" width="8.25" style="503" hidden="1" customWidth="1"/>
    <col min="14119" max="14119" width="1.625" style="503" hidden="1" customWidth="1"/>
    <col min="14120" max="14336" width="0" style="503" hidden="1"/>
    <col min="14337" max="14337" width="1.625" style="503" hidden="1" customWidth="1"/>
    <col min="14338" max="14344" width="1.5" style="503" hidden="1" customWidth="1"/>
    <col min="14345" max="14345" width="1.875" style="503" hidden="1" customWidth="1"/>
    <col min="14346" max="14346" width="1.5" style="503" hidden="1" customWidth="1"/>
    <col min="14347" max="14347" width="1.75" style="503" hidden="1" customWidth="1"/>
    <col min="14348" max="14360" width="1.5" style="503" hidden="1" customWidth="1"/>
    <col min="14361" max="14362" width="2.625" style="503" hidden="1" customWidth="1"/>
    <col min="14363" max="14372" width="12.75" style="503" hidden="1" customWidth="1"/>
    <col min="14373" max="14373" width="13.5" style="503" hidden="1" customWidth="1"/>
    <col min="14374" max="14374" width="8.25" style="503" hidden="1" customWidth="1"/>
    <col min="14375" max="14375" width="1.625" style="503" hidden="1" customWidth="1"/>
    <col min="14376" max="14592" width="0" style="503" hidden="1"/>
    <col min="14593" max="14593" width="1.625" style="503" hidden="1" customWidth="1"/>
    <col min="14594" max="14600" width="1.5" style="503" hidden="1" customWidth="1"/>
    <col min="14601" max="14601" width="1.875" style="503" hidden="1" customWidth="1"/>
    <col min="14602" max="14602" width="1.5" style="503" hidden="1" customWidth="1"/>
    <col min="14603" max="14603" width="1.75" style="503" hidden="1" customWidth="1"/>
    <col min="14604" max="14616" width="1.5" style="503" hidden="1" customWidth="1"/>
    <col min="14617" max="14618" width="2.625" style="503" hidden="1" customWidth="1"/>
    <col min="14619" max="14628" width="12.75" style="503" hidden="1" customWidth="1"/>
    <col min="14629" max="14629" width="13.5" style="503" hidden="1" customWidth="1"/>
    <col min="14630" max="14630" width="8.25" style="503" hidden="1" customWidth="1"/>
    <col min="14631" max="14631" width="1.625" style="503" hidden="1" customWidth="1"/>
    <col min="14632" max="14848" width="0" style="503" hidden="1"/>
    <col min="14849" max="14849" width="1.625" style="503" hidden="1" customWidth="1"/>
    <col min="14850" max="14856" width="1.5" style="503" hidden="1" customWidth="1"/>
    <col min="14857" max="14857" width="1.875" style="503" hidden="1" customWidth="1"/>
    <col min="14858" max="14858" width="1.5" style="503" hidden="1" customWidth="1"/>
    <col min="14859" max="14859" width="1.75" style="503" hidden="1" customWidth="1"/>
    <col min="14860" max="14872" width="1.5" style="503" hidden="1" customWidth="1"/>
    <col min="14873" max="14874" width="2.625" style="503" hidden="1" customWidth="1"/>
    <col min="14875" max="14884" width="12.75" style="503" hidden="1" customWidth="1"/>
    <col min="14885" max="14885" width="13.5" style="503" hidden="1" customWidth="1"/>
    <col min="14886" max="14886" width="8.25" style="503" hidden="1" customWidth="1"/>
    <col min="14887" max="14887" width="1.625" style="503" hidden="1" customWidth="1"/>
    <col min="14888" max="15104" width="0" style="503" hidden="1"/>
    <col min="15105" max="15105" width="1.625" style="503" hidden="1" customWidth="1"/>
    <col min="15106" max="15112" width="1.5" style="503" hidden="1" customWidth="1"/>
    <col min="15113" max="15113" width="1.875" style="503" hidden="1" customWidth="1"/>
    <col min="15114" max="15114" width="1.5" style="503" hidden="1" customWidth="1"/>
    <col min="15115" max="15115" width="1.75" style="503" hidden="1" customWidth="1"/>
    <col min="15116" max="15128" width="1.5" style="503" hidden="1" customWidth="1"/>
    <col min="15129" max="15130" width="2.625" style="503" hidden="1" customWidth="1"/>
    <col min="15131" max="15140" width="12.75" style="503" hidden="1" customWidth="1"/>
    <col min="15141" max="15141" width="13.5" style="503" hidden="1" customWidth="1"/>
    <col min="15142" max="15142" width="8.25" style="503" hidden="1" customWidth="1"/>
    <col min="15143" max="15143" width="1.625" style="503" hidden="1" customWidth="1"/>
    <col min="15144" max="15360" width="0" style="503" hidden="1"/>
    <col min="15361" max="15361" width="1.625" style="503" hidden="1" customWidth="1"/>
    <col min="15362" max="15368" width="1.5" style="503" hidden="1" customWidth="1"/>
    <col min="15369" max="15369" width="1.875" style="503" hidden="1" customWidth="1"/>
    <col min="15370" max="15370" width="1.5" style="503" hidden="1" customWidth="1"/>
    <col min="15371" max="15371" width="1.75" style="503" hidden="1" customWidth="1"/>
    <col min="15372" max="15384" width="1.5" style="503" hidden="1" customWidth="1"/>
    <col min="15385" max="15386" width="2.625" style="503" hidden="1" customWidth="1"/>
    <col min="15387" max="15396" width="12.75" style="503" hidden="1" customWidth="1"/>
    <col min="15397" max="15397" width="13.5" style="503" hidden="1" customWidth="1"/>
    <col min="15398" max="15398" width="8.25" style="503" hidden="1" customWidth="1"/>
    <col min="15399" max="15399" width="1.625" style="503" hidden="1" customWidth="1"/>
    <col min="15400" max="15616" width="0" style="503" hidden="1"/>
    <col min="15617" max="15617" width="1.625" style="503" hidden="1" customWidth="1"/>
    <col min="15618" max="15624" width="1.5" style="503" hidden="1" customWidth="1"/>
    <col min="15625" max="15625" width="1.875" style="503" hidden="1" customWidth="1"/>
    <col min="15626" max="15626" width="1.5" style="503" hidden="1" customWidth="1"/>
    <col min="15627" max="15627" width="1.75" style="503" hidden="1" customWidth="1"/>
    <col min="15628" max="15640" width="1.5" style="503" hidden="1" customWidth="1"/>
    <col min="15641" max="15642" width="2.625" style="503" hidden="1" customWidth="1"/>
    <col min="15643" max="15652" width="12.75" style="503" hidden="1" customWidth="1"/>
    <col min="15653" max="15653" width="13.5" style="503" hidden="1" customWidth="1"/>
    <col min="15654" max="15654" width="8.25" style="503" hidden="1" customWidth="1"/>
    <col min="15655" max="15655" width="1.625" style="503" hidden="1" customWidth="1"/>
    <col min="15656" max="15872" width="0" style="503" hidden="1"/>
    <col min="15873" max="15873" width="1.625" style="503" hidden="1" customWidth="1"/>
    <col min="15874" max="15880" width="1.5" style="503" hidden="1" customWidth="1"/>
    <col min="15881" max="15881" width="1.875" style="503" hidden="1" customWidth="1"/>
    <col min="15882" max="15882" width="1.5" style="503" hidden="1" customWidth="1"/>
    <col min="15883" max="15883" width="1.75" style="503" hidden="1" customWidth="1"/>
    <col min="15884" max="15896" width="1.5" style="503" hidden="1" customWidth="1"/>
    <col min="15897" max="15898" width="2.625" style="503" hidden="1" customWidth="1"/>
    <col min="15899" max="15908" width="12.75" style="503" hidden="1" customWidth="1"/>
    <col min="15909" max="15909" width="13.5" style="503" hidden="1" customWidth="1"/>
    <col min="15910" max="15910" width="8.25" style="503" hidden="1" customWidth="1"/>
    <col min="15911" max="15911" width="1.625" style="503" hidden="1" customWidth="1"/>
    <col min="15912" max="16128" width="0" style="503" hidden="1"/>
    <col min="16129" max="16129" width="1.625" style="503" hidden="1" customWidth="1"/>
    <col min="16130" max="16136" width="1.5" style="503" hidden="1" customWidth="1"/>
    <col min="16137" max="16137" width="1.875" style="503" hidden="1" customWidth="1"/>
    <col min="16138" max="16138" width="1.5" style="503" hidden="1" customWidth="1"/>
    <col min="16139" max="16139" width="1.75" style="503" hidden="1" customWidth="1"/>
    <col min="16140" max="16152" width="1.5" style="503" hidden="1" customWidth="1"/>
    <col min="16153" max="16154" width="2.625" style="503" hidden="1" customWidth="1"/>
    <col min="16155" max="16164" width="12.75" style="503" hidden="1" customWidth="1"/>
    <col min="16165" max="16165" width="13.5" style="503" hidden="1" customWidth="1"/>
    <col min="16166" max="16166" width="8.25" style="503" hidden="1" customWidth="1"/>
    <col min="16167" max="16167" width="1.625" style="503" hidden="1" customWidth="1"/>
    <col min="16168" max="16384" width="0" style="503" hidden="1"/>
  </cols>
  <sheetData>
    <row r="1" spans="1:137" s="556" customFormat="1" ht="9.9499999999999993" customHeight="1" x14ac:dyDescent="0.15">
      <c r="A1" s="259"/>
      <c r="B1" s="259"/>
      <c r="C1" s="259"/>
      <c r="D1" s="259"/>
      <c r="E1" s="259"/>
      <c r="F1" s="259"/>
      <c r="G1" s="259"/>
      <c r="H1" s="550"/>
      <c r="I1" s="259"/>
      <c r="J1" s="259"/>
      <c r="K1" s="259"/>
      <c r="L1" s="259"/>
      <c r="M1" s="551"/>
      <c r="N1" s="550"/>
      <c r="O1" s="259"/>
      <c r="P1" s="259"/>
      <c r="Q1" s="552"/>
      <c r="R1" s="550"/>
      <c r="S1" s="552"/>
      <c r="T1" s="259"/>
      <c r="U1" s="259"/>
      <c r="V1" s="259"/>
      <c r="W1" s="259"/>
      <c r="X1" s="553"/>
      <c r="Y1" s="554"/>
      <c r="Z1" s="259"/>
      <c r="AA1" s="259"/>
      <c r="AB1" s="259"/>
      <c r="AC1" s="259"/>
      <c r="AD1" s="259"/>
      <c r="AE1" s="259"/>
      <c r="AF1" s="259"/>
      <c r="AG1" s="554"/>
      <c r="AH1" s="554"/>
      <c r="AI1" s="259"/>
      <c r="AJ1" s="259"/>
      <c r="AK1" s="259"/>
      <c r="AL1" s="259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5"/>
      <c r="BJ1" s="555"/>
      <c r="BK1" s="555"/>
      <c r="BL1" s="555"/>
      <c r="BM1" s="555"/>
      <c r="BN1" s="555"/>
      <c r="BO1" s="555"/>
      <c r="BP1" s="555"/>
      <c r="BQ1" s="555"/>
      <c r="BR1" s="555"/>
      <c r="BS1" s="555"/>
      <c r="BT1" s="555"/>
      <c r="BU1" s="555"/>
      <c r="BV1" s="555"/>
      <c r="BW1" s="555"/>
      <c r="BX1" s="555"/>
      <c r="BY1" s="555"/>
      <c r="BZ1" s="555"/>
      <c r="CA1" s="555"/>
      <c r="CB1" s="555"/>
      <c r="CC1" s="555"/>
      <c r="CD1" s="555"/>
      <c r="CE1" s="555"/>
      <c r="CF1" s="555"/>
      <c r="CG1" s="555"/>
      <c r="CH1" s="555"/>
      <c r="CI1" s="555"/>
      <c r="CJ1" s="555"/>
      <c r="CK1" s="555"/>
      <c r="CL1" s="555"/>
      <c r="CM1" s="555"/>
      <c r="CN1" s="555"/>
      <c r="CO1" s="555"/>
      <c r="CP1" s="555"/>
      <c r="CQ1" s="555"/>
      <c r="CR1" s="555"/>
      <c r="CS1" s="555"/>
      <c r="CT1" s="555"/>
      <c r="CU1" s="555"/>
      <c r="CV1" s="555"/>
      <c r="CW1" s="555"/>
      <c r="CX1" s="555"/>
      <c r="CY1" s="555"/>
      <c r="CZ1" s="555"/>
      <c r="DA1" s="555"/>
      <c r="DB1" s="555"/>
      <c r="DC1" s="555"/>
      <c r="DD1" s="555"/>
      <c r="DE1" s="555"/>
      <c r="DF1" s="555"/>
      <c r="DG1" s="555"/>
      <c r="DH1" s="555"/>
      <c r="DI1" s="555"/>
      <c r="DJ1" s="555"/>
      <c r="DK1" s="555"/>
      <c r="DL1" s="555"/>
      <c r="DM1" s="555"/>
      <c r="DN1" s="555"/>
      <c r="DO1" s="555"/>
      <c r="DP1" s="555"/>
      <c r="DQ1" s="555"/>
      <c r="DR1" s="555"/>
      <c r="DS1" s="555"/>
      <c r="DT1" s="555"/>
      <c r="DU1" s="555"/>
      <c r="DV1" s="555"/>
      <c r="DW1" s="555"/>
      <c r="DX1" s="555"/>
      <c r="DY1" s="555"/>
      <c r="DZ1" s="555"/>
      <c r="EA1" s="555"/>
      <c r="EB1" s="555"/>
      <c r="EC1" s="555"/>
      <c r="ED1" s="555"/>
      <c r="EE1" s="555"/>
      <c r="EF1" s="555"/>
      <c r="EG1" s="555"/>
    </row>
    <row r="2" spans="1:137" s="556" customFormat="1" ht="15" customHeight="1" x14ac:dyDescent="0.15">
      <c r="A2" s="259" t="s">
        <v>582</v>
      </c>
      <c r="B2" s="259"/>
      <c r="C2" s="259"/>
      <c r="D2" s="259"/>
      <c r="E2" s="259"/>
      <c r="F2" s="259"/>
      <c r="G2" s="259"/>
      <c r="H2" s="550"/>
      <c r="I2" s="259"/>
      <c r="J2" s="259"/>
      <c r="K2" s="259"/>
      <c r="L2" s="259"/>
      <c r="M2" s="551"/>
      <c r="N2" s="550"/>
      <c r="O2" s="259"/>
      <c r="P2" s="259"/>
      <c r="Q2" s="552"/>
      <c r="R2" s="550"/>
      <c r="S2" s="552"/>
      <c r="T2" s="259"/>
      <c r="U2" s="259"/>
      <c r="V2" s="259"/>
      <c r="W2" s="259"/>
      <c r="X2" s="553"/>
      <c r="Y2" s="554"/>
      <c r="Z2" s="259"/>
      <c r="AA2" s="259"/>
      <c r="AB2" s="259"/>
      <c r="AC2" s="259"/>
      <c r="AD2" s="259"/>
      <c r="AE2" s="259"/>
      <c r="AF2" s="259"/>
      <c r="AG2" s="554"/>
      <c r="AH2" s="554"/>
      <c r="AI2" s="259"/>
      <c r="AJ2" s="259"/>
      <c r="AK2" s="259"/>
      <c r="AL2" s="259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</row>
    <row r="3" spans="1:137" s="556" customFormat="1" ht="15" customHeight="1" x14ac:dyDescent="0.15">
      <c r="A3" s="259"/>
      <c r="B3" s="259"/>
      <c r="C3" s="259"/>
      <c r="D3" s="259"/>
      <c r="E3" s="259"/>
      <c r="F3" s="259"/>
      <c r="G3" s="259"/>
      <c r="H3" s="550"/>
      <c r="I3" s="259"/>
      <c r="J3" s="259"/>
      <c r="K3" s="259"/>
      <c r="L3" s="259"/>
      <c r="M3" s="551"/>
      <c r="N3" s="550"/>
      <c r="O3" s="259"/>
      <c r="P3" s="259"/>
      <c r="Q3" s="552"/>
      <c r="R3" s="550"/>
      <c r="S3" s="552"/>
      <c r="T3" s="259"/>
      <c r="U3" s="259"/>
      <c r="V3" s="259"/>
      <c r="W3" s="259"/>
      <c r="X3" s="553"/>
      <c r="Y3" s="554"/>
      <c r="Z3" s="259"/>
      <c r="AA3" s="259"/>
      <c r="AB3" s="259"/>
      <c r="AC3" s="259"/>
      <c r="AD3" s="259"/>
      <c r="AE3" s="137"/>
      <c r="AF3" s="259"/>
      <c r="AG3" s="259"/>
      <c r="AH3" s="554"/>
      <c r="AI3" s="259"/>
      <c r="AJ3" s="122" t="s">
        <v>109</v>
      </c>
      <c r="AK3" s="557" t="s">
        <v>583</v>
      </c>
      <c r="AL3" s="259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  <c r="EE3" s="555"/>
      <c r="EF3" s="555"/>
      <c r="EG3" s="555"/>
    </row>
    <row r="4" spans="1:137" s="556" customFormat="1" ht="21.6" customHeight="1" x14ac:dyDescent="0.2">
      <c r="A4" s="259"/>
      <c r="B4" s="264" t="s">
        <v>112</v>
      </c>
      <c r="C4" s="259"/>
      <c r="D4" s="259"/>
      <c r="E4" s="259"/>
      <c r="F4" s="259"/>
      <c r="G4" s="259"/>
      <c r="H4" s="550"/>
      <c r="I4" s="259"/>
      <c r="J4" s="16" t="s">
        <v>7</v>
      </c>
      <c r="K4" s="558"/>
      <c r="L4" s="558"/>
      <c r="M4" s="551"/>
      <c r="N4" s="550"/>
      <c r="O4" s="259"/>
      <c r="P4" s="259"/>
      <c r="Q4" s="552"/>
      <c r="R4" s="550"/>
      <c r="S4" s="552"/>
      <c r="T4" s="259"/>
      <c r="U4" s="259"/>
      <c r="V4" s="259"/>
      <c r="W4" s="259"/>
      <c r="X4" s="553"/>
      <c r="Y4" s="559"/>
      <c r="Z4" s="559"/>
      <c r="AA4" s="560"/>
      <c r="AB4" s="129" t="s">
        <v>584</v>
      </c>
      <c r="AC4" s="129"/>
      <c r="AD4" s="129"/>
      <c r="AE4" s="561"/>
      <c r="AF4" s="559"/>
      <c r="AG4" s="259"/>
      <c r="AH4" s="263" t="s">
        <v>4</v>
      </c>
      <c r="AI4" s="133" t="s">
        <v>5</v>
      </c>
      <c r="AJ4" s="562"/>
      <c r="AK4" s="124"/>
      <c r="AL4" s="563"/>
      <c r="AM4" s="564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Q4" s="555"/>
      <c r="DR4" s="555"/>
      <c r="DS4" s="555"/>
      <c r="DT4" s="555"/>
      <c r="DU4" s="555"/>
      <c r="DV4" s="555"/>
      <c r="DW4" s="555"/>
      <c r="DX4" s="555"/>
      <c r="DY4" s="555"/>
      <c r="DZ4" s="555"/>
      <c r="EA4" s="555"/>
      <c r="EB4" s="555"/>
      <c r="EC4" s="555"/>
      <c r="ED4" s="555"/>
      <c r="EE4" s="555"/>
      <c r="EF4" s="555"/>
      <c r="EG4" s="555"/>
    </row>
    <row r="5" spans="1:137" s="556" customFormat="1" ht="22.9" customHeight="1" x14ac:dyDescent="0.15">
      <c r="A5" s="259"/>
      <c r="B5" s="264" t="s">
        <v>114</v>
      </c>
      <c r="C5" s="259"/>
      <c r="D5" s="259"/>
      <c r="E5" s="259"/>
      <c r="F5" s="137"/>
      <c r="G5" s="260"/>
      <c r="H5" s="327"/>
      <c r="I5" s="260"/>
      <c r="J5" s="260" t="s">
        <v>585</v>
      </c>
      <c r="K5" s="260"/>
      <c r="L5" s="137"/>
      <c r="M5" s="565"/>
      <c r="N5" s="327"/>
      <c r="O5" s="566"/>
      <c r="P5" s="260"/>
      <c r="Q5" s="469"/>
      <c r="R5" s="327"/>
      <c r="S5" s="552"/>
      <c r="T5" s="554"/>
      <c r="U5" s="554"/>
      <c r="V5" s="554"/>
      <c r="W5" s="554"/>
      <c r="X5" s="553"/>
      <c r="Y5" s="137"/>
      <c r="Z5" s="137"/>
      <c r="AA5" s="259"/>
      <c r="AB5" s="259"/>
      <c r="AC5" s="259"/>
      <c r="AD5" s="259"/>
      <c r="AE5" s="259"/>
      <c r="AF5" s="259"/>
      <c r="AG5" s="259"/>
      <c r="AH5" s="138" t="s">
        <v>113</v>
      </c>
      <c r="AI5" s="139" t="s">
        <v>9</v>
      </c>
      <c r="AJ5" s="567"/>
      <c r="AK5" s="124"/>
      <c r="AL5" s="118"/>
      <c r="AM5" s="568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T5" s="555"/>
      <c r="DU5" s="555"/>
      <c r="DV5" s="555"/>
      <c r="DW5" s="555"/>
      <c r="DX5" s="555"/>
      <c r="DY5" s="555"/>
      <c r="DZ5" s="555"/>
      <c r="EA5" s="555"/>
      <c r="EB5" s="555"/>
      <c r="EC5" s="555"/>
      <c r="ED5" s="555"/>
      <c r="EE5" s="555"/>
      <c r="EF5" s="555"/>
      <c r="EG5" s="555"/>
    </row>
    <row r="6" spans="1:137" s="556" customFormat="1" ht="22.9" customHeight="1" x14ac:dyDescent="0.15">
      <c r="A6" s="259"/>
      <c r="B6" s="264"/>
      <c r="C6" s="259"/>
      <c r="D6" s="259"/>
      <c r="E6" s="259"/>
      <c r="F6" s="137"/>
      <c r="G6" s="260"/>
      <c r="H6" s="327"/>
      <c r="I6" s="260"/>
      <c r="J6" s="260"/>
      <c r="K6" s="260"/>
      <c r="L6" s="137"/>
      <c r="M6" s="565"/>
      <c r="N6" s="327"/>
      <c r="O6" s="566"/>
      <c r="P6" s="260"/>
      <c r="Q6" s="469"/>
      <c r="R6" s="327"/>
      <c r="S6" s="552"/>
      <c r="T6" s="554"/>
      <c r="U6" s="554"/>
      <c r="V6" s="554"/>
      <c r="W6" s="554"/>
      <c r="X6" s="553"/>
      <c r="Y6" s="137"/>
      <c r="Z6" s="137"/>
      <c r="AA6" s="259"/>
      <c r="AB6" s="259"/>
      <c r="AC6" s="259"/>
      <c r="AD6" s="259"/>
      <c r="AE6" s="259"/>
      <c r="AF6" s="259"/>
      <c r="AG6" s="259"/>
      <c r="AH6" s="260"/>
      <c r="AI6" s="120"/>
      <c r="AJ6" s="554"/>
      <c r="AK6" s="270" t="s">
        <v>116</v>
      </c>
      <c r="AL6" s="118"/>
      <c r="AM6" s="568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  <c r="CY6" s="555"/>
      <c r="CZ6" s="555"/>
      <c r="DA6" s="555"/>
      <c r="DB6" s="555"/>
      <c r="DC6" s="555"/>
      <c r="DD6" s="555"/>
      <c r="DE6" s="555"/>
      <c r="DF6" s="555"/>
      <c r="DG6" s="555"/>
      <c r="DH6" s="555"/>
      <c r="DI6" s="555"/>
      <c r="DJ6" s="555"/>
      <c r="DK6" s="555"/>
      <c r="DL6" s="555"/>
      <c r="DM6" s="555"/>
      <c r="DN6" s="555"/>
      <c r="DO6" s="555"/>
      <c r="DP6" s="555"/>
      <c r="DQ6" s="555"/>
      <c r="DR6" s="555"/>
      <c r="DS6" s="555"/>
      <c r="DT6" s="555"/>
      <c r="DU6" s="555"/>
      <c r="DV6" s="555"/>
      <c r="DW6" s="555"/>
      <c r="DX6" s="555"/>
      <c r="DY6" s="555"/>
      <c r="DZ6" s="555"/>
      <c r="EA6" s="555"/>
      <c r="EB6" s="555"/>
      <c r="EC6" s="555"/>
      <c r="ED6" s="555"/>
      <c r="EE6" s="555"/>
      <c r="EF6" s="555"/>
      <c r="EG6" s="555"/>
    </row>
    <row r="7" spans="1:137" ht="15.95" customHeight="1" x14ac:dyDescent="0.15">
      <c r="A7" s="472"/>
      <c r="B7" s="569"/>
      <c r="C7" s="569"/>
      <c r="D7" s="569"/>
      <c r="E7" s="569"/>
      <c r="F7" s="569"/>
      <c r="G7" s="569"/>
      <c r="H7" s="570"/>
      <c r="I7" s="569"/>
      <c r="J7" s="569"/>
      <c r="K7" s="569"/>
      <c r="L7" s="569"/>
      <c r="M7" s="571"/>
      <c r="N7" s="570"/>
      <c r="O7" s="569"/>
      <c r="P7" s="569"/>
      <c r="Q7" s="572"/>
      <c r="R7" s="570"/>
      <c r="S7" s="572"/>
      <c r="T7" s="569"/>
      <c r="U7" s="569"/>
      <c r="V7" s="569"/>
      <c r="W7" s="569"/>
      <c r="X7" s="573"/>
      <c r="Y7" s="472"/>
      <c r="Z7" s="472"/>
      <c r="AA7" s="477" t="s">
        <v>42</v>
      </c>
      <c r="AB7" s="477" t="s">
        <v>13</v>
      </c>
      <c r="AC7" s="477" t="s">
        <v>15</v>
      </c>
      <c r="AD7" s="477" t="s">
        <v>16</v>
      </c>
      <c r="AE7" s="477" t="s">
        <v>117</v>
      </c>
      <c r="AF7" s="477" t="s">
        <v>26</v>
      </c>
      <c r="AG7" s="477" t="s">
        <v>28</v>
      </c>
      <c r="AH7" s="477" t="s">
        <v>30</v>
      </c>
      <c r="AI7" s="477" t="s">
        <v>32</v>
      </c>
      <c r="AJ7" s="477" t="s">
        <v>34</v>
      </c>
      <c r="AK7" s="397" t="s">
        <v>146</v>
      </c>
      <c r="AL7" s="574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</row>
    <row r="8" spans="1:137" ht="27.95" customHeight="1" x14ac:dyDescent="0.15">
      <c r="A8" s="575"/>
      <c r="B8" s="1356" t="s">
        <v>530</v>
      </c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1357"/>
      <c r="Q8" s="1357"/>
      <c r="R8" s="1357"/>
      <c r="S8" s="1357"/>
      <c r="T8" s="1357"/>
      <c r="U8" s="1357"/>
      <c r="V8" s="1357"/>
      <c r="W8" s="1357"/>
      <c r="X8" s="1358"/>
      <c r="Y8" s="482"/>
      <c r="Z8" s="483"/>
      <c r="AA8" s="1365" t="s">
        <v>586</v>
      </c>
      <c r="AB8" s="1366"/>
      <c r="AC8" s="1366"/>
      <c r="AD8" s="1366"/>
      <c r="AE8" s="1366"/>
      <c r="AF8" s="1367"/>
      <c r="AG8" s="1365" t="s">
        <v>587</v>
      </c>
      <c r="AH8" s="1366"/>
      <c r="AI8" s="1366"/>
      <c r="AJ8" s="1366"/>
      <c r="AK8" s="1367"/>
      <c r="AL8" s="485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479"/>
      <c r="BF8" s="479"/>
      <c r="BG8" s="479"/>
      <c r="BH8" s="479"/>
      <c r="BI8" s="479"/>
      <c r="BJ8" s="479"/>
      <c r="BK8" s="479"/>
      <c r="BL8" s="479"/>
      <c r="BM8" s="479"/>
      <c r="BN8" s="479"/>
      <c r="BO8" s="479"/>
      <c r="BP8" s="479"/>
      <c r="BQ8" s="479"/>
      <c r="BR8" s="479"/>
      <c r="BS8" s="479"/>
      <c r="BT8" s="479"/>
      <c r="BU8" s="479"/>
      <c r="BV8" s="479"/>
      <c r="BW8" s="479"/>
      <c r="BX8" s="479"/>
      <c r="BY8" s="479"/>
      <c r="BZ8" s="479"/>
      <c r="CA8" s="479"/>
      <c r="CB8" s="479"/>
      <c r="CC8" s="479"/>
      <c r="CD8" s="479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9"/>
      <c r="CY8" s="479"/>
      <c r="CZ8" s="479"/>
      <c r="DA8" s="479"/>
      <c r="DB8" s="479"/>
      <c r="DC8" s="479"/>
      <c r="DD8" s="479"/>
      <c r="DE8" s="479"/>
      <c r="DF8" s="479"/>
      <c r="DG8" s="479"/>
      <c r="DH8" s="479"/>
      <c r="DI8" s="479"/>
      <c r="DJ8" s="479"/>
      <c r="DK8" s="479"/>
      <c r="DL8" s="479"/>
      <c r="DM8" s="479"/>
      <c r="DN8" s="479"/>
      <c r="DO8" s="479"/>
      <c r="DP8" s="479"/>
      <c r="DQ8" s="479"/>
      <c r="DR8" s="479"/>
      <c r="DS8" s="479"/>
      <c r="DT8" s="479"/>
      <c r="DU8" s="479"/>
      <c r="DV8" s="479"/>
      <c r="DW8" s="479"/>
      <c r="DX8" s="479"/>
      <c r="DY8" s="479"/>
      <c r="DZ8" s="479"/>
      <c r="EA8" s="479"/>
      <c r="EB8" s="479"/>
      <c r="EC8" s="479"/>
      <c r="ED8" s="479"/>
      <c r="EE8" s="479"/>
      <c r="EF8" s="479"/>
      <c r="EG8" s="479"/>
    </row>
    <row r="9" spans="1:137" ht="15.75" customHeight="1" x14ac:dyDescent="0.15">
      <c r="A9" s="575"/>
      <c r="B9" s="1359"/>
      <c r="C9" s="1360"/>
      <c r="D9" s="1360"/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360"/>
      <c r="T9" s="1360"/>
      <c r="U9" s="1360"/>
      <c r="V9" s="1360"/>
      <c r="W9" s="1360"/>
      <c r="X9" s="1361"/>
      <c r="Y9" s="1269" t="s">
        <v>45</v>
      </c>
      <c r="Z9" s="1270"/>
      <c r="AA9" s="576"/>
      <c r="AB9" s="577"/>
      <c r="AC9" s="488"/>
      <c r="AD9" s="578"/>
      <c r="AE9" s="488"/>
      <c r="AF9" s="490"/>
      <c r="AG9" s="487"/>
      <c r="AH9" s="488"/>
      <c r="AI9" s="488"/>
      <c r="AJ9" s="488"/>
      <c r="AK9" s="490"/>
      <c r="AL9" s="485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79"/>
    </row>
    <row r="10" spans="1:137" ht="27.95" customHeight="1" x14ac:dyDescent="0.15">
      <c r="A10" s="575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1"/>
      <c r="Y10" s="491"/>
      <c r="Z10" s="492"/>
      <c r="AA10" s="494" t="s">
        <v>533</v>
      </c>
      <c r="AB10" s="494" t="s">
        <v>588</v>
      </c>
      <c r="AC10" s="494" t="s">
        <v>589</v>
      </c>
      <c r="AD10" s="494" t="s">
        <v>590</v>
      </c>
      <c r="AE10" s="494" t="s">
        <v>591</v>
      </c>
      <c r="AF10" s="494" t="s">
        <v>592</v>
      </c>
      <c r="AG10" s="494" t="s">
        <v>533</v>
      </c>
      <c r="AH10" s="494" t="s">
        <v>593</v>
      </c>
      <c r="AI10" s="494" t="s">
        <v>594</v>
      </c>
      <c r="AJ10" s="494" t="s">
        <v>595</v>
      </c>
      <c r="AK10" s="494" t="s">
        <v>596</v>
      </c>
      <c r="AL10" s="496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79"/>
      <c r="DM10" s="479"/>
      <c r="DN10" s="479"/>
      <c r="DO10" s="479"/>
      <c r="DP10" s="479"/>
      <c r="DQ10" s="479"/>
      <c r="DR10" s="479"/>
      <c r="DS10" s="479"/>
      <c r="DT10" s="479"/>
      <c r="DU10" s="479"/>
      <c r="DV10" s="479"/>
      <c r="DW10" s="479"/>
      <c r="DX10" s="479"/>
      <c r="DY10" s="479"/>
      <c r="DZ10" s="479"/>
      <c r="EA10" s="479"/>
      <c r="EB10" s="479"/>
      <c r="EC10" s="479"/>
      <c r="ED10" s="479"/>
      <c r="EE10" s="479"/>
      <c r="EF10" s="479"/>
      <c r="EG10" s="479"/>
    </row>
    <row r="11" spans="1:137" ht="8.1" customHeight="1" thickBot="1" x14ac:dyDescent="0.2">
      <c r="A11" s="575"/>
      <c r="B11" s="1362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4"/>
      <c r="Y11" s="497"/>
      <c r="Z11" s="498"/>
      <c r="AA11" s="499"/>
      <c r="AB11" s="499"/>
      <c r="AC11" s="499"/>
      <c r="AD11" s="500"/>
      <c r="AE11" s="499"/>
      <c r="AF11" s="501"/>
      <c r="AG11" s="499"/>
      <c r="AH11" s="499"/>
      <c r="AI11" s="499"/>
      <c r="AJ11" s="499"/>
      <c r="AK11" s="430"/>
      <c r="AL11" s="502"/>
      <c r="AM11" s="5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  <c r="EE11" s="479"/>
      <c r="EF11" s="479"/>
      <c r="EG11" s="479"/>
    </row>
    <row r="12" spans="1:137" ht="21.6" customHeight="1" x14ac:dyDescent="0.15">
      <c r="A12" s="472"/>
      <c r="B12" s="1271" t="s">
        <v>597</v>
      </c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355"/>
      <c r="Y12" s="580">
        <v>0</v>
      </c>
      <c r="Z12" s="581">
        <v>1</v>
      </c>
      <c r="AA12" s="362">
        <f>SUM(AB12:AF12)</f>
        <v>14289111</v>
      </c>
      <c r="AB12" s="582">
        <v>2365667</v>
      </c>
      <c r="AC12" s="582">
        <v>260376</v>
      </c>
      <c r="AD12" s="582">
        <v>9665392</v>
      </c>
      <c r="AE12" s="582">
        <v>1997070</v>
      </c>
      <c r="AF12" s="582">
        <v>606</v>
      </c>
      <c r="AG12" s="362">
        <f>SUM(AH12:AK12)</f>
        <v>5099638</v>
      </c>
      <c r="AH12" s="582">
        <v>2188104</v>
      </c>
      <c r="AI12" s="582">
        <v>76199</v>
      </c>
      <c r="AJ12" s="582">
        <v>1506679</v>
      </c>
      <c r="AK12" s="364">
        <v>1328656</v>
      </c>
      <c r="AL12" s="583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  <c r="EC12" s="479"/>
      <c r="ED12" s="479"/>
      <c r="EE12" s="479"/>
      <c r="EF12" s="479"/>
      <c r="EG12" s="479"/>
    </row>
    <row r="13" spans="1:137" ht="21.6" customHeight="1" x14ac:dyDescent="0.15">
      <c r="A13" s="472"/>
      <c r="B13" s="1271" t="s">
        <v>540</v>
      </c>
      <c r="C13" s="1272"/>
      <c r="D13" s="1272"/>
      <c r="E13" s="1272"/>
      <c r="F13" s="1272"/>
      <c r="G13" s="1272"/>
      <c r="H13" s="1272"/>
      <c r="I13" s="1272"/>
      <c r="J13" s="1272"/>
      <c r="K13" s="1272"/>
      <c r="L13" s="1272"/>
      <c r="M13" s="1272"/>
      <c r="N13" s="1272"/>
      <c r="O13" s="1272"/>
      <c r="P13" s="1272"/>
      <c r="Q13" s="1272"/>
      <c r="R13" s="1272"/>
      <c r="S13" s="1272"/>
      <c r="T13" s="1272"/>
      <c r="U13" s="1272"/>
      <c r="V13" s="1272"/>
      <c r="W13" s="1272"/>
      <c r="X13" s="1355"/>
      <c r="Y13" s="442">
        <v>0</v>
      </c>
      <c r="Z13" s="443">
        <v>2</v>
      </c>
      <c r="AA13" s="248">
        <f t="shared" ref="AA13:AA31" si="0">SUM(AB13:AF13)</f>
        <v>10249452</v>
      </c>
      <c r="AB13" s="250">
        <v>1686542</v>
      </c>
      <c r="AC13" s="250">
        <v>186155</v>
      </c>
      <c r="AD13" s="250">
        <v>6963830</v>
      </c>
      <c r="AE13" s="250">
        <v>1412408</v>
      </c>
      <c r="AF13" s="250">
        <v>517</v>
      </c>
      <c r="AG13" s="248">
        <f t="shared" ref="AG13:AG31" si="1">SUM(AH13:AK13)</f>
        <v>4005578</v>
      </c>
      <c r="AH13" s="250">
        <v>1712552</v>
      </c>
      <c r="AI13" s="250">
        <v>57629</v>
      </c>
      <c r="AJ13" s="250">
        <v>1191179</v>
      </c>
      <c r="AK13" s="374">
        <v>1044218</v>
      </c>
      <c r="AL13" s="583"/>
      <c r="AM13" s="479"/>
      <c r="AN13" s="479"/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  <c r="DI13" s="479"/>
      <c r="DJ13" s="479"/>
      <c r="DK13" s="479"/>
      <c r="DL13" s="479"/>
      <c r="DM13" s="479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/>
      <c r="EB13" s="479"/>
      <c r="EC13" s="479"/>
      <c r="ED13" s="479"/>
      <c r="EE13" s="479"/>
      <c r="EF13" s="479"/>
      <c r="EG13" s="479"/>
    </row>
    <row r="14" spans="1:137" ht="21.6" customHeight="1" x14ac:dyDescent="0.15">
      <c r="A14" s="472"/>
      <c r="B14" s="1271" t="s">
        <v>598</v>
      </c>
      <c r="C14" s="1272"/>
      <c r="D14" s="1272"/>
      <c r="E14" s="1272"/>
      <c r="F14" s="1272"/>
      <c r="G14" s="1272"/>
      <c r="H14" s="1272"/>
      <c r="I14" s="1272"/>
      <c r="J14" s="1272"/>
      <c r="K14" s="1272"/>
      <c r="L14" s="1272"/>
      <c r="M14" s="1272"/>
      <c r="N14" s="1272"/>
      <c r="O14" s="1272"/>
      <c r="P14" s="1272"/>
      <c r="Q14" s="1272"/>
      <c r="R14" s="1272"/>
      <c r="S14" s="1272"/>
      <c r="T14" s="1272"/>
      <c r="U14" s="1272"/>
      <c r="V14" s="1272"/>
      <c r="W14" s="1272"/>
      <c r="X14" s="1355"/>
      <c r="Y14" s="442">
        <v>0</v>
      </c>
      <c r="Z14" s="443">
        <v>3</v>
      </c>
      <c r="AA14" s="248">
        <f t="shared" si="0"/>
        <v>6305166</v>
      </c>
      <c r="AB14" s="250">
        <v>813162</v>
      </c>
      <c r="AC14" s="250">
        <v>833710</v>
      </c>
      <c r="AD14" s="250">
        <v>4484550</v>
      </c>
      <c r="AE14" s="250">
        <v>132850</v>
      </c>
      <c r="AF14" s="250">
        <v>40894</v>
      </c>
      <c r="AG14" s="248">
        <f t="shared" si="1"/>
        <v>19323936</v>
      </c>
      <c r="AH14" s="250">
        <v>8817160</v>
      </c>
      <c r="AI14" s="250">
        <v>14448</v>
      </c>
      <c r="AJ14" s="250">
        <v>5196</v>
      </c>
      <c r="AK14" s="374">
        <v>10487132</v>
      </c>
      <c r="AL14" s="583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9"/>
      <c r="EE14" s="479"/>
      <c r="EF14" s="479"/>
      <c r="EG14" s="479"/>
    </row>
    <row r="15" spans="1:137" ht="21.6" customHeight="1" x14ac:dyDescent="0.15">
      <c r="A15" s="472"/>
      <c r="B15" s="1271" t="s">
        <v>599</v>
      </c>
      <c r="C15" s="1272"/>
      <c r="D15" s="1272"/>
      <c r="E15" s="1272"/>
      <c r="F15" s="1272"/>
      <c r="G15" s="1272"/>
      <c r="H15" s="1272"/>
      <c r="I15" s="1272"/>
      <c r="J15" s="1272"/>
      <c r="K15" s="1272"/>
      <c r="L15" s="1272"/>
      <c r="M15" s="1272"/>
      <c r="N15" s="1272"/>
      <c r="O15" s="1272"/>
      <c r="P15" s="1272"/>
      <c r="Q15" s="1272"/>
      <c r="R15" s="1272"/>
      <c r="S15" s="1272"/>
      <c r="T15" s="1272"/>
      <c r="U15" s="1272"/>
      <c r="V15" s="1272"/>
      <c r="W15" s="1272"/>
      <c r="X15" s="1355"/>
      <c r="Y15" s="442">
        <v>0</v>
      </c>
      <c r="Z15" s="443">
        <v>4</v>
      </c>
      <c r="AA15" s="248">
        <f t="shared" si="0"/>
        <v>142792</v>
      </c>
      <c r="AB15" s="250">
        <v>4356</v>
      </c>
      <c r="AC15" s="250">
        <v>2507</v>
      </c>
      <c r="AD15" s="250">
        <v>135929</v>
      </c>
      <c r="AE15" s="250">
        <v>0</v>
      </c>
      <c r="AF15" s="250">
        <v>0</v>
      </c>
      <c r="AG15" s="248">
        <f t="shared" si="1"/>
        <v>290220</v>
      </c>
      <c r="AH15" s="250">
        <v>54951</v>
      </c>
      <c r="AI15" s="250">
        <v>0</v>
      </c>
      <c r="AJ15" s="250">
        <v>0</v>
      </c>
      <c r="AK15" s="374">
        <v>235269</v>
      </c>
      <c r="AL15" s="583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</row>
    <row r="16" spans="1:137" ht="21.6" customHeight="1" thickBot="1" x14ac:dyDescent="0.2">
      <c r="A16" s="472"/>
      <c r="B16" s="1271" t="s">
        <v>600</v>
      </c>
      <c r="C16" s="1272"/>
      <c r="D16" s="1272"/>
      <c r="E16" s="1272"/>
      <c r="F16" s="1272"/>
      <c r="G16" s="1272"/>
      <c r="H16" s="1272"/>
      <c r="I16" s="1272"/>
      <c r="J16" s="1272"/>
      <c r="K16" s="1272"/>
      <c r="L16" s="1272"/>
      <c r="M16" s="1272"/>
      <c r="N16" s="1272"/>
      <c r="O16" s="1272"/>
      <c r="P16" s="1272"/>
      <c r="Q16" s="1272"/>
      <c r="R16" s="1272"/>
      <c r="S16" s="1272"/>
      <c r="T16" s="1272"/>
      <c r="U16" s="1272"/>
      <c r="V16" s="1272"/>
      <c r="W16" s="1272"/>
      <c r="X16" s="1355"/>
      <c r="Y16" s="445">
        <v>0</v>
      </c>
      <c r="Z16" s="446">
        <v>5</v>
      </c>
      <c r="AA16" s="190">
        <f t="shared" si="0"/>
        <v>109431703</v>
      </c>
      <c r="AB16" s="189">
        <v>25063005</v>
      </c>
      <c r="AC16" s="189">
        <v>387026</v>
      </c>
      <c r="AD16" s="189">
        <v>48682924</v>
      </c>
      <c r="AE16" s="189">
        <v>35289208</v>
      </c>
      <c r="AF16" s="189">
        <v>9540</v>
      </c>
      <c r="AG16" s="190">
        <f t="shared" si="1"/>
        <v>2808394</v>
      </c>
      <c r="AH16" s="189">
        <v>2773177</v>
      </c>
      <c r="AI16" s="189">
        <v>35217</v>
      </c>
      <c r="AJ16" s="504">
        <v>0</v>
      </c>
      <c r="AK16" s="505">
        <v>0</v>
      </c>
      <c r="AL16" s="583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</row>
    <row r="17" spans="1:137" ht="21.6" customHeight="1" x14ac:dyDescent="0.15">
      <c r="A17" s="472"/>
      <c r="B17" s="1271" t="s">
        <v>601</v>
      </c>
      <c r="C17" s="1272"/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355"/>
      <c r="Y17" s="437">
        <v>0</v>
      </c>
      <c r="Z17" s="438">
        <v>6</v>
      </c>
      <c r="AA17" s="185">
        <f t="shared" si="0"/>
        <v>7731751</v>
      </c>
      <c r="AB17" s="185">
        <f>SUM(AB18:AB22)</f>
        <v>1285034</v>
      </c>
      <c r="AC17" s="185">
        <f t="shared" ref="AC17:AF17" si="2">SUM(AC18:AC22)</f>
        <v>1370463</v>
      </c>
      <c r="AD17" s="185">
        <f t="shared" si="2"/>
        <v>3861281</v>
      </c>
      <c r="AE17" s="185">
        <f t="shared" si="2"/>
        <v>830708</v>
      </c>
      <c r="AF17" s="185">
        <f t="shared" si="2"/>
        <v>384265</v>
      </c>
      <c r="AG17" s="185">
        <f t="shared" si="1"/>
        <v>5893810</v>
      </c>
      <c r="AH17" s="185">
        <f t="shared" ref="AH17:AK17" si="3">SUM(AH18:AH22)</f>
        <v>5590142</v>
      </c>
      <c r="AI17" s="185">
        <f t="shared" si="3"/>
        <v>7550</v>
      </c>
      <c r="AJ17" s="185">
        <f t="shared" si="3"/>
        <v>42</v>
      </c>
      <c r="AK17" s="186">
        <f t="shared" si="3"/>
        <v>296076</v>
      </c>
      <c r="AL17" s="583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</row>
    <row r="18" spans="1:137" ht="21.6" customHeight="1" x14ac:dyDescent="0.15">
      <c r="A18" s="472"/>
      <c r="B18" s="1271" t="s">
        <v>545</v>
      </c>
      <c r="C18" s="1272"/>
      <c r="D18" s="1272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2"/>
      <c r="W18" s="1272"/>
      <c r="X18" s="1355"/>
      <c r="Y18" s="442">
        <v>0</v>
      </c>
      <c r="Z18" s="443">
        <v>7</v>
      </c>
      <c r="AA18" s="248">
        <f t="shared" si="0"/>
        <v>1074784</v>
      </c>
      <c r="AB18" s="250">
        <v>34874</v>
      </c>
      <c r="AC18" s="250">
        <v>385</v>
      </c>
      <c r="AD18" s="250">
        <v>212161</v>
      </c>
      <c r="AE18" s="250">
        <v>827364</v>
      </c>
      <c r="AF18" s="250">
        <v>0</v>
      </c>
      <c r="AG18" s="248">
        <f t="shared" si="1"/>
        <v>76652</v>
      </c>
      <c r="AH18" s="250">
        <v>70425</v>
      </c>
      <c r="AI18" s="250">
        <v>5451</v>
      </c>
      <c r="AJ18" s="250">
        <v>0</v>
      </c>
      <c r="AK18" s="374">
        <v>776</v>
      </c>
      <c r="AL18" s="583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79"/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9"/>
      <c r="EE18" s="479"/>
      <c r="EF18" s="479"/>
      <c r="EG18" s="479"/>
    </row>
    <row r="19" spans="1:137" ht="21.6" customHeight="1" x14ac:dyDescent="0.15">
      <c r="A19" s="472"/>
      <c r="B19" s="1271" t="s">
        <v>546</v>
      </c>
      <c r="C19" s="1272"/>
      <c r="D19" s="1272"/>
      <c r="E19" s="1272"/>
      <c r="F19" s="1272"/>
      <c r="G19" s="1272"/>
      <c r="H19" s="1272"/>
      <c r="I19" s="1272"/>
      <c r="J19" s="1272"/>
      <c r="K19" s="1272"/>
      <c r="L19" s="1272"/>
      <c r="M19" s="1272"/>
      <c r="N19" s="1272"/>
      <c r="O19" s="1272"/>
      <c r="P19" s="1272"/>
      <c r="Q19" s="1272"/>
      <c r="R19" s="1272"/>
      <c r="S19" s="1272"/>
      <c r="T19" s="1272"/>
      <c r="U19" s="1272"/>
      <c r="V19" s="1272"/>
      <c r="W19" s="1272"/>
      <c r="X19" s="1355"/>
      <c r="Y19" s="442">
        <v>0</v>
      </c>
      <c r="Z19" s="443">
        <v>8</v>
      </c>
      <c r="AA19" s="248">
        <f t="shared" si="0"/>
        <v>55474</v>
      </c>
      <c r="AB19" s="250">
        <v>12275</v>
      </c>
      <c r="AC19" s="250">
        <v>5922</v>
      </c>
      <c r="AD19" s="250">
        <v>37230</v>
      </c>
      <c r="AE19" s="250">
        <v>0</v>
      </c>
      <c r="AF19" s="250">
        <v>47</v>
      </c>
      <c r="AG19" s="248">
        <f t="shared" si="1"/>
        <v>10037</v>
      </c>
      <c r="AH19" s="250">
        <v>10037</v>
      </c>
      <c r="AI19" s="250">
        <v>0</v>
      </c>
      <c r="AJ19" s="250">
        <v>0</v>
      </c>
      <c r="AK19" s="374">
        <v>0</v>
      </c>
      <c r="AL19" s="583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  <c r="EC19" s="479"/>
      <c r="ED19" s="479"/>
      <c r="EE19" s="479"/>
      <c r="EF19" s="479"/>
      <c r="EG19" s="479"/>
    </row>
    <row r="20" spans="1:137" ht="21.6" customHeight="1" x14ac:dyDescent="0.15">
      <c r="A20" s="472"/>
      <c r="B20" s="1271" t="s">
        <v>547</v>
      </c>
      <c r="C20" s="1272"/>
      <c r="D20" s="1272"/>
      <c r="E20" s="1272"/>
      <c r="F20" s="1272"/>
      <c r="G20" s="1272"/>
      <c r="H20" s="1272"/>
      <c r="I20" s="1272"/>
      <c r="J20" s="1272"/>
      <c r="K20" s="1272"/>
      <c r="L20" s="1272"/>
      <c r="M20" s="1272"/>
      <c r="N20" s="1272"/>
      <c r="O20" s="1272"/>
      <c r="P20" s="1272"/>
      <c r="Q20" s="1272"/>
      <c r="R20" s="1272"/>
      <c r="S20" s="1272"/>
      <c r="T20" s="1272"/>
      <c r="U20" s="1272"/>
      <c r="V20" s="1272"/>
      <c r="W20" s="1272"/>
      <c r="X20" s="1355"/>
      <c r="Y20" s="442">
        <v>0</v>
      </c>
      <c r="Z20" s="443">
        <v>9</v>
      </c>
      <c r="AA20" s="248">
        <f t="shared" si="0"/>
        <v>14509</v>
      </c>
      <c r="AB20" s="250">
        <v>0</v>
      </c>
      <c r="AC20" s="250">
        <v>0</v>
      </c>
      <c r="AD20" s="250">
        <v>14509</v>
      </c>
      <c r="AE20" s="250">
        <v>0</v>
      </c>
      <c r="AF20" s="250">
        <v>0</v>
      </c>
      <c r="AG20" s="248">
        <f t="shared" si="1"/>
        <v>0</v>
      </c>
      <c r="AH20" s="250">
        <v>0</v>
      </c>
      <c r="AI20" s="250">
        <v>0</v>
      </c>
      <c r="AJ20" s="251">
        <v>0</v>
      </c>
      <c r="AK20" s="374">
        <v>0</v>
      </c>
      <c r="AL20" s="583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  <c r="EC20" s="479"/>
      <c r="ED20" s="479"/>
      <c r="EE20" s="479"/>
      <c r="EF20" s="479"/>
      <c r="EG20" s="479"/>
    </row>
    <row r="21" spans="1:137" ht="21.6" customHeight="1" x14ac:dyDescent="0.15">
      <c r="A21" s="472"/>
      <c r="B21" s="1271" t="s">
        <v>548</v>
      </c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355"/>
      <c r="Y21" s="442">
        <v>1</v>
      </c>
      <c r="Z21" s="443">
        <v>0</v>
      </c>
      <c r="AA21" s="248">
        <f t="shared" si="0"/>
        <v>37465</v>
      </c>
      <c r="AB21" s="250">
        <v>0</v>
      </c>
      <c r="AC21" s="250">
        <v>37465</v>
      </c>
      <c r="AD21" s="250">
        <v>0</v>
      </c>
      <c r="AE21" s="250">
        <v>0</v>
      </c>
      <c r="AF21" s="250">
        <v>0</v>
      </c>
      <c r="AG21" s="248">
        <f t="shared" si="1"/>
        <v>1945</v>
      </c>
      <c r="AH21" s="250">
        <v>1945</v>
      </c>
      <c r="AI21" s="250">
        <v>0</v>
      </c>
      <c r="AJ21" s="251">
        <v>0</v>
      </c>
      <c r="AK21" s="374">
        <v>0</v>
      </c>
      <c r="AL21" s="583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</row>
    <row r="22" spans="1:137" ht="21.6" customHeight="1" thickBot="1" x14ac:dyDescent="0.2">
      <c r="A22" s="472"/>
      <c r="B22" s="1271" t="s">
        <v>549</v>
      </c>
      <c r="C22" s="1272"/>
      <c r="D22" s="1272"/>
      <c r="E22" s="1272"/>
      <c r="F22" s="1272"/>
      <c r="G22" s="1272"/>
      <c r="H22" s="1272"/>
      <c r="I22" s="1272"/>
      <c r="J22" s="1272"/>
      <c r="K22" s="1272"/>
      <c r="L22" s="1272"/>
      <c r="M22" s="1272"/>
      <c r="N22" s="1272"/>
      <c r="O22" s="1272"/>
      <c r="P22" s="1272"/>
      <c r="Q22" s="1272"/>
      <c r="R22" s="1272"/>
      <c r="S22" s="1272"/>
      <c r="T22" s="1272"/>
      <c r="U22" s="1272"/>
      <c r="V22" s="1272"/>
      <c r="W22" s="1272"/>
      <c r="X22" s="1355"/>
      <c r="Y22" s="445">
        <v>1</v>
      </c>
      <c r="Z22" s="446">
        <v>1</v>
      </c>
      <c r="AA22" s="190">
        <f t="shared" si="0"/>
        <v>6549519</v>
      </c>
      <c r="AB22" s="189">
        <v>1237885</v>
      </c>
      <c r="AC22" s="189">
        <v>1326691</v>
      </c>
      <c r="AD22" s="189">
        <v>3597381</v>
      </c>
      <c r="AE22" s="189">
        <v>3344</v>
      </c>
      <c r="AF22" s="189">
        <v>384218</v>
      </c>
      <c r="AG22" s="190">
        <f t="shared" si="1"/>
        <v>5805176</v>
      </c>
      <c r="AH22" s="189">
        <v>5507735</v>
      </c>
      <c r="AI22" s="189">
        <v>2099</v>
      </c>
      <c r="AJ22" s="189">
        <v>42</v>
      </c>
      <c r="AK22" s="507">
        <v>295300</v>
      </c>
      <c r="AL22" s="583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</row>
    <row r="23" spans="1:137" ht="21.6" customHeight="1" x14ac:dyDescent="0.15">
      <c r="A23" s="472"/>
      <c r="B23" s="1271" t="s">
        <v>602</v>
      </c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  <c r="S23" s="1272"/>
      <c r="T23" s="1272"/>
      <c r="U23" s="1272"/>
      <c r="V23" s="1272"/>
      <c r="W23" s="1272"/>
      <c r="X23" s="1355"/>
      <c r="Y23" s="584">
        <v>1</v>
      </c>
      <c r="Z23" s="512">
        <v>2</v>
      </c>
      <c r="AA23" s="456">
        <f t="shared" si="0"/>
        <v>2353031</v>
      </c>
      <c r="AB23" s="456">
        <f>SUM(AB24:AB29)</f>
        <v>63461</v>
      </c>
      <c r="AC23" s="456">
        <f t="shared" ref="AC23:AF23" si="4">SUM(AC24:AC29)</f>
        <v>1298131</v>
      </c>
      <c r="AD23" s="456">
        <f t="shared" si="4"/>
        <v>991439</v>
      </c>
      <c r="AE23" s="456">
        <f t="shared" si="4"/>
        <v>0</v>
      </c>
      <c r="AF23" s="456">
        <f t="shared" si="4"/>
        <v>0</v>
      </c>
      <c r="AG23" s="456">
        <f t="shared" si="1"/>
        <v>742379</v>
      </c>
      <c r="AH23" s="456">
        <f t="shared" ref="AH23:AK23" si="5">SUM(AH24:AH29)</f>
        <v>305595</v>
      </c>
      <c r="AI23" s="456">
        <f t="shared" si="5"/>
        <v>0</v>
      </c>
      <c r="AJ23" s="456">
        <f t="shared" si="5"/>
        <v>0</v>
      </c>
      <c r="AK23" s="457">
        <f t="shared" si="5"/>
        <v>436784</v>
      </c>
      <c r="AL23" s="583"/>
      <c r="AM23" s="479"/>
      <c r="AN23" s="479"/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479"/>
      <c r="CO23" s="479"/>
      <c r="CP23" s="479"/>
      <c r="CQ23" s="479"/>
      <c r="CR23" s="479"/>
      <c r="CS23" s="479"/>
      <c r="CT23" s="479"/>
      <c r="CU23" s="479"/>
      <c r="CV23" s="479"/>
      <c r="CW23" s="479"/>
      <c r="CX23" s="479"/>
      <c r="CY23" s="479"/>
      <c r="CZ23" s="479"/>
      <c r="DA23" s="479"/>
      <c r="DB23" s="479"/>
      <c r="DC23" s="479"/>
      <c r="DD23" s="479"/>
      <c r="DE23" s="479"/>
      <c r="DF23" s="479"/>
      <c r="DG23" s="479"/>
      <c r="DH23" s="479"/>
      <c r="DI23" s="479"/>
      <c r="DJ23" s="479"/>
      <c r="DK23" s="479"/>
      <c r="DL23" s="479"/>
      <c r="DM23" s="479"/>
      <c r="DN23" s="479"/>
      <c r="DO23" s="479"/>
      <c r="DP23" s="479"/>
      <c r="DQ23" s="479"/>
      <c r="DR23" s="479"/>
      <c r="DS23" s="479"/>
      <c r="DT23" s="479"/>
      <c r="DU23" s="479"/>
      <c r="DV23" s="479"/>
      <c r="DW23" s="479"/>
      <c r="DX23" s="479"/>
      <c r="DY23" s="479"/>
      <c r="DZ23" s="479"/>
      <c r="EA23" s="479"/>
      <c r="EB23" s="479"/>
      <c r="EC23" s="479"/>
      <c r="ED23" s="479"/>
      <c r="EE23" s="479"/>
      <c r="EF23" s="479"/>
      <c r="EG23" s="479"/>
    </row>
    <row r="24" spans="1:137" ht="21.6" customHeight="1" x14ac:dyDescent="0.15">
      <c r="A24" s="472"/>
      <c r="B24" s="1271" t="s">
        <v>551</v>
      </c>
      <c r="C24" s="1272"/>
      <c r="D24" s="1272"/>
      <c r="E24" s="1272"/>
      <c r="F24" s="1272"/>
      <c r="G24" s="1272"/>
      <c r="H24" s="1272"/>
      <c r="I24" s="1272"/>
      <c r="J24" s="1272"/>
      <c r="K24" s="1272"/>
      <c r="L24" s="1272"/>
      <c r="M24" s="1272"/>
      <c r="N24" s="1272"/>
      <c r="O24" s="1272"/>
      <c r="P24" s="1272"/>
      <c r="Q24" s="1272"/>
      <c r="R24" s="1272"/>
      <c r="S24" s="1272"/>
      <c r="T24" s="1272"/>
      <c r="U24" s="1272"/>
      <c r="V24" s="1272"/>
      <c r="W24" s="1272"/>
      <c r="X24" s="1355"/>
      <c r="Y24" s="442">
        <v>1</v>
      </c>
      <c r="Z24" s="443">
        <v>3</v>
      </c>
      <c r="AA24" s="248">
        <f t="shared" si="0"/>
        <v>1147185</v>
      </c>
      <c r="AB24" s="250">
        <v>63461</v>
      </c>
      <c r="AC24" s="250">
        <v>261330</v>
      </c>
      <c r="AD24" s="250">
        <v>822394</v>
      </c>
      <c r="AE24" s="250">
        <v>0</v>
      </c>
      <c r="AF24" s="250">
        <v>0</v>
      </c>
      <c r="AG24" s="248">
        <f t="shared" si="1"/>
        <v>96212</v>
      </c>
      <c r="AH24" s="250">
        <v>10032</v>
      </c>
      <c r="AI24" s="250">
        <v>0</v>
      </c>
      <c r="AJ24" s="250">
        <v>0</v>
      </c>
      <c r="AK24" s="374">
        <v>86180</v>
      </c>
      <c r="AL24" s="583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/>
      <c r="DA24" s="479"/>
      <c r="DB24" s="479"/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</row>
    <row r="25" spans="1:137" ht="21.6" customHeight="1" x14ac:dyDescent="0.15">
      <c r="A25" s="472"/>
      <c r="B25" s="1271" t="s">
        <v>552</v>
      </c>
      <c r="C25" s="1272"/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355"/>
      <c r="Y25" s="442">
        <v>1</v>
      </c>
      <c r="Z25" s="443">
        <v>4</v>
      </c>
      <c r="AA25" s="248">
        <f t="shared" si="0"/>
        <v>1205846</v>
      </c>
      <c r="AB25" s="250">
        <v>0</v>
      </c>
      <c r="AC25" s="250">
        <v>1036801</v>
      </c>
      <c r="AD25" s="250">
        <v>169045</v>
      </c>
      <c r="AE25" s="250">
        <v>0</v>
      </c>
      <c r="AF25" s="250">
        <v>0</v>
      </c>
      <c r="AG25" s="248">
        <f t="shared" si="1"/>
        <v>646167</v>
      </c>
      <c r="AH25" s="250">
        <v>295563</v>
      </c>
      <c r="AI25" s="250">
        <v>0</v>
      </c>
      <c r="AJ25" s="250">
        <v>0</v>
      </c>
      <c r="AK25" s="374">
        <v>350604</v>
      </c>
      <c r="AL25" s="583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479"/>
      <c r="CD25" s="479"/>
      <c r="CE25" s="479"/>
      <c r="CF25" s="479"/>
      <c r="CG25" s="479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/>
      <c r="CR25" s="479"/>
      <c r="CS25" s="479"/>
      <c r="CT25" s="479"/>
      <c r="CU25" s="479"/>
      <c r="CV25" s="479"/>
      <c r="CW25" s="479"/>
      <c r="CX25" s="479"/>
      <c r="CY25" s="479"/>
      <c r="CZ25" s="479"/>
      <c r="DA25" s="479"/>
      <c r="DB25" s="479"/>
      <c r="DC25" s="479"/>
      <c r="DD25" s="479"/>
      <c r="DE25" s="479"/>
      <c r="DF25" s="479"/>
      <c r="DG25" s="479"/>
      <c r="DH25" s="479"/>
      <c r="DI25" s="479"/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79"/>
      <c r="DZ25" s="479"/>
      <c r="EA25" s="479"/>
      <c r="EB25" s="479"/>
      <c r="EC25" s="479"/>
      <c r="ED25" s="479"/>
      <c r="EE25" s="479"/>
      <c r="EF25" s="479"/>
      <c r="EG25" s="479"/>
    </row>
    <row r="26" spans="1:137" ht="21.6" customHeight="1" x14ac:dyDescent="0.15">
      <c r="A26" s="472"/>
      <c r="B26" s="1271" t="s">
        <v>553</v>
      </c>
      <c r="C26" s="1272"/>
      <c r="D26" s="1272"/>
      <c r="E26" s="1272"/>
      <c r="F26" s="1272"/>
      <c r="G26" s="1272"/>
      <c r="H26" s="1272"/>
      <c r="I26" s="1272"/>
      <c r="J26" s="1272"/>
      <c r="K26" s="1272"/>
      <c r="L26" s="1272"/>
      <c r="M26" s="1272"/>
      <c r="N26" s="1272"/>
      <c r="O26" s="1272"/>
      <c r="P26" s="1272"/>
      <c r="Q26" s="1272"/>
      <c r="R26" s="1272"/>
      <c r="S26" s="1272"/>
      <c r="T26" s="1272"/>
      <c r="U26" s="1272"/>
      <c r="V26" s="1272"/>
      <c r="W26" s="1272"/>
      <c r="X26" s="1355"/>
      <c r="Y26" s="442">
        <v>1</v>
      </c>
      <c r="Z26" s="443">
        <v>5</v>
      </c>
      <c r="AA26" s="252">
        <f t="shared" si="0"/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2">
        <f t="shared" si="1"/>
        <v>0</v>
      </c>
      <c r="AH26" s="251">
        <v>0</v>
      </c>
      <c r="AI26" s="251">
        <v>0</v>
      </c>
      <c r="AJ26" s="251">
        <v>0</v>
      </c>
      <c r="AK26" s="371">
        <v>0</v>
      </c>
      <c r="AL26" s="583"/>
      <c r="AM26" s="368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/>
      <c r="CX26" s="479"/>
      <c r="CY26" s="479"/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79"/>
      <c r="DZ26" s="479"/>
      <c r="EA26" s="479"/>
      <c r="EB26" s="479"/>
      <c r="EC26" s="479"/>
      <c r="ED26" s="479"/>
      <c r="EE26" s="479"/>
      <c r="EF26" s="479"/>
      <c r="EG26" s="479"/>
    </row>
    <row r="27" spans="1:137" ht="21.6" customHeight="1" x14ac:dyDescent="0.15">
      <c r="A27" s="472"/>
      <c r="B27" s="1271" t="s">
        <v>554</v>
      </c>
      <c r="C27" s="1272"/>
      <c r="D27" s="1272"/>
      <c r="E27" s="1272"/>
      <c r="F27" s="1272"/>
      <c r="G27" s="1272"/>
      <c r="H27" s="1272"/>
      <c r="I27" s="1272"/>
      <c r="J27" s="1272"/>
      <c r="K27" s="1272"/>
      <c r="L27" s="1272"/>
      <c r="M27" s="1272"/>
      <c r="N27" s="1272"/>
      <c r="O27" s="1272"/>
      <c r="P27" s="1272"/>
      <c r="Q27" s="1272"/>
      <c r="R27" s="1272"/>
      <c r="S27" s="1272"/>
      <c r="T27" s="1272"/>
      <c r="U27" s="1272"/>
      <c r="V27" s="1272"/>
      <c r="W27" s="1272"/>
      <c r="X27" s="1355"/>
      <c r="Y27" s="442">
        <v>1</v>
      </c>
      <c r="Z27" s="443">
        <v>6</v>
      </c>
      <c r="AA27" s="248">
        <f t="shared" si="0"/>
        <v>0</v>
      </c>
      <c r="AB27" s="250">
        <v>0</v>
      </c>
      <c r="AC27" s="250">
        <v>0</v>
      </c>
      <c r="AD27" s="251">
        <v>0</v>
      </c>
      <c r="AE27" s="251">
        <v>0</v>
      </c>
      <c r="AF27" s="251">
        <v>0</v>
      </c>
      <c r="AG27" s="248">
        <f t="shared" si="1"/>
        <v>0</v>
      </c>
      <c r="AH27" s="250">
        <v>0</v>
      </c>
      <c r="AI27" s="251">
        <v>0</v>
      </c>
      <c r="AJ27" s="250">
        <v>0</v>
      </c>
      <c r="AK27" s="371">
        <v>0</v>
      </c>
      <c r="AL27" s="583"/>
      <c r="AM27" s="368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/>
      <c r="CB27" s="479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</row>
    <row r="28" spans="1:137" ht="21.6" customHeight="1" x14ac:dyDescent="0.15">
      <c r="A28" s="472"/>
      <c r="B28" s="1271" t="s">
        <v>555</v>
      </c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355"/>
      <c r="Y28" s="442">
        <v>1</v>
      </c>
      <c r="Z28" s="443">
        <v>7</v>
      </c>
      <c r="AA28" s="248">
        <f t="shared" si="0"/>
        <v>0</v>
      </c>
      <c r="AB28" s="250">
        <v>0</v>
      </c>
      <c r="AC28" s="250">
        <v>0</v>
      </c>
      <c r="AD28" s="250">
        <v>0</v>
      </c>
      <c r="AE28" s="251">
        <v>0</v>
      </c>
      <c r="AF28" s="251">
        <v>0</v>
      </c>
      <c r="AG28" s="248">
        <f t="shared" si="1"/>
        <v>0</v>
      </c>
      <c r="AH28" s="250">
        <v>0</v>
      </c>
      <c r="AI28" s="251">
        <v>0</v>
      </c>
      <c r="AJ28" s="251">
        <v>0</v>
      </c>
      <c r="AK28" s="374">
        <v>0</v>
      </c>
      <c r="AL28" s="583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</row>
    <row r="29" spans="1:137" ht="21.6" customHeight="1" x14ac:dyDescent="0.15">
      <c r="A29" s="472"/>
      <c r="B29" s="1271" t="s">
        <v>556</v>
      </c>
      <c r="C29" s="1272"/>
      <c r="D29" s="1272"/>
      <c r="E29" s="1272"/>
      <c r="F29" s="1272"/>
      <c r="G29" s="1272"/>
      <c r="H29" s="1272"/>
      <c r="I29" s="1272"/>
      <c r="J29" s="1272"/>
      <c r="K29" s="1272"/>
      <c r="L29" s="1272"/>
      <c r="M29" s="1272"/>
      <c r="N29" s="1272"/>
      <c r="O29" s="1272"/>
      <c r="P29" s="1272"/>
      <c r="Q29" s="1272"/>
      <c r="R29" s="1272"/>
      <c r="S29" s="1272"/>
      <c r="T29" s="1272"/>
      <c r="U29" s="1272"/>
      <c r="V29" s="1272"/>
      <c r="W29" s="1272"/>
      <c r="X29" s="1355"/>
      <c r="Y29" s="442">
        <v>1</v>
      </c>
      <c r="Z29" s="443">
        <v>8</v>
      </c>
      <c r="AA29" s="248">
        <f t="shared" si="0"/>
        <v>0</v>
      </c>
      <c r="AB29" s="248">
        <f>SUM(AB30:AB31)</f>
        <v>0</v>
      </c>
      <c r="AC29" s="248">
        <f t="shared" ref="AC29:AF29" si="6">SUM(AC30:AC31)</f>
        <v>0</v>
      </c>
      <c r="AD29" s="252">
        <f t="shared" si="6"/>
        <v>0</v>
      </c>
      <c r="AE29" s="252">
        <f t="shared" si="6"/>
        <v>0</v>
      </c>
      <c r="AF29" s="252">
        <f t="shared" si="6"/>
        <v>0</v>
      </c>
      <c r="AG29" s="248">
        <f t="shared" si="1"/>
        <v>0</v>
      </c>
      <c r="AH29" s="248">
        <f t="shared" ref="AH29:AK29" si="7">SUM(AH30:AH31)</f>
        <v>0</v>
      </c>
      <c r="AI29" s="252">
        <f t="shared" si="7"/>
        <v>0</v>
      </c>
      <c r="AJ29" s="252">
        <f t="shared" si="7"/>
        <v>0</v>
      </c>
      <c r="AK29" s="249">
        <f t="shared" si="7"/>
        <v>0</v>
      </c>
      <c r="AL29" s="583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/>
      <c r="CX29" s="479"/>
      <c r="CY29" s="479"/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79"/>
      <c r="DZ29" s="479"/>
      <c r="EA29" s="479"/>
      <c r="EB29" s="479"/>
      <c r="EC29" s="479"/>
      <c r="ED29" s="479"/>
      <c r="EE29" s="479"/>
      <c r="EF29" s="479"/>
      <c r="EG29" s="479"/>
    </row>
    <row r="30" spans="1:137" ht="21.6" customHeight="1" x14ac:dyDescent="0.15">
      <c r="A30" s="472"/>
      <c r="B30" s="1271" t="s">
        <v>557</v>
      </c>
      <c r="C30" s="1272"/>
      <c r="D30" s="1272"/>
      <c r="E30" s="1272"/>
      <c r="F30" s="1272"/>
      <c r="G30" s="1272"/>
      <c r="H30" s="1272"/>
      <c r="I30" s="1272"/>
      <c r="J30" s="1272"/>
      <c r="K30" s="1272"/>
      <c r="L30" s="1272"/>
      <c r="M30" s="1272"/>
      <c r="N30" s="1272"/>
      <c r="O30" s="1272"/>
      <c r="P30" s="1272"/>
      <c r="Q30" s="1272"/>
      <c r="R30" s="1272"/>
      <c r="S30" s="1272"/>
      <c r="T30" s="1272"/>
      <c r="U30" s="1272"/>
      <c r="V30" s="1272"/>
      <c r="W30" s="1272"/>
      <c r="X30" s="1355"/>
      <c r="Y30" s="442">
        <v>1</v>
      </c>
      <c r="Z30" s="443">
        <v>9</v>
      </c>
      <c r="AA30" s="248">
        <f t="shared" si="0"/>
        <v>0</v>
      </c>
      <c r="AB30" s="250">
        <v>0</v>
      </c>
      <c r="AC30" s="250">
        <v>0</v>
      </c>
      <c r="AD30" s="251">
        <v>0</v>
      </c>
      <c r="AE30" s="251">
        <v>0</v>
      </c>
      <c r="AF30" s="251">
        <v>0</v>
      </c>
      <c r="AG30" s="248">
        <f t="shared" si="1"/>
        <v>0</v>
      </c>
      <c r="AH30" s="250">
        <v>0</v>
      </c>
      <c r="AI30" s="251">
        <v>0</v>
      </c>
      <c r="AJ30" s="251">
        <v>0</v>
      </c>
      <c r="AK30" s="374">
        <v>0</v>
      </c>
      <c r="AL30" s="583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/>
      <c r="CU30" s="479"/>
      <c r="CV30" s="479"/>
      <c r="CW30" s="479"/>
      <c r="CX30" s="479"/>
      <c r="CY30" s="479"/>
      <c r="CZ30" s="479"/>
      <c r="DA30" s="479"/>
      <c r="DB30" s="479"/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79"/>
      <c r="DZ30" s="479"/>
      <c r="EA30" s="479"/>
      <c r="EB30" s="479"/>
      <c r="EC30" s="479"/>
      <c r="ED30" s="479"/>
      <c r="EE30" s="479"/>
      <c r="EF30" s="479"/>
      <c r="EG30" s="479"/>
    </row>
    <row r="31" spans="1:137" ht="21.6" customHeight="1" thickBot="1" x14ac:dyDescent="0.2">
      <c r="A31" s="472"/>
      <c r="B31" s="1271" t="s">
        <v>558</v>
      </c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72"/>
      <c r="Q31" s="1272"/>
      <c r="R31" s="1272"/>
      <c r="S31" s="1272"/>
      <c r="T31" s="1272"/>
      <c r="U31" s="1272"/>
      <c r="V31" s="1272"/>
      <c r="W31" s="1272"/>
      <c r="X31" s="1355"/>
      <c r="Y31" s="445">
        <v>2</v>
      </c>
      <c r="Z31" s="446">
        <v>0</v>
      </c>
      <c r="AA31" s="190">
        <f t="shared" si="0"/>
        <v>0</v>
      </c>
      <c r="AB31" s="189">
        <v>0</v>
      </c>
      <c r="AC31" s="189">
        <v>0</v>
      </c>
      <c r="AD31" s="504">
        <v>0</v>
      </c>
      <c r="AE31" s="504">
        <v>0</v>
      </c>
      <c r="AF31" s="504">
        <v>0</v>
      </c>
      <c r="AG31" s="190">
        <f t="shared" si="1"/>
        <v>0</v>
      </c>
      <c r="AH31" s="189">
        <v>0</v>
      </c>
      <c r="AI31" s="504">
        <v>0</v>
      </c>
      <c r="AJ31" s="504">
        <v>0</v>
      </c>
      <c r="AK31" s="507">
        <v>0</v>
      </c>
      <c r="AL31" s="583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79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/>
      <c r="DX31" s="479"/>
      <c r="DY31" s="479"/>
      <c r="DZ31" s="479"/>
      <c r="EA31" s="479"/>
      <c r="EB31" s="479"/>
      <c r="EC31" s="479"/>
      <c r="ED31" s="479"/>
      <c r="EE31" s="479"/>
      <c r="EF31" s="479"/>
      <c r="EG31" s="479"/>
    </row>
    <row r="32" spans="1:137" s="515" customFormat="1" ht="21.6" customHeight="1" x14ac:dyDescent="0.15">
      <c r="A32" s="510"/>
      <c r="B32" s="1271" t="s">
        <v>603</v>
      </c>
      <c r="C32" s="1272"/>
      <c r="D32" s="1272"/>
      <c r="E32" s="1272"/>
      <c r="F32" s="1272"/>
      <c r="G32" s="1272"/>
      <c r="H32" s="1272"/>
      <c r="I32" s="1272"/>
      <c r="J32" s="1272"/>
      <c r="K32" s="1272"/>
      <c r="L32" s="1272"/>
      <c r="M32" s="1272"/>
      <c r="N32" s="1272"/>
      <c r="O32" s="1272"/>
      <c r="P32" s="1272"/>
      <c r="Q32" s="1272"/>
      <c r="R32" s="1272"/>
      <c r="S32" s="1272"/>
      <c r="T32" s="1272"/>
      <c r="U32" s="1272"/>
      <c r="V32" s="1272"/>
      <c r="W32" s="1272"/>
      <c r="X32" s="1273"/>
      <c r="Y32" s="511"/>
      <c r="Z32" s="512"/>
      <c r="AA32" s="513">
        <v>0</v>
      </c>
      <c r="AB32" s="513">
        <v>0</v>
      </c>
      <c r="AC32" s="513">
        <v>0</v>
      </c>
      <c r="AD32" s="513">
        <v>0</v>
      </c>
      <c r="AE32" s="513">
        <v>0</v>
      </c>
      <c r="AF32" s="513">
        <v>0</v>
      </c>
      <c r="AG32" s="513">
        <v>0</v>
      </c>
      <c r="AH32" s="513">
        <v>0</v>
      </c>
      <c r="AI32" s="513">
        <v>0</v>
      </c>
      <c r="AJ32" s="513">
        <v>0</v>
      </c>
      <c r="AK32" s="513">
        <v>0</v>
      </c>
      <c r="AL32" s="583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4"/>
      <c r="EA32" s="514"/>
      <c r="EB32" s="514"/>
      <c r="EC32" s="514"/>
      <c r="ED32" s="514"/>
      <c r="EE32" s="514"/>
      <c r="EF32" s="514"/>
      <c r="EG32" s="514"/>
    </row>
    <row r="33" spans="1:137" ht="21.6" customHeight="1" x14ac:dyDescent="0.15">
      <c r="A33" s="472"/>
      <c r="B33" s="1271" t="s">
        <v>551</v>
      </c>
      <c r="C33" s="1272"/>
      <c r="D33" s="1272"/>
      <c r="E33" s="1272"/>
      <c r="F33" s="1272"/>
      <c r="G33" s="1272"/>
      <c r="H33" s="1272"/>
      <c r="I33" s="1272"/>
      <c r="J33" s="1272"/>
      <c r="K33" s="1272"/>
      <c r="L33" s="1272"/>
      <c r="M33" s="1272"/>
      <c r="N33" s="1272"/>
      <c r="O33" s="1272"/>
      <c r="P33" s="1272"/>
      <c r="Q33" s="1272"/>
      <c r="R33" s="1272"/>
      <c r="S33" s="1272"/>
      <c r="T33" s="1272"/>
      <c r="U33" s="1272"/>
      <c r="V33" s="1272"/>
      <c r="W33" s="1272"/>
      <c r="X33" s="1273"/>
      <c r="Y33" s="516"/>
      <c r="Z33" s="443"/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251">
        <v>0</v>
      </c>
      <c r="AJ33" s="251">
        <v>0</v>
      </c>
      <c r="AK33" s="251">
        <v>0</v>
      </c>
      <c r="AL33" s="583"/>
      <c r="AM33" s="479"/>
      <c r="AN33" s="479"/>
      <c r="AO33" s="479"/>
      <c r="AP33" s="479"/>
      <c r="AQ33" s="479"/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79"/>
      <c r="CB33" s="479"/>
      <c r="CC33" s="479"/>
      <c r="CD33" s="479"/>
      <c r="CE33" s="479"/>
      <c r="CF33" s="479"/>
      <c r="CG33" s="479"/>
      <c r="CH33" s="479"/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  <c r="CT33" s="479"/>
      <c r="CU33" s="479"/>
      <c r="CV33" s="479"/>
      <c r="CW33" s="479"/>
      <c r="CX33" s="479"/>
      <c r="CY33" s="479"/>
      <c r="CZ33" s="479"/>
      <c r="DA33" s="479"/>
      <c r="DB33" s="479"/>
      <c r="DC33" s="479"/>
      <c r="DD33" s="479"/>
      <c r="DE33" s="479"/>
      <c r="DF33" s="479"/>
      <c r="DG33" s="479"/>
      <c r="DH33" s="479"/>
      <c r="DI33" s="479"/>
      <c r="DJ33" s="479"/>
      <c r="DK33" s="479"/>
      <c r="DL33" s="479"/>
      <c r="DM33" s="479"/>
      <c r="DN33" s="479"/>
      <c r="DO33" s="479"/>
      <c r="DP33" s="479"/>
      <c r="DQ33" s="479"/>
      <c r="DR33" s="479"/>
      <c r="DS33" s="479"/>
      <c r="DT33" s="479"/>
      <c r="DU33" s="479"/>
      <c r="DV33" s="479"/>
      <c r="DW33" s="479"/>
      <c r="DX33" s="479"/>
      <c r="DY33" s="479"/>
      <c r="DZ33" s="479"/>
      <c r="EA33" s="479"/>
      <c r="EB33" s="479"/>
      <c r="EC33" s="479"/>
      <c r="ED33" s="479"/>
      <c r="EE33" s="479"/>
      <c r="EF33" s="479"/>
      <c r="EG33" s="479"/>
    </row>
    <row r="34" spans="1:137" ht="21.6" customHeight="1" x14ac:dyDescent="0.15">
      <c r="A34" s="472"/>
      <c r="B34" s="1271" t="s">
        <v>552</v>
      </c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3"/>
      <c r="Y34" s="516"/>
      <c r="Z34" s="443"/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251">
        <v>0</v>
      </c>
      <c r="AJ34" s="251">
        <v>0</v>
      </c>
      <c r="AK34" s="251">
        <v>0</v>
      </c>
      <c r="AL34" s="583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  <c r="CT34" s="479"/>
      <c r="CU34" s="479"/>
      <c r="CV34" s="479"/>
      <c r="CW34" s="479"/>
      <c r="CX34" s="479"/>
      <c r="CY34" s="479"/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</row>
    <row r="35" spans="1:137" ht="21.6" customHeight="1" x14ac:dyDescent="0.15">
      <c r="A35" s="472"/>
      <c r="B35" s="1271" t="s">
        <v>560</v>
      </c>
      <c r="C35" s="1272"/>
      <c r="D35" s="1272"/>
      <c r="E35" s="1272"/>
      <c r="F35" s="1272"/>
      <c r="G35" s="1272"/>
      <c r="H35" s="1272"/>
      <c r="I35" s="1272"/>
      <c r="J35" s="1272"/>
      <c r="K35" s="1272"/>
      <c r="L35" s="1272"/>
      <c r="M35" s="1272"/>
      <c r="N35" s="1272"/>
      <c r="O35" s="1272"/>
      <c r="P35" s="1272"/>
      <c r="Q35" s="1272"/>
      <c r="R35" s="1272"/>
      <c r="S35" s="1272"/>
      <c r="T35" s="1272"/>
      <c r="U35" s="1272"/>
      <c r="V35" s="1272"/>
      <c r="W35" s="1272"/>
      <c r="X35" s="1273"/>
      <c r="Y35" s="516"/>
      <c r="Z35" s="443"/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v>0</v>
      </c>
      <c r="AJ35" s="251">
        <v>0</v>
      </c>
      <c r="AK35" s="251">
        <v>0</v>
      </c>
      <c r="AL35" s="583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79"/>
      <c r="BM35" s="479"/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79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79"/>
      <c r="CW35" s="479"/>
      <c r="CX35" s="479"/>
      <c r="CY35" s="479"/>
      <c r="CZ35" s="479"/>
      <c r="DA35" s="479"/>
      <c r="DB35" s="479"/>
      <c r="DC35" s="479"/>
      <c r="DD35" s="479"/>
      <c r="DE35" s="479"/>
      <c r="DF35" s="479"/>
      <c r="DG35" s="479"/>
      <c r="DH35" s="479"/>
      <c r="DI35" s="479"/>
      <c r="DJ35" s="479"/>
      <c r="DK35" s="479"/>
      <c r="DL35" s="479"/>
      <c r="DM35" s="479"/>
      <c r="DN35" s="479"/>
      <c r="DO35" s="479"/>
      <c r="DP35" s="479"/>
      <c r="DQ35" s="479"/>
      <c r="DR35" s="479"/>
      <c r="DS35" s="479"/>
      <c r="DT35" s="479"/>
      <c r="DU35" s="479"/>
      <c r="DV35" s="479"/>
      <c r="DW35" s="479"/>
      <c r="DX35" s="479"/>
      <c r="DY35" s="479"/>
      <c r="DZ35" s="479"/>
      <c r="EA35" s="479"/>
      <c r="EB35" s="479"/>
      <c r="EC35" s="479"/>
      <c r="ED35" s="479"/>
      <c r="EE35" s="479"/>
      <c r="EF35" s="479"/>
      <c r="EG35" s="479"/>
    </row>
    <row r="36" spans="1:137" ht="21.6" customHeight="1" x14ac:dyDescent="0.15">
      <c r="A36" s="472"/>
      <c r="B36" s="1271" t="s">
        <v>561</v>
      </c>
      <c r="C36" s="1272"/>
      <c r="D36" s="1272"/>
      <c r="E36" s="1272"/>
      <c r="F36" s="1272"/>
      <c r="G36" s="1272"/>
      <c r="H36" s="1272"/>
      <c r="I36" s="1272"/>
      <c r="J36" s="1272"/>
      <c r="K36" s="1272"/>
      <c r="L36" s="1272"/>
      <c r="M36" s="1272"/>
      <c r="N36" s="1272"/>
      <c r="O36" s="1272"/>
      <c r="P36" s="1272"/>
      <c r="Q36" s="1272"/>
      <c r="R36" s="1272"/>
      <c r="S36" s="1272"/>
      <c r="T36" s="1272"/>
      <c r="U36" s="1272"/>
      <c r="V36" s="1272"/>
      <c r="W36" s="1272"/>
      <c r="X36" s="1273"/>
      <c r="Y36" s="516"/>
      <c r="Z36" s="443"/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v>0</v>
      </c>
      <c r="AJ36" s="251">
        <v>0</v>
      </c>
      <c r="AK36" s="251">
        <v>0</v>
      </c>
      <c r="AL36" s="583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</row>
    <row r="37" spans="1:137" ht="21.6" customHeight="1" x14ac:dyDescent="0.15">
      <c r="A37" s="472"/>
      <c r="B37" s="1271" t="s">
        <v>562</v>
      </c>
      <c r="C37" s="1272"/>
      <c r="D37" s="1272"/>
      <c r="E37" s="1272"/>
      <c r="F37" s="1272"/>
      <c r="G37" s="1272"/>
      <c r="H37" s="1272"/>
      <c r="I37" s="1272"/>
      <c r="J37" s="1272"/>
      <c r="K37" s="1272"/>
      <c r="L37" s="1272"/>
      <c r="M37" s="1272"/>
      <c r="N37" s="1272"/>
      <c r="O37" s="1272"/>
      <c r="P37" s="1272"/>
      <c r="Q37" s="1272"/>
      <c r="R37" s="1272"/>
      <c r="S37" s="1272"/>
      <c r="T37" s="1272"/>
      <c r="U37" s="1272"/>
      <c r="V37" s="1272"/>
      <c r="W37" s="1272"/>
      <c r="X37" s="1273"/>
      <c r="Y37" s="516"/>
      <c r="Z37" s="443"/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251">
        <v>0</v>
      </c>
      <c r="AL37" s="583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</row>
    <row r="38" spans="1:137" ht="21.6" customHeight="1" x14ac:dyDescent="0.15">
      <c r="A38" s="472"/>
      <c r="B38" s="1271" t="s">
        <v>557</v>
      </c>
      <c r="C38" s="1272"/>
      <c r="D38" s="1272"/>
      <c r="E38" s="1272"/>
      <c r="F38" s="1272"/>
      <c r="G38" s="1272"/>
      <c r="H38" s="1272"/>
      <c r="I38" s="1272"/>
      <c r="J38" s="1272"/>
      <c r="K38" s="1272"/>
      <c r="L38" s="1272"/>
      <c r="M38" s="1272"/>
      <c r="N38" s="1272"/>
      <c r="O38" s="1272"/>
      <c r="P38" s="1272"/>
      <c r="Q38" s="1272"/>
      <c r="R38" s="1272"/>
      <c r="S38" s="1272"/>
      <c r="T38" s="1272"/>
      <c r="U38" s="1272"/>
      <c r="V38" s="1272"/>
      <c r="W38" s="1272"/>
      <c r="X38" s="1273"/>
      <c r="Y38" s="516"/>
      <c r="Z38" s="443"/>
      <c r="AA38" s="251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251">
        <v>0</v>
      </c>
      <c r="AJ38" s="251">
        <v>0</v>
      </c>
      <c r="AK38" s="251">
        <v>0</v>
      </c>
      <c r="AL38" s="583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</row>
    <row r="39" spans="1:137" ht="21.6" customHeight="1" x14ac:dyDescent="0.15">
      <c r="A39" s="472"/>
      <c r="B39" s="1271" t="s">
        <v>558</v>
      </c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  <c r="M39" s="1272"/>
      <c r="N39" s="1272"/>
      <c r="O39" s="1272"/>
      <c r="P39" s="1272"/>
      <c r="Q39" s="1272"/>
      <c r="R39" s="1272"/>
      <c r="S39" s="1272"/>
      <c r="T39" s="1272"/>
      <c r="U39" s="1272"/>
      <c r="V39" s="1272"/>
      <c r="W39" s="1272"/>
      <c r="X39" s="1273"/>
      <c r="Y39" s="516"/>
      <c r="Z39" s="443"/>
      <c r="AA39" s="251">
        <v>0</v>
      </c>
      <c r="AB39" s="251"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251">
        <v>0</v>
      </c>
      <c r="AJ39" s="251">
        <v>0</v>
      </c>
      <c r="AK39" s="251">
        <v>0</v>
      </c>
      <c r="AL39" s="583"/>
      <c r="AM39" s="479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/>
      <c r="CB39" s="479"/>
      <c r="CC39" s="479"/>
      <c r="CD39" s="479"/>
      <c r="CE39" s="479"/>
      <c r="CF39" s="479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79"/>
      <c r="DA39" s="479"/>
      <c r="DB39" s="479"/>
      <c r="DC39" s="479"/>
      <c r="DD39" s="479"/>
      <c r="DE39" s="479"/>
      <c r="DF39" s="479"/>
      <c r="DG39" s="479"/>
      <c r="DH39" s="479"/>
      <c r="DI39" s="479"/>
      <c r="DJ39" s="479"/>
      <c r="DK39" s="479"/>
      <c r="DL39" s="479"/>
      <c r="DM39" s="479"/>
      <c r="DN39" s="479"/>
      <c r="DO39" s="479"/>
      <c r="DP39" s="479"/>
      <c r="DQ39" s="479"/>
      <c r="DR39" s="479"/>
      <c r="DS39" s="479"/>
      <c r="DT39" s="479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79"/>
      <c r="EF39" s="479"/>
      <c r="EG39" s="479"/>
    </row>
    <row r="40" spans="1:137" ht="21.6" customHeight="1" x14ac:dyDescent="0.15">
      <c r="A40" s="472"/>
      <c r="B40" s="1271" t="s">
        <v>604</v>
      </c>
      <c r="C40" s="1272"/>
      <c r="D40" s="1272"/>
      <c r="E40" s="1272"/>
      <c r="F40" s="1272"/>
      <c r="G40" s="1272"/>
      <c r="H40" s="1272"/>
      <c r="I40" s="1272"/>
      <c r="J40" s="1272"/>
      <c r="K40" s="1272"/>
      <c r="L40" s="1272"/>
      <c r="M40" s="1272"/>
      <c r="N40" s="1272"/>
      <c r="O40" s="1272"/>
      <c r="P40" s="1272"/>
      <c r="Q40" s="1272"/>
      <c r="R40" s="1272"/>
      <c r="S40" s="1272"/>
      <c r="T40" s="1272"/>
      <c r="U40" s="1272"/>
      <c r="V40" s="1272"/>
      <c r="W40" s="1272"/>
      <c r="X40" s="1273"/>
      <c r="Y40" s="516"/>
      <c r="Z40" s="443"/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251">
        <v>0</v>
      </c>
      <c r="AJ40" s="251">
        <v>0</v>
      </c>
      <c r="AK40" s="251">
        <v>0</v>
      </c>
      <c r="AL40" s="583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</row>
    <row r="41" spans="1:137" ht="21.6" customHeight="1" x14ac:dyDescent="0.15">
      <c r="A41" s="472"/>
      <c r="B41" s="1271" t="s">
        <v>551</v>
      </c>
      <c r="C41" s="1272"/>
      <c r="D41" s="1272"/>
      <c r="E41" s="1272"/>
      <c r="F41" s="1272"/>
      <c r="G41" s="1272"/>
      <c r="H41" s="1272"/>
      <c r="I41" s="1272"/>
      <c r="J41" s="1272"/>
      <c r="K41" s="1272"/>
      <c r="L41" s="1272"/>
      <c r="M41" s="1272"/>
      <c r="N41" s="1272"/>
      <c r="O41" s="1272"/>
      <c r="P41" s="1272"/>
      <c r="Q41" s="1272"/>
      <c r="R41" s="1272"/>
      <c r="S41" s="1272"/>
      <c r="T41" s="1272"/>
      <c r="U41" s="1272"/>
      <c r="V41" s="1272"/>
      <c r="W41" s="1272"/>
      <c r="X41" s="1273"/>
      <c r="Y41" s="516"/>
      <c r="Z41" s="443"/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251">
        <v>0</v>
      </c>
      <c r="AJ41" s="251">
        <v>0</v>
      </c>
      <c r="AK41" s="251">
        <v>0</v>
      </c>
      <c r="AL41" s="583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  <c r="BZ41" s="479"/>
      <c r="CA41" s="479"/>
      <c r="CB41" s="479"/>
      <c r="CC41" s="479"/>
      <c r="CD41" s="479"/>
      <c r="CE41" s="479"/>
      <c r="CF41" s="479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479"/>
      <c r="CS41" s="479"/>
      <c r="CT41" s="479"/>
      <c r="CU41" s="479"/>
      <c r="CV41" s="479"/>
      <c r="CW41" s="479"/>
      <c r="CX41" s="479"/>
      <c r="CY41" s="479"/>
      <c r="CZ41" s="479"/>
      <c r="DA41" s="479"/>
      <c r="DB41" s="479"/>
      <c r="DC41" s="479"/>
      <c r="DD41" s="479"/>
      <c r="DE41" s="479"/>
      <c r="DF41" s="479"/>
      <c r="DG41" s="479"/>
      <c r="DH41" s="479"/>
      <c r="DI41" s="479"/>
      <c r="DJ41" s="479"/>
      <c r="DK41" s="479"/>
      <c r="DL41" s="479"/>
      <c r="DM41" s="479"/>
      <c r="DN41" s="479"/>
      <c r="DO41" s="479"/>
      <c r="DP41" s="479"/>
      <c r="DQ41" s="479"/>
      <c r="DR41" s="479"/>
      <c r="DS41" s="479"/>
      <c r="DT41" s="479"/>
      <c r="DU41" s="479"/>
      <c r="DV41" s="479"/>
      <c r="DW41" s="479"/>
      <c r="DX41" s="479"/>
      <c r="DY41" s="479"/>
      <c r="DZ41" s="479"/>
      <c r="EA41" s="479"/>
      <c r="EB41" s="479"/>
      <c r="EC41" s="479"/>
      <c r="ED41" s="479"/>
      <c r="EE41" s="479"/>
      <c r="EF41" s="479"/>
      <c r="EG41" s="479"/>
    </row>
    <row r="42" spans="1:137" ht="21.6" customHeight="1" x14ac:dyDescent="0.15">
      <c r="A42" s="472"/>
      <c r="B42" s="1271" t="s">
        <v>552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1272"/>
      <c r="U42" s="1272"/>
      <c r="V42" s="1272"/>
      <c r="W42" s="1272"/>
      <c r="X42" s="1273"/>
      <c r="Y42" s="516"/>
      <c r="Z42" s="443"/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251">
        <v>0</v>
      </c>
      <c r="AJ42" s="251">
        <v>0</v>
      </c>
      <c r="AK42" s="251">
        <v>0</v>
      </c>
      <c r="AL42" s="583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</row>
    <row r="43" spans="1:137" ht="21.6" customHeight="1" thickBot="1" x14ac:dyDescent="0.2">
      <c r="A43" s="472"/>
      <c r="B43" s="1271" t="s">
        <v>605</v>
      </c>
      <c r="C43" s="1272"/>
      <c r="D43" s="1272"/>
      <c r="E43" s="1272"/>
      <c r="F43" s="1272"/>
      <c r="G43" s="1272"/>
      <c r="H43" s="1272"/>
      <c r="I43" s="1272"/>
      <c r="J43" s="1272"/>
      <c r="K43" s="1272"/>
      <c r="L43" s="1272"/>
      <c r="M43" s="1272"/>
      <c r="N43" s="1272"/>
      <c r="O43" s="1272"/>
      <c r="P43" s="1272"/>
      <c r="Q43" s="1272"/>
      <c r="R43" s="1272"/>
      <c r="S43" s="1272"/>
      <c r="T43" s="1272"/>
      <c r="U43" s="1272"/>
      <c r="V43" s="1272"/>
      <c r="W43" s="1272"/>
      <c r="X43" s="1273"/>
      <c r="Y43" s="585"/>
      <c r="Z43" s="446"/>
      <c r="AA43" s="504">
        <v>0</v>
      </c>
      <c r="AB43" s="504">
        <v>0</v>
      </c>
      <c r="AC43" s="504">
        <v>0</v>
      </c>
      <c r="AD43" s="504">
        <v>0</v>
      </c>
      <c r="AE43" s="504">
        <v>0</v>
      </c>
      <c r="AF43" s="504">
        <v>0</v>
      </c>
      <c r="AG43" s="504">
        <v>0</v>
      </c>
      <c r="AH43" s="504">
        <v>0</v>
      </c>
      <c r="AI43" s="504">
        <v>0</v>
      </c>
      <c r="AJ43" s="504">
        <v>0</v>
      </c>
      <c r="AK43" s="504">
        <v>0</v>
      </c>
      <c r="AL43" s="583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</row>
    <row r="44" spans="1:137" ht="21.6" customHeight="1" x14ac:dyDescent="0.15">
      <c r="A44" s="472"/>
      <c r="B44" s="1271" t="s">
        <v>606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355"/>
      <c r="Y44" s="437">
        <v>2</v>
      </c>
      <c r="Z44" s="438">
        <v>1</v>
      </c>
      <c r="AA44" s="185">
        <f t="shared" ref="AA44:AA47" si="8">SUM(AB44:AF44)</f>
        <v>14430</v>
      </c>
      <c r="AB44" s="184">
        <v>14430</v>
      </c>
      <c r="AC44" s="184">
        <v>0</v>
      </c>
      <c r="AD44" s="184">
        <v>0</v>
      </c>
      <c r="AE44" s="184">
        <v>0</v>
      </c>
      <c r="AF44" s="184">
        <v>0</v>
      </c>
      <c r="AG44" s="185">
        <f t="shared" ref="AG44:AG47" si="9">SUM(AH44:AK44)</f>
        <v>1654868</v>
      </c>
      <c r="AH44" s="184">
        <v>87350</v>
      </c>
      <c r="AI44" s="184">
        <v>0</v>
      </c>
      <c r="AJ44" s="184">
        <v>0</v>
      </c>
      <c r="AK44" s="58">
        <v>1567518</v>
      </c>
      <c r="AL44" s="583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79"/>
      <c r="CY44" s="479"/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</row>
    <row r="45" spans="1:137" ht="21.6" customHeight="1" x14ac:dyDescent="0.15">
      <c r="A45" s="472"/>
      <c r="B45" s="1271" t="s">
        <v>607</v>
      </c>
      <c r="C45" s="1272"/>
      <c r="D45" s="1272"/>
      <c r="E45" s="1272"/>
      <c r="F45" s="1272"/>
      <c r="G45" s="1272"/>
      <c r="H45" s="1272"/>
      <c r="I45" s="1272"/>
      <c r="J45" s="1272"/>
      <c r="K45" s="1272"/>
      <c r="L45" s="1272"/>
      <c r="M45" s="1272"/>
      <c r="N45" s="1272"/>
      <c r="O45" s="1272"/>
      <c r="P45" s="1272"/>
      <c r="Q45" s="1272"/>
      <c r="R45" s="1272"/>
      <c r="S45" s="1272"/>
      <c r="T45" s="1272"/>
      <c r="U45" s="1272"/>
      <c r="V45" s="1272"/>
      <c r="W45" s="1272"/>
      <c r="X45" s="1355"/>
      <c r="Y45" s="442">
        <v>2</v>
      </c>
      <c r="Z45" s="443">
        <v>2</v>
      </c>
      <c r="AA45" s="248">
        <f t="shared" si="8"/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48">
        <f t="shared" si="9"/>
        <v>2290570</v>
      </c>
      <c r="AH45" s="250">
        <v>2290570</v>
      </c>
      <c r="AI45" s="250">
        <v>0</v>
      </c>
      <c r="AJ45" s="250">
        <v>0</v>
      </c>
      <c r="AK45" s="374">
        <v>0</v>
      </c>
      <c r="AL45" s="583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</row>
    <row r="46" spans="1:137" ht="21.6" customHeight="1" x14ac:dyDescent="0.15">
      <c r="A46" s="472"/>
      <c r="B46" s="1271" t="s">
        <v>608</v>
      </c>
      <c r="C46" s="1272"/>
      <c r="D46" s="1272"/>
      <c r="E46" s="1272"/>
      <c r="F46" s="1272"/>
      <c r="G46" s="1272"/>
      <c r="H46" s="1272"/>
      <c r="I46" s="1272"/>
      <c r="J46" s="1272"/>
      <c r="K46" s="1272"/>
      <c r="L46" s="1272"/>
      <c r="M46" s="1272"/>
      <c r="N46" s="1272"/>
      <c r="O46" s="1272"/>
      <c r="P46" s="1272"/>
      <c r="Q46" s="1272"/>
      <c r="R46" s="1272"/>
      <c r="S46" s="1272"/>
      <c r="T46" s="1272"/>
      <c r="U46" s="1272"/>
      <c r="V46" s="1272"/>
      <c r="W46" s="1272"/>
      <c r="X46" s="1355"/>
      <c r="Y46" s="442">
        <v>2</v>
      </c>
      <c r="Z46" s="443">
        <v>3</v>
      </c>
      <c r="AA46" s="248">
        <f t="shared" si="8"/>
        <v>209796</v>
      </c>
      <c r="AB46" s="250">
        <v>24069</v>
      </c>
      <c r="AC46" s="250">
        <v>0</v>
      </c>
      <c r="AD46" s="250">
        <v>185727</v>
      </c>
      <c r="AE46" s="250">
        <v>0</v>
      </c>
      <c r="AF46" s="250">
        <v>0</v>
      </c>
      <c r="AG46" s="248">
        <f t="shared" si="9"/>
        <v>2250</v>
      </c>
      <c r="AH46" s="250">
        <v>2250</v>
      </c>
      <c r="AI46" s="251">
        <v>0</v>
      </c>
      <c r="AJ46" s="251">
        <v>0</v>
      </c>
      <c r="AK46" s="374">
        <v>0</v>
      </c>
      <c r="AL46" s="583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/>
      <c r="CX46" s="479"/>
      <c r="CY46" s="479"/>
      <c r="CZ46" s="479"/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</row>
    <row r="47" spans="1:137" ht="21.6" customHeight="1" thickBot="1" x14ac:dyDescent="0.2">
      <c r="A47" s="472"/>
      <c r="B47" s="1271" t="s">
        <v>609</v>
      </c>
      <c r="C47" s="1272"/>
      <c r="D47" s="1272"/>
      <c r="E47" s="1272"/>
      <c r="F47" s="1272"/>
      <c r="G47" s="1272"/>
      <c r="H47" s="1272"/>
      <c r="I47" s="1272"/>
      <c r="J47" s="1272"/>
      <c r="K47" s="1272"/>
      <c r="L47" s="1272"/>
      <c r="M47" s="1272"/>
      <c r="N47" s="1272"/>
      <c r="O47" s="1272"/>
      <c r="P47" s="1272"/>
      <c r="Q47" s="1272"/>
      <c r="R47" s="1272"/>
      <c r="S47" s="1272"/>
      <c r="T47" s="1272"/>
      <c r="U47" s="1272"/>
      <c r="V47" s="1272"/>
      <c r="W47" s="1272"/>
      <c r="X47" s="1355"/>
      <c r="Y47" s="445">
        <v>2</v>
      </c>
      <c r="Z47" s="446">
        <v>4</v>
      </c>
      <c r="AA47" s="190">
        <f t="shared" si="8"/>
        <v>26204002</v>
      </c>
      <c r="AB47" s="189">
        <v>6150341</v>
      </c>
      <c r="AC47" s="189">
        <v>20053661</v>
      </c>
      <c r="AD47" s="504">
        <v>0</v>
      </c>
      <c r="AE47" s="504">
        <v>0</v>
      </c>
      <c r="AF47" s="504">
        <v>0</v>
      </c>
      <c r="AG47" s="190">
        <f t="shared" si="9"/>
        <v>0</v>
      </c>
      <c r="AH47" s="189">
        <v>0</v>
      </c>
      <c r="AI47" s="504">
        <v>0</v>
      </c>
      <c r="AJ47" s="504">
        <v>0</v>
      </c>
      <c r="AK47" s="505">
        <v>0</v>
      </c>
      <c r="AL47" s="583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79"/>
      <c r="DA47" s="479"/>
      <c r="DB47" s="479"/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79"/>
      <c r="DS47" s="479"/>
      <c r="DT47" s="479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</row>
    <row r="48" spans="1:137" ht="21.6" customHeight="1" thickBot="1" x14ac:dyDescent="0.2">
      <c r="A48" s="472"/>
      <c r="B48" s="1271" t="s">
        <v>610</v>
      </c>
      <c r="C48" s="1272"/>
      <c r="D48" s="1272"/>
      <c r="E48" s="1272"/>
      <c r="F48" s="1272"/>
      <c r="G48" s="1272"/>
      <c r="H48" s="1272"/>
      <c r="I48" s="1272"/>
      <c r="J48" s="1272"/>
      <c r="K48" s="1272"/>
      <c r="L48" s="1272"/>
      <c r="M48" s="1272"/>
      <c r="N48" s="1272"/>
      <c r="O48" s="1272"/>
      <c r="P48" s="1272"/>
      <c r="Q48" s="1272"/>
      <c r="R48" s="1272"/>
      <c r="S48" s="1272"/>
      <c r="T48" s="1272"/>
      <c r="U48" s="1272"/>
      <c r="V48" s="1272"/>
      <c r="W48" s="1272"/>
      <c r="X48" s="1273"/>
      <c r="Y48" s="522"/>
      <c r="Z48" s="523"/>
      <c r="AA48" s="524">
        <v>0</v>
      </c>
      <c r="AB48" s="524">
        <v>0</v>
      </c>
      <c r="AC48" s="524">
        <v>0</v>
      </c>
      <c r="AD48" s="524">
        <v>0</v>
      </c>
      <c r="AE48" s="524">
        <v>0</v>
      </c>
      <c r="AF48" s="524">
        <v>0</v>
      </c>
      <c r="AG48" s="524">
        <v>0</v>
      </c>
      <c r="AH48" s="524">
        <v>0</v>
      </c>
      <c r="AI48" s="524">
        <v>0</v>
      </c>
      <c r="AJ48" s="524">
        <v>0</v>
      </c>
      <c r="AK48" s="524">
        <v>0</v>
      </c>
      <c r="AL48" s="583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79"/>
      <c r="DZ48" s="479"/>
      <c r="EA48" s="479"/>
      <c r="EB48" s="479"/>
      <c r="EC48" s="479"/>
      <c r="ED48" s="479"/>
      <c r="EE48" s="479"/>
      <c r="EF48" s="479"/>
      <c r="EG48" s="479"/>
    </row>
    <row r="49" spans="1:137" ht="21.6" customHeight="1" thickBot="1" x14ac:dyDescent="0.2">
      <c r="A49" s="472"/>
      <c r="B49" s="1271" t="s">
        <v>611</v>
      </c>
      <c r="C49" s="1272"/>
      <c r="D49" s="1272"/>
      <c r="E49" s="1272"/>
      <c r="F49" s="1272"/>
      <c r="G49" s="1272"/>
      <c r="H49" s="1272"/>
      <c r="I49" s="1272"/>
      <c r="J49" s="1272"/>
      <c r="K49" s="1272"/>
      <c r="L49" s="1272"/>
      <c r="M49" s="1272"/>
      <c r="N49" s="1272"/>
      <c r="O49" s="1272"/>
      <c r="P49" s="1272"/>
      <c r="Q49" s="1272"/>
      <c r="R49" s="1272"/>
      <c r="S49" s="1272"/>
      <c r="T49" s="1272"/>
      <c r="U49" s="1272"/>
      <c r="V49" s="1272"/>
      <c r="W49" s="1272"/>
      <c r="X49" s="1355"/>
      <c r="Y49" s="292">
        <v>2</v>
      </c>
      <c r="Z49" s="293">
        <v>5</v>
      </c>
      <c r="AA49" s="460">
        <f t="shared" ref="AA49:AA60" si="10">SUM(AB49:AF49)</f>
        <v>166681782</v>
      </c>
      <c r="AB49" s="460">
        <f>AB12+AB14+AB15+AB16+AB17+AB23+AB32+AB40+AB43+AB44+AB45+AB46+AB47+AB48</f>
        <v>35783525</v>
      </c>
      <c r="AC49" s="460">
        <f t="shared" ref="AC49:AF49" si="11">AC12+AC14+AC15+AC16+AC17+AC23+AC32+AC40+AC43+AC44+AC45+AC46+AC47+AC48</f>
        <v>24205874</v>
      </c>
      <c r="AD49" s="460">
        <f t="shared" si="11"/>
        <v>68007242</v>
      </c>
      <c r="AE49" s="460">
        <f t="shared" si="11"/>
        <v>38249836</v>
      </c>
      <c r="AF49" s="460">
        <f t="shared" si="11"/>
        <v>435305</v>
      </c>
      <c r="AG49" s="460">
        <f t="shared" ref="AG49:AG60" si="12">SUM(AH49:AK49)</f>
        <v>38106065</v>
      </c>
      <c r="AH49" s="460">
        <f t="shared" ref="AH49:AK49" si="13">AH12+AH14+AH15+AH16+AH17+AH23+AH32+AH40+AH43+AH44+AH45+AH46+AH47+AH48</f>
        <v>22109299</v>
      </c>
      <c r="AI49" s="460">
        <f t="shared" si="13"/>
        <v>133414</v>
      </c>
      <c r="AJ49" s="460">
        <f t="shared" si="13"/>
        <v>1511917</v>
      </c>
      <c r="AK49" s="525">
        <f t="shared" si="13"/>
        <v>14351435</v>
      </c>
      <c r="AL49" s="583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79"/>
      <c r="DA49" s="479"/>
      <c r="DB49" s="479"/>
      <c r="DC49" s="479"/>
      <c r="DD49" s="479"/>
      <c r="DE49" s="479"/>
      <c r="DF49" s="479"/>
      <c r="DG49" s="479"/>
      <c r="DH49" s="479"/>
      <c r="DI49" s="479"/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479"/>
      <c r="DV49" s="479"/>
      <c r="DW49" s="479"/>
      <c r="DX49" s="479"/>
      <c r="DY49" s="479"/>
      <c r="DZ49" s="479"/>
      <c r="EA49" s="479"/>
      <c r="EB49" s="479"/>
      <c r="EC49" s="479"/>
      <c r="ED49" s="479"/>
      <c r="EE49" s="479"/>
      <c r="EF49" s="479"/>
      <c r="EG49" s="479"/>
    </row>
    <row r="50" spans="1:137" ht="21.6" customHeight="1" x14ac:dyDescent="0.15">
      <c r="A50" s="472"/>
      <c r="B50" s="1271" t="s">
        <v>156</v>
      </c>
      <c r="C50" s="1272"/>
      <c r="D50" s="1272"/>
      <c r="E50" s="1272"/>
      <c r="F50" s="1272"/>
      <c r="G50" s="1272"/>
      <c r="H50" s="1272"/>
      <c r="I50" s="1272"/>
      <c r="J50" s="1272"/>
      <c r="K50" s="1272"/>
      <c r="L50" s="1272"/>
      <c r="M50" s="1272"/>
      <c r="N50" s="1272"/>
      <c r="O50" s="1272"/>
      <c r="P50" s="1272"/>
      <c r="Q50" s="1272"/>
      <c r="R50" s="1272"/>
      <c r="S50" s="1272"/>
      <c r="T50" s="1272"/>
      <c r="U50" s="1272"/>
      <c r="V50" s="1272"/>
      <c r="W50" s="1272"/>
      <c r="X50" s="1355"/>
      <c r="Y50" s="437">
        <v>2</v>
      </c>
      <c r="Z50" s="438">
        <v>6</v>
      </c>
      <c r="AA50" s="185">
        <f t="shared" si="10"/>
        <v>65730612</v>
      </c>
      <c r="AB50" s="184">
        <v>11988475</v>
      </c>
      <c r="AC50" s="184">
        <v>713108</v>
      </c>
      <c r="AD50" s="184">
        <v>26935210</v>
      </c>
      <c r="AE50" s="184">
        <v>26093819</v>
      </c>
      <c r="AF50" s="184">
        <v>0</v>
      </c>
      <c r="AG50" s="185">
        <f t="shared" si="12"/>
        <v>2053080</v>
      </c>
      <c r="AH50" s="184">
        <v>1921461</v>
      </c>
      <c r="AI50" s="184">
        <v>29847</v>
      </c>
      <c r="AJ50" s="184">
        <v>0</v>
      </c>
      <c r="AK50" s="58">
        <v>101772</v>
      </c>
      <c r="AL50" s="583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79"/>
      <c r="BM50" s="479"/>
      <c r="BN50" s="479"/>
      <c r="BO50" s="479"/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/>
      <c r="CX50" s="479"/>
      <c r="CY50" s="479"/>
      <c r="CZ50" s="479"/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</row>
    <row r="51" spans="1:137" ht="21.6" customHeight="1" x14ac:dyDescent="0.15">
      <c r="A51" s="472"/>
      <c r="B51" s="1271" t="s">
        <v>612</v>
      </c>
      <c r="C51" s="1272"/>
      <c r="D51" s="1272"/>
      <c r="E51" s="1272"/>
      <c r="F51" s="1272"/>
      <c r="G51" s="1272"/>
      <c r="H51" s="1272"/>
      <c r="I51" s="1272"/>
      <c r="J51" s="1272"/>
      <c r="K51" s="1272"/>
      <c r="L51" s="1272"/>
      <c r="M51" s="1272"/>
      <c r="N51" s="1272"/>
      <c r="O51" s="1272"/>
      <c r="P51" s="1272"/>
      <c r="Q51" s="1272"/>
      <c r="R51" s="1272"/>
      <c r="S51" s="1272"/>
      <c r="T51" s="1272"/>
      <c r="U51" s="1272"/>
      <c r="V51" s="1272"/>
      <c r="W51" s="1272"/>
      <c r="X51" s="1355"/>
      <c r="Y51" s="442">
        <v>2</v>
      </c>
      <c r="Z51" s="443">
        <v>7</v>
      </c>
      <c r="AA51" s="248">
        <f t="shared" si="10"/>
        <v>17712642</v>
      </c>
      <c r="AB51" s="250">
        <v>6912705</v>
      </c>
      <c r="AC51" s="250">
        <v>1735629</v>
      </c>
      <c r="AD51" s="250">
        <v>8760574</v>
      </c>
      <c r="AE51" s="250">
        <v>0</v>
      </c>
      <c r="AF51" s="250">
        <v>303734</v>
      </c>
      <c r="AG51" s="248">
        <f t="shared" si="12"/>
        <v>768179</v>
      </c>
      <c r="AH51" s="250">
        <v>767679</v>
      </c>
      <c r="AI51" s="250">
        <v>500</v>
      </c>
      <c r="AJ51" s="250">
        <v>0</v>
      </c>
      <c r="AK51" s="374">
        <v>0</v>
      </c>
      <c r="AL51" s="583"/>
      <c r="AM51" s="479"/>
      <c r="AN51" s="479"/>
      <c r="AO51" s="479"/>
      <c r="AP51" s="479"/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79"/>
      <c r="BZ51" s="479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479"/>
      <c r="CX51" s="479"/>
      <c r="CY51" s="479"/>
      <c r="CZ51" s="479"/>
      <c r="DA51" s="479"/>
      <c r="DB51" s="479"/>
      <c r="DC51" s="479"/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9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  <c r="EE51" s="479"/>
      <c r="EF51" s="479"/>
      <c r="EG51" s="479"/>
    </row>
    <row r="52" spans="1:137" ht="21.6" customHeight="1" x14ac:dyDescent="0.15">
      <c r="A52" s="472"/>
      <c r="B52" s="1271" t="s">
        <v>613</v>
      </c>
      <c r="C52" s="1272"/>
      <c r="D52" s="1272"/>
      <c r="E52" s="1272"/>
      <c r="F52" s="1272"/>
      <c r="G52" s="1272"/>
      <c r="H52" s="1272"/>
      <c r="I52" s="1272"/>
      <c r="J52" s="1272"/>
      <c r="K52" s="1272"/>
      <c r="L52" s="1272"/>
      <c r="M52" s="1272"/>
      <c r="N52" s="1272"/>
      <c r="O52" s="1272"/>
      <c r="P52" s="1272"/>
      <c r="Q52" s="1272"/>
      <c r="R52" s="1272"/>
      <c r="S52" s="1272"/>
      <c r="T52" s="1272"/>
      <c r="U52" s="1272"/>
      <c r="V52" s="1272"/>
      <c r="W52" s="1272"/>
      <c r="X52" s="1355"/>
      <c r="Y52" s="442">
        <v>2</v>
      </c>
      <c r="Z52" s="443">
        <v>8</v>
      </c>
      <c r="AA52" s="248">
        <f t="shared" si="10"/>
        <v>1049932</v>
      </c>
      <c r="AB52" s="250">
        <v>45710</v>
      </c>
      <c r="AC52" s="250">
        <v>3037</v>
      </c>
      <c r="AD52" s="250">
        <v>1001185</v>
      </c>
      <c r="AE52" s="250">
        <v>0</v>
      </c>
      <c r="AF52" s="251">
        <v>0</v>
      </c>
      <c r="AG52" s="248">
        <f t="shared" si="12"/>
        <v>4210132</v>
      </c>
      <c r="AH52" s="250">
        <v>742357</v>
      </c>
      <c r="AI52" s="250">
        <v>0</v>
      </c>
      <c r="AJ52" s="250">
        <v>0</v>
      </c>
      <c r="AK52" s="374">
        <v>3467775</v>
      </c>
      <c r="AL52" s="583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79"/>
      <c r="CY52" s="479"/>
      <c r="CZ52" s="479"/>
      <c r="DA52" s="479"/>
      <c r="DB52" s="479"/>
      <c r="DC52" s="479"/>
      <c r="DD52" s="479"/>
      <c r="DE52" s="479"/>
      <c r="DF52" s="479"/>
      <c r="DG52" s="479"/>
      <c r="DH52" s="479"/>
      <c r="DI52" s="479"/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79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</row>
    <row r="53" spans="1:137" ht="21.6" customHeight="1" x14ac:dyDescent="0.15">
      <c r="A53" s="472"/>
      <c r="B53" s="1271" t="s">
        <v>614</v>
      </c>
      <c r="C53" s="1272"/>
      <c r="D53" s="1272"/>
      <c r="E53" s="1272"/>
      <c r="F53" s="1272"/>
      <c r="G53" s="1272"/>
      <c r="H53" s="1272"/>
      <c r="I53" s="1272"/>
      <c r="J53" s="1272"/>
      <c r="K53" s="1272"/>
      <c r="L53" s="1272"/>
      <c r="M53" s="1272"/>
      <c r="N53" s="1272"/>
      <c r="O53" s="1272"/>
      <c r="P53" s="1272"/>
      <c r="Q53" s="1272"/>
      <c r="R53" s="1272"/>
      <c r="S53" s="1272"/>
      <c r="T53" s="1272"/>
      <c r="U53" s="1272"/>
      <c r="V53" s="1272"/>
      <c r="W53" s="1272"/>
      <c r="X53" s="1355"/>
      <c r="Y53" s="442">
        <v>2</v>
      </c>
      <c r="Z53" s="443">
        <v>9</v>
      </c>
      <c r="AA53" s="248">
        <f t="shared" si="10"/>
        <v>1712997</v>
      </c>
      <c r="AB53" s="250">
        <v>90366</v>
      </c>
      <c r="AC53" s="250">
        <v>141416</v>
      </c>
      <c r="AD53" s="250">
        <v>1481215</v>
      </c>
      <c r="AE53" s="250">
        <v>0</v>
      </c>
      <c r="AF53" s="250">
        <v>0</v>
      </c>
      <c r="AG53" s="248">
        <f t="shared" si="12"/>
        <v>11943</v>
      </c>
      <c r="AH53" s="250">
        <v>11843</v>
      </c>
      <c r="AI53" s="250">
        <v>0</v>
      </c>
      <c r="AJ53" s="250">
        <v>0</v>
      </c>
      <c r="AK53" s="374">
        <v>100</v>
      </c>
      <c r="AL53" s="583"/>
      <c r="AM53" s="479"/>
      <c r="AN53" s="479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79"/>
      <c r="BN53" s="479"/>
      <c r="BO53" s="479"/>
      <c r="BP53" s="479"/>
      <c r="BQ53" s="479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79"/>
      <c r="CE53" s="479"/>
      <c r="CF53" s="479"/>
      <c r="CG53" s="479"/>
      <c r="CH53" s="479"/>
      <c r="CI53" s="479"/>
      <c r="CJ53" s="479"/>
      <c r="CK53" s="479"/>
      <c r="CL53" s="479"/>
      <c r="CM53" s="479"/>
      <c r="CN53" s="479"/>
      <c r="CO53" s="479"/>
      <c r="CP53" s="479"/>
      <c r="CQ53" s="479"/>
      <c r="CR53" s="479"/>
      <c r="CS53" s="479"/>
      <c r="CT53" s="479"/>
      <c r="CU53" s="479"/>
      <c r="CV53" s="479"/>
      <c r="CW53" s="479"/>
      <c r="CX53" s="479"/>
      <c r="CY53" s="479"/>
      <c r="CZ53" s="479"/>
      <c r="DA53" s="479"/>
      <c r="DB53" s="479"/>
      <c r="DC53" s="479"/>
      <c r="DD53" s="479"/>
      <c r="DE53" s="479"/>
      <c r="DF53" s="479"/>
      <c r="DG53" s="479"/>
      <c r="DH53" s="479"/>
      <c r="DI53" s="479"/>
      <c r="DJ53" s="479"/>
      <c r="DK53" s="479"/>
      <c r="DL53" s="479"/>
      <c r="DM53" s="479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/>
      <c r="DX53" s="479"/>
      <c r="DY53" s="479"/>
      <c r="DZ53" s="479"/>
      <c r="EA53" s="479"/>
      <c r="EB53" s="479"/>
      <c r="EC53" s="479"/>
      <c r="ED53" s="479"/>
      <c r="EE53" s="479"/>
      <c r="EF53" s="479"/>
      <c r="EG53" s="479"/>
    </row>
    <row r="54" spans="1:137" ht="21.6" customHeight="1" x14ac:dyDescent="0.15">
      <c r="A54" s="472"/>
      <c r="B54" s="1271" t="s">
        <v>615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355"/>
      <c r="Y54" s="442">
        <v>3</v>
      </c>
      <c r="Z54" s="443">
        <v>0</v>
      </c>
      <c r="AA54" s="248">
        <f t="shared" si="10"/>
        <v>12</v>
      </c>
      <c r="AB54" s="250">
        <v>12</v>
      </c>
      <c r="AC54" s="250">
        <v>0</v>
      </c>
      <c r="AD54" s="250">
        <v>0</v>
      </c>
      <c r="AE54" s="250">
        <v>0</v>
      </c>
      <c r="AF54" s="250">
        <v>0</v>
      </c>
      <c r="AG54" s="248">
        <f t="shared" si="12"/>
        <v>42</v>
      </c>
      <c r="AH54" s="250">
        <v>7</v>
      </c>
      <c r="AI54" s="250">
        <v>0</v>
      </c>
      <c r="AJ54" s="250">
        <v>0</v>
      </c>
      <c r="AK54" s="374">
        <v>35</v>
      </c>
      <c r="AL54" s="583"/>
      <c r="AM54" s="368"/>
      <c r="AN54" s="479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79"/>
      <c r="CZ54" s="479"/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</row>
    <row r="55" spans="1:137" ht="21.6" customHeight="1" x14ac:dyDescent="0.15">
      <c r="A55" s="472"/>
      <c r="B55" s="1271" t="s">
        <v>616</v>
      </c>
      <c r="C55" s="1272"/>
      <c r="D55" s="1272"/>
      <c r="E55" s="1272"/>
      <c r="F55" s="1272"/>
      <c r="G55" s="1272"/>
      <c r="H55" s="1272"/>
      <c r="I55" s="1272"/>
      <c r="J55" s="1272"/>
      <c r="K55" s="1272"/>
      <c r="L55" s="1272"/>
      <c r="M55" s="1272"/>
      <c r="N55" s="1272"/>
      <c r="O55" s="1272"/>
      <c r="P55" s="1272"/>
      <c r="Q55" s="1272"/>
      <c r="R55" s="1272"/>
      <c r="S55" s="1272"/>
      <c r="T55" s="1272"/>
      <c r="U55" s="1272"/>
      <c r="V55" s="1272"/>
      <c r="W55" s="1272"/>
      <c r="X55" s="1355"/>
      <c r="Y55" s="442">
        <v>3</v>
      </c>
      <c r="Z55" s="443">
        <v>1</v>
      </c>
      <c r="AA55" s="248">
        <f t="shared" si="10"/>
        <v>43283</v>
      </c>
      <c r="AB55" s="250">
        <v>5421</v>
      </c>
      <c r="AC55" s="250">
        <v>503</v>
      </c>
      <c r="AD55" s="250">
        <v>37359</v>
      </c>
      <c r="AE55" s="250">
        <v>0</v>
      </c>
      <c r="AF55" s="250">
        <v>0</v>
      </c>
      <c r="AG55" s="248">
        <f t="shared" si="12"/>
        <v>1240215</v>
      </c>
      <c r="AH55" s="250">
        <v>12840</v>
      </c>
      <c r="AI55" s="250">
        <v>0</v>
      </c>
      <c r="AJ55" s="250">
        <v>0</v>
      </c>
      <c r="AK55" s="374">
        <v>1227375</v>
      </c>
      <c r="AL55" s="583"/>
      <c r="AM55" s="368"/>
      <c r="AN55" s="479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79"/>
      <c r="BZ55" s="479"/>
      <c r="CA55" s="479"/>
      <c r="CB55" s="479"/>
      <c r="CC55" s="479"/>
      <c r="CD55" s="479"/>
      <c r="CE55" s="479"/>
      <c r="CF55" s="479"/>
      <c r="CG55" s="479"/>
      <c r="CH55" s="479"/>
      <c r="CI55" s="479"/>
      <c r="CJ55" s="479"/>
      <c r="CK55" s="479"/>
      <c r="CL55" s="479"/>
      <c r="CM55" s="479"/>
      <c r="CN55" s="479"/>
      <c r="CO55" s="479"/>
      <c r="CP55" s="479"/>
      <c r="CQ55" s="479"/>
      <c r="CR55" s="479"/>
      <c r="CS55" s="479"/>
      <c r="CT55" s="479"/>
      <c r="CU55" s="479"/>
      <c r="CV55" s="479"/>
      <c r="CW55" s="479"/>
      <c r="CX55" s="479"/>
      <c r="CY55" s="479"/>
      <c r="CZ55" s="479"/>
      <c r="DA55" s="479"/>
      <c r="DB55" s="479"/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79"/>
      <c r="DN55" s="479"/>
      <c r="DO55" s="479"/>
      <c r="DP55" s="479"/>
      <c r="DQ55" s="479"/>
      <c r="DR55" s="479"/>
      <c r="DS55" s="479"/>
      <c r="DT55" s="479"/>
      <c r="DU55" s="479"/>
      <c r="DV55" s="479"/>
      <c r="DW55" s="479"/>
      <c r="DX55" s="479"/>
      <c r="DY55" s="479"/>
      <c r="DZ55" s="479"/>
      <c r="EA55" s="479"/>
      <c r="EB55" s="479"/>
      <c r="EC55" s="479"/>
      <c r="ED55" s="479"/>
      <c r="EE55" s="479"/>
      <c r="EF55" s="479"/>
      <c r="EG55" s="479"/>
    </row>
    <row r="56" spans="1:137" ht="21.6" customHeight="1" x14ac:dyDescent="0.15">
      <c r="A56" s="472"/>
      <c r="B56" s="1271" t="s">
        <v>617</v>
      </c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  <c r="N56" s="1272"/>
      <c r="O56" s="1272"/>
      <c r="P56" s="1272"/>
      <c r="Q56" s="1272"/>
      <c r="R56" s="1272"/>
      <c r="S56" s="1272"/>
      <c r="T56" s="1272"/>
      <c r="U56" s="1272"/>
      <c r="V56" s="1272"/>
      <c r="W56" s="1272"/>
      <c r="X56" s="1355"/>
      <c r="Y56" s="442">
        <v>3</v>
      </c>
      <c r="Z56" s="443">
        <v>2</v>
      </c>
      <c r="AA56" s="248">
        <f t="shared" si="10"/>
        <v>2139093</v>
      </c>
      <c r="AB56" s="250">
        <v>337006</v>
      </c>
      <c r="AC56" s="250">
        <v>11384</v>
      </c>
      <c r="AD56" s="250">
        <v>1161022</v>
      </c>
      <c r="AE56" s="250">
        <v>629681</v>
      </c>
      <c r="AF56" s="250">
        <v>0</v>
      </c>
      <c r="AG56" s="248">
        <f t="shared" si="12"/>
        <v>1255168</v>
      </c>
      <c r="AH56" s="250">
        <v>283309</v>
      </c>
      <c r="AI56" s="250">
        <v>0</v>
      </c>
      <c r="AJ56" s="250">
        <v>2</v>
      </c>
      <c r="AK56" s="374">
        <v>971857</v>
      </c>
      <c r="AL56" s="583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/>
      <c r="BN56" s="479"/>
      <c r="BO56" s="479"/>
      <c r="BP56" s="479"/>
      <c r="BQ56" s="479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/>
      <c r="CB56" s="479"/>
      <c r="CC56" s="479"/>
      <c r="CD56" s="479"/>
      <c r="CE56" s="479"/>
      <c r="CF56" s="479"/>
      <c r="CG56" s="479"/>
      <c r="CH56" s="479"/>
      <c r="CI56" s="479"/>
      <c r="CJ56" s="479"/>
      <c r="CK56" s="479"/>
      <c r="CL56" s="479"/>
      <c r="CM56" s="479"/>
      <c r="CN56" s="479"/>
      <c r="CO56" s="479"/>
      <c r="CP56" s="479"/>
      <c r="CQ56" s="479"/>
      <c r="CR56" s="479"/>
      <c r="CS56" s="479"/>
      <c r="CT56" s="479"/>
      <c r="CU56" s="479"/>
      <c r="CV56" s="479"/>
      <c r="CW56" s="479"/>
      <c r="CX56" s="479"/>
      <c r="CY56" s="479"/>
      <c r="CZ56" s="479"/>
      <c r="DA56" s="479"/>
      <c r="DB56" s="479"/>
      <c r="DC56" s="479"/>
      <c r="DD56" s="479"/>
      <c r="DE56" s="479"/>
      <c r="DF56" s="479"/>
      <c r="DG56" s="479"/>
      <c r="DH56" s="479"/>
      <c r="DI56" s="479"/>
      <c r="DJ56" s="479"/>
      <c r="DK56" s="479"/>
      <c r="DL56" s="479"/>
      <c r="DM56" s="479"/>
      <c r="DN56" s="479"/>
      <c r="DO56" s="479"/>
      <c r="DP56" s="479"/>
      <c r="DQ56" s="479"/>
      <c r="DR56" s="479"/>
      <c r="DS56" s="479"/>
      <c r="DT56" s="479"/>
      <c r="DU56" s="479"/>
      <c r="DV56" s="479"/>
      <c r="DW56" s="479"/>
      <c r="DX56" s="479"/>
      <c r="DY56" s="479"/>
      <c r="DZ56" s="479"/>
      <c r="EA56" s="479"/>
      <c r="EB56" s="479"/>
      <c r="EC56" s="479"/>
      <c r="ED56" s="479"/>
      <c r="EE56" s="479"/>
      <c r="EF56" s="479"/>
      <c r="EG56" s="479"/>
    </row>
    <row r="57" spans="1:137" ht="21.6" customHeight="1" x14ac:dyDescent="0.15">
      <c r="A57" s="472"/>
      <c r="B57" s="1271" t="s">
        <v>618</v>
      </c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  <c r="N57" s="1272"/>
      <c r="O57" s="1272"/>
      <c r="P57" s="1272"/>
      <c r="Q57" s="1272"/>
      <c r="R57" s="1272"/>
      <c r="S57" s="1272"/>
      <c r="T57" s="1272"/>
      <c r="U57" s="1272"/>
      <c r="V57" s="1272"/>
      <c r="W57" s="1272"/>
      <c r="X57" s="1355"/>
      <c r="Y57" s="442">
        <v>3</v>
      </c>
      <c r="Z57" s="443">
        <v>3</v>
      </c>
      <c r="AA57" s="248">
        <f t="shared" si="10"/>
        <v>96012</v>
      </c>
      <c r="AB57" s="250">
        <v>2155</v>
      </c>
      <c r="AC57" s="250">
        <v>2234</v>
      </c>
      <c r="AD57" s="250">
        <v>1806</v>
      </c>
      <c r="AE57" s="250">
        <v>0</v>
      </c>
      <c r="AF57" s="251">
        <v>89817</v>
      </c>
      <c r="AG57" s="248">
        <f t="shared" si="12"/>
        <v>113182</v>
      </c>
      <c r="AH57" s="250">
        <v>12947</v>
      </c>
      <c r="AI57" s="250">
        <v>0</v>
      </c>
      <c r="AJ57" s="250">
        <v>0</v>
      </c>
      <c r="AK57" s="374">
        <v>100235</v>
      </c>
      <c r="AL57" s="583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79"/>
      <c r="CG57" s="479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79"/>
      <c r="CW57" s="479"/>
      <c r="CX57" s="479"/>
      <c r="CY57" s="479"/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479"/>
      <c r="DN57" s="479"/>
      <c r="DO57" s="479"/>
      <c r="DP57" s="479"/>
      <c r="DQ57" s="479"/>
      <c r="DR57" s="479"/>
      <c r="DS57" s="479"/>
      <c r="DT57" s="479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</row>
    <row r="58" spans="1:137" ht="21.6" customHeight="1" x14ac:dyDescent="0.15">
      <c r="A58" s="472"/>
      <c r="B58" s="1271" t="s">
        <v>619</v>
      </c>
      <c r="C58" s="1272"/>
      <c r="D58" s="1272"/>
      <c r="E58" s="1272"/>
      <c r="F58" s="1272"/>
      <c r="G58" s="1272"/>
      <c r="H58" s="1272"/>
      <c r="I58" s="1272"/>
      <c r="J58" s="1272"/>
      <c r="K58" s="1272"/>
      <c r="L58" s="1272"/>
      <c r="M58" s="1272"/>
      <c r="N58" s="1272"/>
      <c r="O58" s="1272"/>
      <c r="P58" s="1272"/>
      <c r="Q58" s="1272"/>
      <c r="R58" s="1272"/>
      <c r="S58" s="1272"/>
      <c r="T58" s="1272"/>
      <c r="U58" s="1272"/>
      <c r="V58" s="1272"/>
      <c r="W58" s="1272"/>
      <c r="X58" s="1355"/>
      <c r="Y58" s="442">
        <v>3</v>
      </c>
      <c r="Z58" s="443">
        <v>4</v>
      </c>
      <c r="AA58" s="248">
        <f t="shared" si="10"/>
        <v>1445000</v>
      </c>
      <c r="AB58" s="250">
        <v>19000</v>
      </c>
      <c r="AC58" s="250">
        <v>1076000</v>
      </c>
      <c r="AD58" s="250">
        <v>350000</v>
      </c>
      <c r="AE58" s="250">
        <v>0</v>
      </c>
      <c r="AF58" s="250">
        <v>0</v>
      </c>
      <c r="AG58" s="248">
        <f t="shared" si="12"/>
        <v>453000</v>
      </c>
      <c r="AH58" s="250">
        <v>185000</v>
      </c>
      <c r="AI58" s="250">
        <v>0</v>
      </c>
      <c r="AJ58" s="250">
        <v>0</v>
      </c>
      <c r="AK58" s="374">
        <v>268000</v>
      </c>
      <c r="AL58" s="583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79"/>
      <c r="CM58" s="479"/>
      <c r="CN58" s="479"/>
      <c r="CO58" s="479"/>
      <c r="CP58" s="479"/>
      <c r="CQ58" s="479"/>
      <c r="CR58" s="479"/>
      <c r="CS58" s="479"/>
      <c r="CT58" s="479"/>
      <c r="CU58" s="479"/>
      <c r="CV58" s="479"/>
      <c r="CW58" s="479"/>
      <c r="CX58" s="479"/>
      <c r="CY58" s="479"/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79"/>
      <c r="DK58" s="479"/>
      <c r="DL58" s="479"/>
      <c r="DM58" s="479"/>
      <c r="DN58" s="479"/>
      <c r="DO58" s="479"/>
      <c r="DP58" s="479"/>
      <c r="DQ58" s="479"/>
      <c r="DR58" s="479"/>
      <c r="DS58" s="479"/>
      <c r="DT58" s="479"/>
      <c r="DU58" s="479"/>
      <c r="DV58" s="479"/>
      <c r="DW58" s="479"/>
      <c r="DX58" s="479"/>
      <c r="DY58" s="479"/>
      <c r="DZ58" s="479"/>
      <c r="EA58" s="479"/>
      <c r="EB58" s="479"/>
      <c r="EC58" s="479"/>
      <c r="ED58" s="479"/>
      <c r="EE58" s="479"/>
      <c r="EF58" s="479"/>
      <c r="EG58" s="479"/>
    </row>
    <row r="59" spans="1:137" ht="21.6" customHeight="1" x14ac:dyDescent="0.15">
      <c r="A59" s="472"/>
      <c r="B59" s="1271" t="s">
        <v>620</v>
      </c>
      <c r="C59" s="1272"/>
      <c r="D59" s="1272"/>
      <c r="E59" s="1272"/>
      <c r="F59" s="1272"/>
      <c r="G59" s="1272"/>
      <c r="H59" s="1272"/>
      <c r="I59" s="1272"/>
      <c r="J59" s="1272"/>
      <c r="K59" s="1272"/>
      <c r="L59" s="1272"/>
      <c r="M59" s="1272"/>
      <c r="N59" s="1272"/>
      <c r="O59" s="1272"/>
      <c r="P59" s="1272"/>
      <c r="Q59" s="1272"/>
      <c r="R59" s="1272"/>
      <c r="S59" s="1272"/>
      <c r="T59" s="1272"/>
      <c r="U59" s="1272"/>
      <c r="V59" s="1272"/>
      <c r="W59" s="1272"/>
      <c r="X59" s="1355"/>
      <c r="Y59" s="442">
        <v>3</v>
      </c>
      <c r="Z59" s="443">
        <v>5</v>
      </c>
      <c r="AA59" s="248">
        <f t="shared" si="10"/>
        <v>76752199</v>
      </c>
      <c r="AB59" s="248">
        <f>AB49-SUM(AB50:AB58)</f>
        <v>16382675</v>
      </c>
      <c r="AC59" s="248">
        <f t="shared" ref="AC59:AF59" si="14">AC49-SUM(AC50:AC58)</f>
        <v>20522563</v>
      </c>
      <c r="AD59" s="248">
        <f t="shared" si="14"/>
        <v>28278871</v>
      </c>
      <c r="AE59" s="248">
        <f t="shared" si="14"/>
        <v>11526336</v>
      </c>
      <c r="AF59" s="248">
        <f t="shared" si="14"/>
        <v>41754</v>
      </c>
      <c r="AG59" s="248">
        <f t="shared" si="12"/>
        <v>28001124</v>
      </c>
      <c r="AH59" s="248">
        <f t="shared" ref="AH59:AK59" si="15">AH49-SUM(AH50:AH58)</f>
        <v>18171856</v>
      </c>
      <c r="AI59" s="248">
        <f t="shared" si="15"/>
        <v>103067</v>
      </c>
      <c r="AJ59" s="248">
        <f t="shared" si="15"/>
        <v>1511915</v>
      </c>
      <c r="AK59" s="249">
        <f t="shared" si="15"/>
        <v>8214286</v>
      </c>
      <c r="AL59" s="583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79"/>
      <c r="BM59" s="479"/>
      <c r="BN59" s="479"/>
      <c r="BO59" s="479"/>
      <c r="BP59" s="479"/>
      <c r="BQ59" s="479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/>
      <c r="CR59" s="479"/>
      <c r="CS59" s="479"/>
      <c r="CT59" s="479"/>
      <c r="CU59" s="479"/>
      <c r="CV59" s="479"/>
      <c r="CW59" s="479"/>
      <c r="CX59" s="479"/>
      <c r="CY59" s="479"/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79"/>
      <c r="DK59" s="479"/>
      <c r="DL59" s="479"/>
      <c r="DM59" s="479"/>
      <c r="DN59" s="479"/>
      <c r="DO59" s="479"/>
      <c r="DP59" s="479"/>
      <c r="DQ59" s="479"/>
      <c r="DR59" s="479"/>
      <c r="DS59" s="479"/>
      <c r="DT59" s="479"/>
      <c r="DU59" s="479"/>
      <c r="DV59" s="479"/>
      <c r="DW59" s="479"/>
      <c r="DX59" s="479"/>
      <c r="DY59" s="479"/>
      <c r="DZ59" s="479"/>
      <c r="EA59" s="479"/>
      <c r="EB59" s="479"/>
      <c r="EC59" s="479"/>
      <c r="ED59" s="479"/>
      <c r="EE59" s="479"/>
      <c r="EF59" s="479"/>
      <c r="EG59" s="479"/>
    </row>
    <row r="60" spans="1:137" s="515" customFormat="1" ht="21.6" customHeight="1" thickBot="1" x14ac:dyDescent="0.2">
      <c r="A60" s="510"/>
      <c r="B60" s="1271" t="s">
        <v>621</v>
      </c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355"/>
      <c r="Y60" s="586">
        <v>3</v>
      </c>
      <c r="Z60" s="587">
        <v>6</v>
      </c>
      <c r="AA60" s="381">
        <f t="shared" si="10"/>
        <v>144352</v>
      </c>
      <c r="AB60" s="463">
        <v>0</v>
      </c>
      <c r="AC60" s="463">
        <v>15227</v>
      </c>
      <c r="AD60" s="463">
        <v>129125</v>
      </c>
      <c r="AE60" s="463">
        <v>0</v>
      </c>
      <c r="AF60" s="463">
        <v>0</v>
      </c>
      <c r="AG60" s="381">
        <f t="shared" si="12"/>
        <v>246294</v>
      </c>
      <c r="AH60" s="463">
        <v>120595</v>
      </c>
      <c r="AI60" s="463">
        <v>0</v>
      </c>
      <c r="AJ60" s="463">
        <v>0</v>
      </c>
      <c r="AK60" s="588">
        <v>125699</v>
      </c>
      <c r="AL60" s="583"/>
      <c r="AM60" s="514"/>
      <c r="AN60" s="514"/>
      <c r="AO60" s="514"/>
      <c r="AP60" s="514"/>
      <c r="AQ60" s="514"/>
      <c r="AR60" s="514"/>
      <c r="AS60" s="514"/>
      <c r="AT60" s="514"/>
      <c r="AU60" s="514"/>
      <c r="AV60" s="514"/>
      <c r="AW60" s="514"/>
      <c r="AX60" s="514"/>
      <c r="AY60" s="514"/>
      <c r="AZ60" s="514"/>
      <c r="BA60" s="514"/>
      <c r="BB60" s="514"/>
      <c r="BC60" s="514"/>
      <c r="BD60" s="514"/>
      <c r="BE60" s="514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514"/>
      <c r="BZ60" s="514"/>
      <c r="CA60" s="514"/>
      <c r="CB60" s="514"/>
      <c r="CC60" s="514"/>
      <c r="CD60" s="514"/>
      <c r="CE60" s="514"/>
      <c r="CF60" s="514"/>
      <c r="CG60" s="514"/>
      <c r="CH60" s="514"/>
      <c r="CI60" s="514"/>
      <c r="CJ60" s="514"/>
      <c r="CK60" s="514"/>
      <c r="CL60" s="514"/>
      <c r="CM60" s="514"/>
      <c r="CN60" s="514"/>
      <c r="CO60" s="514"/>
      <c r="CP60" s="514"/>
      <c r="CQ60" s="514"/>
      <c r="CR60" s="514"/>
      <c r="CS60" s="514"/>
      <c r="CT60" s="514"/>
      <c r="CU60" s="514"/>
      <c r="CV60" s="514"/>
      <c r="CW60" s="514"/>
      <c r="CX60" s="514"/>
      <c r="CY60" s="514"/>
      <c r="CZ60" s="514"/>
      <c r="DA60" s="514"/>
      <c r="DB60" s="514"/>
      <c r="DC60" s="514"/>
      <c r="DD60" s="514"/>
      <c r="DE60" s="514"/>
      <c r="DF60" s="514"/>
      <c r="DG60" s="514"/>
      <c r="DH60" s="514"/>
      <c r="DI60" s="514"/>
      <c r="DJ60" s="514"/>
      <c r="DK60" s="514"/>
      <c r="DL60" s="514"/>
      <c r="DM60" s="514"/>
      <c r="DN60" s="514"/>
      <c r="DO60" s="514"/>
      <c r="DP60" s="514"/>
      <c r="DQ60" s="514"/>
      <c r="DR60" s="514"/>
      <c r="DS60" s="514"/>
      <c r="DT60" s="514"/>
      <c r="DU60" s="514"/>
      <c r="DV60" s="514"/>
      <c r="DW60" s="514"/>
      <c r="DX60" s="514"/>
      <c r="DY60" s="514"/>
      <c r="DZ60" s="514"/>
      <c r="EA60" s="514"/>
      <c r="EB60" s="514"/>
      <c r="EC60" s="514"/>
      <c r="ED60" s="514"/>
      <c r="EE60" s="514"/>
      <c r="EF60" s="514"/>
      <c r="EG60" s="514"/>
    </row>
    <row r="61" spans="1:137" ht="21.6" customHeight="1" x14ac:dyDescent="0.15">
      <c r="A61" s="472"/>
      <c r="B61" s="526"/>
      <c r="C61" s="526"/>
      <c r="D61" s="526"/>
      <c r="E61" s="526"/>
      <c r="F61" s="526"/>
      <c r="G61" s="526"/>
      <c r="H61" s="527"/>
      <c r="I61" s="526"/>
      <c r="J61" s="526"/>
      <c r="K61" s="526"/>
      <c r="L61" s="526"/>
      <c r="M61" s="528"/>
      <c r="N61" s="527"/>
      <c r="O61" s="526"/>
      <c r="P61" s="526"/>
      <c r="Q61" s="475"/>
      <c r="R61" s="527"/>
      <c r="S61" s="529"/>
      <c r="T61" s="472"/>
      <c r="U61" s="472"/>
      <c r="V61" s="472"/>
      <c r="W61" s="472"/>
      <c r="X61" s="476"/>
      <c r="Y61" s="472"/>
      <c r="Z61" s="526"/>
      <c r="AA61" s="526"/>
      <c r="AB61" s="526"/>
      <c r="AC61" s="526"/>
      <c r="AD61" s="526"/>
      <c r="AE61" s="526"/>
      <c r="AF61" s="526"/>
      <c r="AG61" s="472"/>
      <c r="AH61" s="472"/>
      <c r="AI61" s="526"/>
      <c r="AJ61" s="526"/>
      <c r="AK61" s="526"/>
      <c r="AL61" s="480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/>
      <c r="EE61" s="479"/>
      <c r="EF61" s="479"/>
      <c r="EG61" s="479"/>
    </row>
    <row r="62" spans="1:137" ht="21.6" hidden="1" customHeight="1" x14ac:dyDescent="0.15">
      <c r="A62" s="472"/>
      <c r="B62" s="526"/>
      <c r="C62" s="526"/>
      <c r="D62" s="526"/>
      <c r="E62" s="526"/>
      <c r="F62" s="526"/>
      <c r="G62" s="526"/>
      <c r="H62" s="527"/>
      <c r="I62" s="526"/>
      <c r="J62" s="526"/>
      <c r="K62" s="526"/>
      <c r="L62" s="526"/>
      <c r="M62" s="528"/>
      <c r="N62" s="527"/>
      <c r="O62" s="526"/>
      <c r="P62" s="526"/>
      <c r="Q62" s="475"/>
      <c r="R62" s="527"/>
      <c r="S62" s="529"/>
      <c r="T62" s="472"/>
      <c r="U62" s="472"/>
      <c r="V62" s="472"/>
      <c r="W62" s="472"/>
      <c r="X62" s="476"/>
      <c r="Y62" s="472"/>
      <c r="Z62" s="526"/>
      <c r="AA62" s="526"/>
      <c r="AB62" s="526"/>
      <c r="AC62" s="526"/>
      <c r="AD62" s="526"/>
      <c r="AE62" s="526"/>
      <c r="AF62" s="526"/>
      <c r="AG62" s="472"/>
      <c r="AH62" s="472"/>
      <c r="AI62" s="526"/>
      <c r="AJ62" s="526"/>
      <c r="AK62" s="526"/>
      <c r="AL62" s="480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/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/>
      <c r="CR62" s="479"/>
      <c r="CS62" s="479"/>
      <c r="CT62" s="479"/>
      <c r="CU62" s="479"/>
      <c r="CV62" s="479"/>
      <c r="CW62" s="479"/>
      <c r="CX62" s="479"/>
      <c r="CY62" s="479"/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79"/>
      <c r="DK62" s="479"/>
      <c r="DL62" s="479"/>
      <c r="DM62" s="479"/>
      <c r="DN62" s="479"/>
      <c r="DO62" s="479"/>
      <c r="DP62" s="479"/>
      <c r="DQ62" s="479"/>
      <c r="DR62" s="479"/>
      <c r="DS62" s="479"/>
      <c r="DT62" s="479"/>
      <c r="DU62" s="479"/>
      <c r="DV62" s="479"/>
      <c r="DW62" s="479"/>
      <c r="DX62" s="479"/>
      <c r="DY62" s="479"/>
      <c r="DZ62" s="479"/>
      <c r="EA62" s="479"/>
      <c r="EB62" s="479"/>
      <c r="EC62" s="479"/>
      <c r="ED62" s="479"/>
      <c r="EE62" s="479"/>
      <c r="EF62" s="479"/>
      <c r="EG62" s="479"/>
    </row>
    <row r="63" spans="1:137" s="531" customFormat="1" ht="21.6" hidden="1" customHeight="1" x14ac:dyDescent="0.15">
      <c r="A63" s="472"/>
      <c r="B63" s="526"/>
      <c r="C63" s="526"/>
      <c r="D63" s="526"/>
      <c r="E63" s="526"/>
      <c r="F63" s="526"/>
      <c r="G63" s="526"/>
      <c r="H63" s="527"/>
      <c r="I63" s="526"/>
      <c r="J63" s="526"/>
      <c r="K63" s="526"/>
      <c r="L63" s="526"/>
      <c r="M63" s="528"/>
      <c r="N63" s="527"/>
      <c r="O63" s="526"/>
      <c r="P63" s="526"/>
      <c r="Q63" s="475"/>
      <c r="R63" s="527"/>
      <c r="S63" s="529"/>
      <c r="T63" s="472"/>
      <c r="U63" s="472"/>
      <c r="V63" s="472"/>
      <c r="W63" s="472"/>
      <c r="X63" s="476"/>
      <c r="Y63" s="472"/>
      <c r="Z63" s="526"/>
      <c r="AA63" s="526"/>
      <c r="AB63" s="526"/>
      <c r="AC63" s="526"/>
      <c r="AD63" s="526"/>
      <c r="AE63" s="526"/>
      <c r="AF63" s="526"/>
      <c r="AG63" s="472"/>
      <c r="AH63" s="472"/>
      <c r="AI63" s="526"/>
      <c r="AJ63" s="526"/>
      <c r="AK63" s="526"/>
      <c r="AL63" s="480"/>
      <c r="AM63" s="479"/>
      <c r="AN63" s="526"/>
      <c r="AO63" s="526"/>
      <c r="AP63" s="526"/>
      <c r="AQ63" s="526"/>
      <c r="AR63" s="526"/>
      <c r="AS63" s="526"/>
      <c r="AT63" s="526"/>
      <c r="AU63" s="526"/>
      <c r="AV63" s="526"/>
      <c r="AW63" s="526"/>
      <c r="AX63" s="526"/>
      <c r="AY63" s="526"/>
      <c r="AZ63" s="526"/>
      <c r="BA63" s="526"/>
      <c r="BB63" s="526"/>
      <c r="BC63" s="526"/>
      <c r="BD63" s="526"/>
      <c r="BE63" s="526"/>
      <c r="BF63" s="526"/>
      <c r="BG63" s="526"/>
      <c r="BH63" s="526"/>
      <c r="BI63" s="526"/>
      <c r="BJ63" s="526"/>
      <c r="BK63" s="526"/>
      <c r="BL63" s="526"/>
      <c r="BM63" s="526"/>
      <c r="BN63" s="526"/>
      <c r="BO63" s="526"/>
      <c r="BP63" s="526"/>
      <c r="BQ63" s="526"/>
      <c r="BR63" s="526"/>
      <c r="BS63" s="526"/>
      <c r="BT63" s="526"/>
      <c r="BU63" s="526"/>
      <c r="BV63" s="526"/>
      <c r="BW63" s="526"/>
      <c r="BX63" s="526"/>
      <c r="BY63" s="526"/>
      <c r="BZ63" s="526"/>
      <c r="CA63" s="526"/>
      <c r="CB63" s="526"/>
      <c r="CC63" s="526"/>
      <c r="CD63" s="526"/>
      <c r="CE63" s="526"/>
      <c r="CF63" s="526"/>
      <c r="CG63" s="526"/>
      <c r="CH63" s="526"/>
      <c r="CI63" s="526"/>
      <c r="CJ63" s="526"/>
      <c r="CK63" s="526"/>
      <c r="CL63" s="526"/>
      <c r="CM63" s="526"/>
      <c r="CN63" s="526"/>
      <c r="CO63" s="526"/>
      <c r="CP63" s="526"/>
      <c r="CQ63" s="526"/>
      <c r="CR63" s="526"/>
      <c r="CS63" s="526"/>
      <c r="CT63" s="526"/>
      <c r="CU63" s="526"/>
      <c r="CV63" s="526"/>
      <c r="CW63" s="526"/>
      <c r="CX63" s="526"/>
      <c r="CY63" s="526"/>
      <c r="CZ63" s="526"/>
      <c r="DA63" s="526"/>
      <c r="DB63" s="526"/>
      <c r="DC63" s="526"/>
      <c r="DD63" s="526"/>
      <c r="DE63" s="526"/>
      <c r="DF63" s="526"/>
      <c r="DG63" s="526"/>
      <c r="DH63" s="526"/>
      <c r="DI63" s="526"/>
      <c r="DJ63" s="526"/>
      <c r="DK63" s="526"/>
      <c r="DL63" s="526"/>
      <c r="DM63" s="526"/>
      <c r="DN63" s="526"/>
      <c r="DO63" s="526"/>
      <c r="DP63" s="526"/>
      <c r="DQ63" s="526"/>
      <c r="DR63" s="526"/>
      <c r="DS63" s="526"/>
      <c r="DT63" s="526"/>
      <c r="DU63" s="526"/>
      <c r="DV63" s="526"/>
      <c r="DW63" s="526"/>
      <c r="DX63" s="526"/>
      <c r="DY63" s="526"/>
      <c r="DZ63" s="526"/>
      <c r="EA63" s="526"/>
      <c r="EB63" s="526"/>
      <c r="EC63" s="526"/>
      <c r="ED63" s="526"/>
      <c r="EE63" s="526"/>
      <c r="EF63" s="526"/>
      <c r="EG63" s="526"/>
    </row>
    <row r="64" spans="1:137" s="531" customFormat="1" ht="21.6" hidden="1" customHeight="1" x14ac:dyDescent="0.15">
      <c r="A64" s="472"/>
      <c r="B64" s="526"/>
      <c r="C64" s="526"/>
      <c r="D64" s="526"/>
      <c r="E64" s="526"/>
      <c r="F64" s="526"/>
      <c r="G64" s="526"/>
      <c r="H64" s="527"/>
      <c r="I64" s="526"/>
      <c r="J64" s="526"/>
      <c r="K64" s="526"/>
      <c r="L64" s="526"/>
      <c r="M64" s="528"/>
      <c r="N64" s="527"/>
      <c r="O64" s="526"/>
      <c r="P64" s="526"/>
      <c r="Q64" s="475"/>
      <c r="R64" s="527"/>
      <c r="S64" s="529"/>
      <c r="T64" s="472"/>
      <c r="U64" s="472"/>
      <c r="V64" s="472"/>
      <c r="W64" s="472"/>
      <c r="X64" s="476"/>
      <c r="Y64" s="472"/>
      <c r="Z64" s="526"/>
      <c r="AA64" s="526"/>
      <c r="AB64" s="526"/>
      <c r="AC64" s="526"/>
      <c r="AD64" s="526"/>
      <c r="AE64" s="526"/>
      <c r="AF64" s="526"/>
      <c r="AG64" s="472"/>
      <c r="AH64" s="472"/>
      <c r="AI64" s="526"/>
      <c r="AJ64" s="526"/>
      <c r="AK64" s="526"/>
      <c r="AL64" s="480"/>
      <c r="AM64" s="479"/>
      <c r="AN64" s="526"/>
      <c r="AO64" s="526"/>
      <c r="AP64" s="526"/>
      <c r="AQ64" s="526"/>
      <c r="AR64" s="526"/>
      <c r="AS64" s="526"/>
      <c r="AT64" s="526"/>
      <c r="AU64" s="526"/>
      <c r="AV64" s="526"/>
      <c r="AW64" s="526"/>
      <c r="AX64" s="526"/>
      <c r="AY64" s="526"/>
      <c r="AZ64" s="526"/>
      <c r="BA64" s="526"/>
      <c r="BB64" s="526"/>
      <c r="BC64" s="526"/>
      <c r="BD64" s="526"/>
      <c r="BE64" s="526"/>
      <c r="BF64" s="526"/>
      <c r="BG64" s="526"/>
      <c r="BH64" s="526"/>
      <c r="BI64" s="526"/>
      <c r="BJ64" s="526"/>
      <c r="BK64" s="526"/>
      <c r="BL64" s="526"/>
      <c r="BM64" s="526"/>
      <c r="BN64" s="526"/>
      <c r="BO64" s="526"/>
      <c r="BP64" s="526"/>
      <c r="BQ64" s="526"/>
      <c r="BR64" s="526"/>
      <c r="BS64" s="526"/>
      <c r="BT64" s="526"/>
      <c r="BU64" s="526"/>
      <c r="BV64" s="526"/>
      <c r="BW64" s="526"/>
      <c r="BX64" s="526"/>
      <c r="BY64" s="526"/>
      <c r="BZ64" s="526"/>
      <c r="CA64" s="526"/>
      <c r="CB64" s="526"/>
      <c r="CC64" s="526"/>
      <c r="CD64" s="526"/>
      <c r="CE64" s="526"/>
      <c r="CF64" s="526"/>
      <c r="CG64" s="526"/>
      <c r="CH64" s="526"/>
      <c r="CI64" s="526"/>
      <c r="CJ64" s="526"/>
      <c r="CK64" s="526"/>
      <c r="CL64" s="526"/>
      <c r="CM64" s="526"/>
      <c r="CN64" s="526"/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6"/>
      <c r="DA64" s="526"/>
      <c r="DB64" s="526"/>
      <c r="DC64" s="526"/>
      <c r="DD64" s="526"/>
      <c r="DE64" s="526"/>
      <c r="DF64" s="526"/>
      <c r="DG64" s="526"/>
      <c r="DH64" s="526"/>
      <c r="DI64" s="526"/>
      <c r="DJ64" s="526"/>
      <c r="DK64" s="526"/>
      <c r="DL64" s="526"/>
      <c r="DM64" s="526"/>
      <c r="DN64" s="526"/>
      <c r="DO64" s="526"/>
      <c r="DP64" s="526"/>
      <c r="DQ64" s="526"/>
      <c r="DR64" s="526"/>
      <c r="DS64" s="526"/>
      <c r="DT64" s="526"/>
      <c r="DU64" s="526"/>
      <c r="DV64" s="526"/>
      <c r="DW64" s="526"/>
      <c r="DX64" s="526"/>
      <c r="DY64" s="526"/>
      <c r="DZ64" s="526"/>
      <c r="EA64" s="526"/>
      <c r="EB64" s="526"/>
      <c r="EC64" s="526"/>
      <c r="ED64" s="526"/>
      <c r="EE64" s="526"/>
      <c r="EF64" s="526"/>
      <c r="EG64" s="526"/>
    </row>
    <row r="65" spans="1:137" s="531" customFormat="1" ht="21.6" hidden="1" customHeight="1" x14ac:dyDescent="0.15">
      <c r="A65" s="472"/>
      <c r="B65" s="526"/>
      <c r="C65" s="526"/>
      <c r="D65" s="526"/>
      <c r="E65" s="526"/>
      <c r="F65" s="526"/>
      <c r="G65" s="526"/>
      <c r="H65" s="527"/>
      <c r="I65" s="526"/>
      <c r="J65" s="526"/>
      <c r="K65" s="526"/>
      <c r="L65" s="526"/>
      <c r="M65" s="528"/>
      <c r="N65" s="527"/>
      <c r="O65" s="526"/>
      <c r="P65" s="526"/>
      <c r="Q65" s="475"/>
      <c r="R65" s="527"/>
      <c r="S65" s="529"/>
      <c r="T65" s="472"/>
      <c r="U65" s="472"/>
      <c r="V65" s="472"/>
      <c r="W65" s="472"/>
      <c r="X65" s="476"/>
      <c r="Y65" s="472"/>
      <c r="Z65" s="526"/>
      <c r="AA65" s="526"/>
      <c r="AB65" s="526"/>
      <c r="AC65" s="526"/>
      <c r="AD65" s="526"/>
      <c r="AE65" s="526"/>
      <c r="AF65" s="526"/>
      <c r="AG65" s="472"/>
      <c r="AH65" s="472"/>
      <c r="AI65" s="526"/>
      <c r="AJ65" s="526"/>
      <c r="AK65" s="526"/>
      <c r="AL65" s="480"/>
      <c r="AM65" s="479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6"/>
      <c r="CO65" s="526"/>
      <c r="CP65" s="526"/>
      <c r="CQ65" s="526"/>
      <c r="CR65" s="526"/>
      <c r="CS65" s="526"/>
      <c r="CT65" s="526"/>
      <c r="CU65" s="526"/>
      <c r="CV65" s="526"/>
      <c r="CW65" s="526"/>
      <c r="CX65" s="526"/>
      <c r="CY65" s="526"/>
      <c r="CZ65" s="526"/>
      <c r="DA65" s="526"/>
      <c r="DB65" s="526"/>
      <c r="DC65" s="526"/>
      <c r="DD65" s="526"/>
      <c r="DE65" s="526"/>
      <c r="DF65" s="526"/>
      <c r="DG65" s="526"/>
      <c r="DH65" s="526"/>
      <c r="DI65" s="526"/>
      <c r="DJ65" s="526"/>
      <c r="DK65" s="526"/>
      <c r="DL65" s="526"/>
      <c r="DM65" s="526"/>
      <c r="DN65" s="526"/>
      <c r="DO65" s="526"/>
      <c r="DP65" s="526"/>
      <c r="DQ65" s="526"/>
      <c r="DR65" s="526"/>
      <c r="DS65" s="526"/>
      <c r="DT65" s="526"/>
      <c r="DU65" s="526"/>
      <c r="DV65" s="526"/>
      <c r="DW65" s="526"/>
      <c r="DX65" s="526"/>
      <c r="DY65" s="526"/>
      <c r="DZ65" s="526"/>
      <c r="EA65" s="526"/>
      <c r="EB65" s="526"/>
      <c r="EC65" s="526"/>
      <c r="ED65" s="526"/>
      <c r="EE65" s="526"/>
      <c r="EF65" s="526"/>
      <c r="EG65" s="526"/>
    </row>
    <row r="66" spans="1:137" s="531" customFormat="1" ht="21.6" hidden="1" customHeight="1" x14ac:dyDescent="0.15">
      <c r="A66" s="472"/>
      <c r="B66" s="526"/>
      <c r="C66" s="526"/>
      <c r="D66" s="526"/>
      <c r="E66" s="526"/>
      <c r="F66" s="526"/>
      <c r="G66" s="526"/>
      <c r="H66" s="527"/>
      <c r="I66" s="526"/>
      <c r="J66" s="526"/>
      <c r="K66" s="526"/>
      <c r="L66" s="526"/>
      <c r="M66" s="528"/>
      <c r="N66" s="527"/>
      <c r="O66" s="526"/>
      <c r="P66" s="526"/>
      <c r="Q66" s="475"/>
      <c r="R66" s="527"/>
      <c r="S66" s="529"/>
      <c r="T66" s="472"/>
      <c r="U66" s="472"/>
      <c r="V66" s="472"/>
      <c r="W66" s="472"/>
      <c r="X66" s="476"/>
      <c r="Y66" s="472"/>
      <c r="Z66" s="526"/>
      <c r="AA66" s="526"/>
      <c r="AB66" s="526"/>
      <c r="AC66" s="526"/>
      <c r="AD66" s="526"/>
      <c r="AE66" s="526"/>
      <c r="AF66" s="526"/>
      <c r="AG66" s="472"/>
      <c r="AH66" s="472"/>
      <c r="AI66" s="526"/>
      <c r="AJ66" s="526"/>
      <c r="AK66" s="526"/>
      <c r="AL66" s="480"/>
      <c r="AM66" s="479"/>
      <c r="AN66" s="526"/>
      <c r="AO66" s="526"/>
      <c r="AP66" s="526"/>
      <c r="AQ66" s="526"/>
      <c r="AR66" s="526"/>
      <c r="AS66" s="526"/>
      <c r="AT66" s="526"/>
      <c r="AU66" s="526"/>
      <c r="AV66" s="526"/>
      <c r="AW66" s="526"/>
      <c r="AX66" s="526"/>
      <c r="AY66" s="526"/>
      <c r="AZ66" s="526"/>
      <c r="BA66" s="526"/>
      <c r="BB66" s="526"/>
      <c r="BC66" s="526"/>
      <c r="BD66" s="526"/>
      <c r="BE66" s="526"/>
      <c r="BF66" s="526"/>
      <c r="BG66" s="526"/>
      <c r="BH66" s="526"/>
      <c r="BI66" s="526"/>
      <c r="BJ66" s="526"/>
      <c r="BK66" s="526"/>
      <c r="BL66" s="526"/>
      <c r="BM66" s="526"/>
      <c r="BN66" s="526"/>
      <c r="BO66" s="526"/>
      <c r="BP66" s="526"/>
      <c r="BQ66" s="526"/>
      <c r="BR66" s="526"/>
      <c r="BS66" s="526"/>
      <c r="BT66" s="526"/>
      <c r="BU66" s="526"/>
      <c r="BV66" s="526"/>
      <c r="BW66" s="526"/>
      <c r="BX66" s="526"/>
      <c r="BY66" s="526"/>
      <c r="BZ66" s="526"/>
      <c r="CA66" s="526"/>
      <c r="CB66" s="526"/>
      <c r="CC66" s="526"/>
      <c r="CD66" s="526"/>
      <c r="CE66" s="526"/>
      <c r="CF66" s="526"/>
      <c r="CG66" s="526"/>
      <c r="CH66" s="526"/>
      <c r="CI66" s="526"/>
      <c r="CJ66" s="526"/>
      <c r="CK66" s="526"/>
      <c r="CL66" s="526"/>
      <c r="CM66" s="526"/>
      <c r="CN66" s="526"/>
      <c r="CO66" s="526"/>
      <c r="CP66" s="526"/>
      <c r="CQ66" s="526"/>
      <c r="CR66" s="526"/>
      <c r="CS66" s="526"/>
      <c r="CT66" s="526"/>
      <c r="CU66" s="526"/>
      <c r="CV66" s="526"/>
      <c r="CW66" s="526"/>
      <c r="CX66" s="526"/>
      <c r="CY66" s="526"/>
      <c r="CZ66" s="526"/>
      <c r="DA66" s="526"/>
      <c r="DB66" s="526"/>
      <c r="DC66" s="526"/>
      <c r="DD66" s="526"/>
      <c r="DE66" s="526"/>
      <c r="DF66" s="526"/>
      <c r="DG66" s="526"/>
      <c r="DH66" s="526"/>
      <c r="DI66" s="526"/>
      <c r="DJ66" s="526"/>
      <c r="DK66" s="526"/>
      <c r="DL66" s="526"/>
      <c r="DM66" s="526"/>
      <c r="DN66" s="526"/>
      <c r="DO66" s="526"/>
      <c r="DP66" s="526"/>
      <c r="DQ66" s="526"/>
      <c r="DR66" s="526"/>
      <c r="DS66" s="526"/>
      <c r="DT66" s="526"/>
      <c r="DU66" s="526"/>
      <c r="DV66" s="526"/>
      <c r="DW66" s="526"/>
      <c r="DX66" s="526"/>
      <c r="DY66" s="526"/>
      <c r="DZ66" s="526"/>
      <c r="EA66" s="526"/>
      <c r="EB66" s="526"/>
      <c r="EC66" s="526"/>
      <c r="ED66" s="526"/>
      <c r="EE66" s="526"/>
      <c r="EF66" s="526"/>
      <c r="EG66" s="526"/>
    </row>
    <row r="67" spans="1:137" s="531" customFormat="1" ht="21.6" hidden="1" customHeight="1" x14ac:dyDescent="0.15">
      <c r="A67" s="472"/>
      <c r="B67" s="526"/>
      <c r="C67" s="526"/>
      <c r="D67" s="526"/>
      <c r="E67" s="526"/>
      <c r="F67" s="526"/>
      <c r="G67" s="526"/>
      <c r="H67" s="527"/>
      <c r="I67" s="526"/>
      <c r="J67" s="526"/>
      <c r="K67" s="526"/>
      <c r="L67" s="526"/>
      <c r="M67" s="528"/>
      <c r="N67" s="527"/>
      <c r="O67" s="526"/>
      <c r="P67" s="526"/>
      <c r="Q67" s="475"/>
      <c r="R67" s="527"/>
      <c r="S67" s="529"/>
      <c r="T67" s="472"/>
      <c r="U67" s="472"/>
      <c r="V67" s="472"/>
      <c r="W67" s="472"/>
      <c r="X67" s="476"/>
      <c r="Y67" s="472"/>
      <c r="Z67" s="526"/>
      <c r="AA67" s="526"/>
      <c r="AB67" s="526"/>
      <c r="AC67" s="526"/>
      <c r="AD67" s="526"/>
      <c r="AE67" s="526"/>
      <c r="AF67" s="526"/>
      <c r="AG67" s="472"/>
      <c r="AH67" s="472"/>
      <c r="AI67" s="526"/>
      <c r="AJ67" s="526"/>
      <c r="AK67" s="526"/>
      <c r="AL67" s="480"/>
      <c r="AM67" s="479"/>
      <c r="AN67" s="526"/>
      <c r="AO67" s="526"/>
      <c r="AP67" s="526"/>
      <c r="AQ67" s="526"/>
      <c r="AR67" s="526"/>
      <c r="AS67" s="526"/>
      <c r="AT67" s="526"/>
      <c r="AU67" s="526"/>
      <c r="AV67" s="526"/>
      <c r="AW67" s="526"/>
      <c r="AX67" s="526"/>
      <c r="AY67" s="526"/>
      <c r="AZ67" s="526"/>
      <c r="BA67" s="526"/>
      <c r="BB67" s="526"/>
      <c r="BC67" s="526"/>
      <c r="BD67" s="526"/>
      <c r="BE67" s="526"/>
      <c r="BF67" s="526"/>
      <c r="BG67" s="526"/>
      <c r="BH67" s="526"/>
      <c r="BI67" s="526"/>
      <c r="BJ67" s="526"/>
      <c r="BK67" s="526"/>
      <c r="BL67" s="526"/>
      <c r="BM67" s="526"/>
      <c r="BN67" s="526"/>
      <c r="BO67" s="526"/>
      <c r="BP67" s="526"/>
      <c r="BQ67" s="526"/>
      <c r="BR67" s="526"/>
      <c r="BS67" s="526"/>
      <c r="BT67" s="526"/>
      <c r="BU67" s="526"/>
      <c r="BV67" s="526"/>
      <c r="BW67" s="526"/>
      <c r="BX67" s="526"/>
      <c r="BY67" s="526"/>
      <c r="BZ67" s="526"/>
      <c r="CA67" s="526"/>
      <c r="CB67" s="526"/>
      <c r="CC67" s="526"/>
      <c r="CD67" s="526"/>
      <c r="CE67" s="526"/>
      <c r="CF67" s="526"/>
      <c r="CG67" s="526"/>
      <c r="CH67" s="526"/>
      <c r="CI67" s="526"/>
      <c r="CJ67" s="526"/>
      <c r="CK67" s="526"/>
      <c r="CL67" s="526"/>
      <c r="CM67" s="526"/>
      <c r="CN67" s="526"/>
      <c r="CO67" s="526"/>
      <c r="CP67" s="526"/>
      <c r="CQ67" s="526"/>
      <c r="CR67" s="526"/>
      <c r="CS67" s="526"/>
      <c r="CT67" s="526"/>
      <c r="CU67" s="526"/>
      <c r="CV67" s="526"/>
      <c r="CW67" s="526"/>
      <c r="CX67" s="526"/>
      <c r="CY67" s="526"/>
      <c r="CZ67" s="526"/>
      <c r="DA67" s="526"/>
      <c r="DB67" s="526"/>
      <c r="DC67" s="526"/>
      <c r="DD67" s="526"/>
      <c r="DE67" s="526"/>
      <c r="DF67" s="526"/>
      <c r="DG67" s="526"/>
      <c r="DH67" s="526"/>
      <c r="DI67" s="526"/>
      <c r="DJ67" s="526"/>
      <c r="DK67" s="526"/>
      <c r="DL67" s="526"/>
      <c r="DM67" s="526"/>
      <c r="DN67" s="526"/>
      <c r="DO67" s="526"/>
      <c r="DP67" s="526"/>
      <c r="DQ67" s="526"/>
      <c r="DR67" s="526"/>
      <c r="DS67" s="526"/>
      <c r="DT67" s="526"/>
      <c r="DU67" s="526"/>
      <c r="DV67" s="526"/>
      <c r="DW67" s="526"/>
      <c r="DX67" s="526"/>
      <c r="DY67" s="526"/>
      <c r="DZ67" s="526"/>
      <c r="EA67" s="526"/>
      <c r="EB67" s="526"/>
      <c r="EC67" s="526"/>
      <c r="ED67" s="526"/>
      <c r="EE67" s="526"/>
      <c r="EF67" s="526"/>
      <c r="EG67" s="526"/>
    </row>
    <row r="68" spans="1:137" s="531" customFormat="1" ht="14.25" hidden="1" customHeight="1" x14ac:dyDescent="0.15">
      <c r="A68" s="472"/>
      <c r="B68" s="526"/>
      <c r="C68" s="526"/>
      <c r="D68" s="526"/>
      <c r="E68" s="526"/>
      <c r="F68" s="526"/>
      <c r="G68" s="526"/>
      <c r="H68" s="527"/>
      <c r="I68" s="526"/>
      <c r="J68" s="526"/>
      <c r="K68" s="526"/>
      <c r="L68" s="526"/>
      <c r="M68" s="528"/>
      <c r="N68" s="527"/>
      <c r="O68" s="526"/>
      <c r="P68" s="526"/>
      <c r="Q68" s="475"/>
      <c r="R68" s="527"/>
      <c r="S68" s="529"/>
      <c r="T68" s="472"/>
      <c r="U68" s="472"/>
      <c r="V68" s="472"/>
      <c r="W68" s="472"/>
      <c r="X68" s="476"/>
      <c r="Y68" s="472"/>
      <c r="Z68" s="526"/>
      <c r="AA68" s="526"/>
      <c r="AB68" s="526"/>
      <c r="AC68" s="526"/>
      <c r="AD68" s="526"/>
      <c r="AE68" s="526"/>
      <c r="AF68" s="526"/>
      <c r="AG68" s="472"/>
      <c r="AH68" s="472"/>
      <c r="AI68" s="526"/>
      <c r="AJ68" s="526"/>
      <c r="AK68" s="526"/>
      <c r="AL68" s="480"/>
      <c r="AM68" s="479"/>
      <c r="AN68" s="526"/>
      <c r="AO68" s="526"/>
      <c r="AP68" s="526"/>
      <c r="AQ68" s="526"/>
      <c r="AR68" s="526"/>
      <c r="AS68" s="526"/>
      <c r="AT68" s="526"/>
      <c r="AU68" s="526"/>
      <c r="AV68" s="526"/>
      <c r="AW68" s="526"/>
      <c r="AX68" s="526"/>
      <c r="AY68" s="526"/>
      <c r="AZ68" s="526"/>
      <c r="BA68" s="526"/>
      <c r="BB68" s="526"/>
      <c r="BC68" s="526"/>
      <c r="BD68" s="526"/>
      <c r="BE68" s="526"/>
      <c r="BF68" s="526"/>
      <c r="BG68" s="526"/>
      <c r="BH68" s="526"/>
      <c r="BI68" s="526"/>
      <c r="BJ68" s="526"/>
      <c r="BK68" s="526"/>
      <c r="BL68" s="526"/>
      <c r="BM68" s="526"/>
      <c r="BN68" s="526"/>
      <c r="BO68" s="526"/>
      <c r="BP68" s="526"/>
      <c r="BQ68" s="526"/>
      <c r="BR68" s="526"/>
      <c r="BS68" s="526"/>
      <c r="BT68" s="526"/>
      <c r="BU68" s="526"/>
      <c r="BV68" s="526"/>
      <c r="BW68" s="526"/>
      <c r="BX68" s="526"/>
      <c r="BY68" s="526"/>
      <c r="BZ68" s="526"/>
      <c r="CA68" s="526"/>
      <c r="CB68" s="526"/>
      <c r="CC68" s="526"/>
      <c r="CD68" s="526"/>
      <c r="CE68" s="526"/>
      <c r="CF68" s="526"/>
      <c r="CG68" s="526"/>
      <c r="CH68" s="526"/>
      <c r="CI68" s="526"/>
      <c r="CJ68" s="526"/>
      <c r="CK68" s="526"/>
      <c r="CL68" s="526"/>
      <c r="CM68" s="526"/>
      <c r="CN68" s="526"/>
      <c r="CO68" s="526"/>
      <c r="CP68" s="526"/>
      <c r="CQ68" s="526"/>
      <c r="CR68" s="526"/>
      <c r="CS68" s="526"/>
      <c r="CT68" s="526"/>
      <c r="CU68" s="526"/>
      <c r="CV68" s="526"/>
      <c r="CW68" s="526"/>
      <c r="CX68" s="526"/>
      <c r="CY68" s="526"/>
      <c r="CZ68" s="526"/>
      <c r="DA68" s="526"/>
      <c r="DB68" s="526"/>
      <c r="DC68" s="526"/>
      <c r="DD68" s="526"/>
      <c r="DE68" s="526"/>
      <c r="DF68" s="526"/>
      <c r="DG68" s="526"/>
      <c r="DH68" s="526"/>
      <c r="DI68" s="526"/>
      <c r="DJ68" s="526"/>
      <c r="DK68" s="526"/>
      <c r="DL68" s="526"/>
      <c r="DM68" s="526"/>
      <c r="DN68" s="526"/>
      <c r="DO68" s="526"/>
      <c r="DP68" s="526"/>
      <c r="DQ68" s="526"/>
      <c r="DR68" s="526"/>
      <c r="DS68" s="526"/>
      <c r="DT68" s="526"/>
      <c r="DU68" s="526"/>
      <c r="DV68" s="526"/>
      <c r="DW68" s="526"/>
      <c r="DX68" s="526"/>
      <c r="DY68" s="526"/>
      <c r="DZ68" s="526"/>
      <c r="EA68" s="526"/>
      <c r="EB68" s="526"/>
      <c r="EC68" s="526"/>
      <c r="ED68" s="526"/>
      <c r="EE68" s="526"/>
      <c r="EF68" s="526"/>
      <c r="EG68" s="526"/>
    </row>
    <row r="69" spans="1:137" s="531" customFormat="1" ht="14.25" hidden="1" customHeight="1" x14ac:dyDescent="0.15">
      <c r="A69" s="472"/>
      <c r="B69" s="526"/>
      <c r="C69" s="526"/>
      <c r="D69" s="526"/>
      <c r="E69" s="526"/>
      <c r="F69" s="526"/>
      <c r="G69" s="526"/>
      <c r="H69" s="527"/>
      <c r="I69" s="526"/>
      <c r="J69" s="526"/>
      <c r="K69" s="526"/>
      <c r="L69" s="526"/>
      <c r="M69" s="528"/>
      <c r="N69" s="527"/>
      <c r="O69" s="526"/>
      <c r="P69" s="526"/>
      <c r="Q69" s="475"/>
      <c r="R69" s="527"/>
      <c r="S69" s="529"/>
      <c r="T69" s="472"/>
      <c r="U69" s="472"/>
      <c r="V69" s="472"/>
      <c r="W69" s="472"/>
      <c r="X69" s="476"/>
      <c r="Y69" s="472"/>
      <c r="Z69" s="526"/>
      <c r="AA69" s="526"/>
      <c r="AB69" s="526"/>
      <c r="AC69" s="526"/>
      <c r="AD69" s="526"/>
      <c r="AE69" s="526"/>
      <c r="AF69" s="526"/>
      <c r="AG69" s="472"/>
      <c r="AH69" s="472"/>
      <c r="AI69" s="526"/>
      <c r="AJ69" s="526"/>
      <c r="AK69" s="526"/>
      <c r="AL69" s="480"/>
      <c r="AM69" s="479"/>
      <c r="AN69" s="526"/>
      <c r="AO69" s="526"/>
      <c r="AP69" s="526"/>
      <c r="AQ69" s="526"/>
      <c r="AR69" s="526"/>
      <c r="AS69" s="526"/>
      <c r="AT69" s="526"/>
      <c r="AU69" s="526"/>
      <c r="AV69" s="526"/>
      <c r="AW69" s="526"/>
      <c r="AX69" s="526"/>
      <c r="AY69" s="526"/>
      <c r="AZ69" s="526"/>
      <c r="BA69" s="526"/>
      <c r="BB69" s="526"/>
      <c r="BC69" s="526"/>
      <c r="BD69" s="526"/>
      <c r="BE69" s="526"/>
      <c r="BF69" s="526"/>
      <c r="BG69" s="526"/>
      <c r="BH69" s="526"/>
      <c r="BI69" s="526"/>
      <c r="BJ69" s="526"/>
      <c r="BK69" s="526"/>
      <c r="BL69" s="526"/>
      <c r="BM69" s="526"/>
      <c r="BN69" s="526"/>
      <c r="BO69" s="526"/>
      <c r="BP69" s="526"/>
      <c r="BQ69" s="526"/>
      <c r="BR69" s="526"/>
      <c r="BS69" s="526"/>
      <c r="BT69" s="526"/>
      <c r="BU69" s="526"/>
      <c r="BV69" s="526"/>
      <c r="BW69" s="526"/>
      <c r="BX69" s="526"/>
      <c r="BY69" s="526"/>
      <c r="BZ69" s="526"/>
      <c r="CA69" s="526"/>
      <c r="CB69" s="526"/>
      <c r="CC69" s="526"/>
      <c r="CD69" s="526"/>
      <c r="CE69" s="526"/>
      <c r="CF69" s="526"/>
      <c r="CG69" s="526"/>
      <c r="CH69" s="526"/>
      <c r="CI69" s="526"/>
      <c r="CJ69" s="526"/>
      <c r="CK69" s="526"/>
      <c r="CL69" s="526"/>
      <c r="CM69" s="526"/>
      <c r="CN69" s="526"/>
      <c r="CO69" s="526"/>
      <c r="CP69" s="526"/>
      <c r="CQ69" s="526"/>
      <c r="CR69" s="526"/>
      <c r="CS69" s="526"/>
      <c r="CT69" s="526"/>
      <c r="CU69" s="526"/>
      <c r="CV69" s="526"/>
      <c r="CW69" s="526"/>
      <c r="CX69" s="526"/>
      <c r="CY69" s="526"/>
      <c r="CZ69" s="526"/>
      <c r="DA69" s="526"/>
      <c r="DB69" s="526"/>
      <c r="DC69" s="526"/>
      <c r="DD69" s="526"/>
      <c r="DE69" s="526"/>
      <c r="DF69" s="526"/>
      <c r="DG69" s="526"/>
      <c r="DH69" s="526"/>
      <c r="DI69" s="526"/>
      <c r="DJ69" s="526"/>
      <c r="DK69" s="526"/>
      <c r="DL69" s="526"/>
      <c r="DM69" s="526"/>
      <c r="DN69" s="526"/>
      <c r="DO69" s="526"/>
      <c r="DP69" s="526"/>
      <c r="DQ69" s="526"/>
      <c r="DR69" s="526"/>
      <c r="DS69" s="526"/>
      <c r="DT69" s="526"/>
      <c r="DU69" s="526"/>
      <c r="DV69" s="526"/>
      <c r="DW69" s="526"/>
      <c r="DX69" s="526"/>
      <c r="DY69" s="526"/>
      <c r="DZ69" s="526"/>
      <c r="EA69" s="526"/>
      <c r="EB69" s="526"/>
      <c r="EC69" s="526"/>
      <c r="ED69" s="526"/>
      <c r="EE69" s="526"/>
      <c r="EF69" s="526"/>
      <c r="EG69" s="526"/>
    </row>
    <row r="70" spans="1:137" s="531" customFormat="1" ht="13.5" hidden="1" x14ac:dyDescent="0.15">
      <c r="A70" s="526"/>
      <c r="B70" s="526"/>
      <c r="C70" s="526"/>
      <c r="D70" s="526"/>
      <c r="E70" s="526"/>
      <c r="F70" s="526"/>
      <c r="G70" s="526"/>
      <c r="H70" s="527"/>
      <c r="I70" s="526"/>
      <c r="J70" s="526"/>
      <c r="K70" s="526"/>
      <c r="L70" s="526"/>
      <c r="M70" s="528"/>
      <c r="N70" s="527"/>
      <c r="O70" s="526"/>
      <c r="P70" s="526"/>
      <c r="Q70" s="529"/>
      <c r="R70" s="527"/>
      <c r="S70" s="529"/>
      <c r="T70" s="526"/>
      <c r="U70" s="526"/>
      <c r="V70" s="526"/>
      <c r="W70" s="526"/>
      <c r="X70" s="476"/>
      <c r="Y70" s="472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480"/>
      <c r="AM70" s="479"/>
      <c r="AN70" s="526"/>
      <c r="AO70" s="526"/>
      <c r="AP70" s="526"/>
      <c r="AQ70" s="526"/>
      <c r="AR70" s="526"/>
      <c r="AS70" s="526"/>
      <c r="AT70" s="526"/>
      <c r="AU70" s="526"/>
      <c r="AV70" s="526"/>
      <c r="AW70" s="526"/>
      <c r="AX70" s="526"/>
      <c r="AY70" s="526"/>
      <c r="AZ70" s="526"/>
      <c r="BA70" s="526"/>
      <c r="BB70" s="526"/>
      <c r="BC70" s="526"/>
      <c r="BD70" s="526"/>
      <c r="BE70" s="526"/>
      <c r="BF70" s="526"/>
      <c r="BG70" s="526"/>
      <c r="BH70" s="526"/>
      <c r="BI70" s="526"/>
      <c r="BJ70" s="526"/>
      <c r="BK70" s="526"/>
      <c r="BL70" s="526"/>
      <c r="BM70" s="526"/>
      <c r="BN70" s="526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6"/>
      <c r="BZ70" s="526"/>
      <c r="CA70" s="526"/>
      <c r="CB70" s="526"/>
      <c r="CC70" s="526"/>
      <c r="CD70" s="526"/>
      <c r="CE70" s="526"/>
      <c r="CF70" s="526"/>
      <c r="CG70" s="526"/>
      <c r="CH70" s="526"/>
      <c r="CI70" s="526"/>
      <c r="CJ70" s="526"/>
      <c r="CK70" s="526"/>
      <c r="CL70" s="526"/>
      <c r="CM70" s="526"/>
      <c r="CN70" s="526"/>
      <c r="CO70" s="526"/>
      <c r="CP70" s="526"/>
      <c r="CQ70" s="526"/>
      <c r="CR70" s="526"/>
      <c r="CS70" s="526"/>
      <c r="CT70" s="526"/>
      <c r="CU70" s="526"/>
      <c r="CV70" s="526"/>
      <c r="CW70" s="526"/>
      <c r="CX70" s="526"/>
      <c r="CY70" s="526"/>
      <c r="CZ70" s="526"/>
      <c r="DA70" s="526"/>
      <c r="DB70" s="526"/>
      <c r="DC70" s="526"/>
      <c r="DD70" s="526"/>
      <c r="DE70" s="526"/>
      <c r="DF70" s="526"/>
      <c r="DG70" s="526"/>
      <c r="DH70" s="526"/>
      <c r="DI70" s="526"/>
      <c r="DJ70" s="526"/>
      <c r="DK70" s="526"/>
      <c r="DL70" s="526"/>
      <c r="DM70" s="526"/>
      <c r="DN70" s="526"/>
      <c r="DO70" s="526"/>
      <c r="DP70" s="526"/>
      <c r="DQ70" s="526"/>
      <c r="DR70" s="526"/>
      <c r="DS70" s="526"/>
      <c r="DT70" s="526"/>
      <c r="DU70" s="526"/>
      <c r="DV70" s="526"/>
      <c r="DW70" s="526"/>
      <c r="DX70" s="526"/>
      <c r="DY70" s="526"/>
      <c r="DZ70" s="526"/>
      <c r="EA70" s="526"/>
      <c r="EB70" s="526"/>
      <c r="EC70" s="526"/>
      <c r="ED70" s="526"/>
      <c r="EE70" s="526"/>
      <c r="EF70" s="526"/>
      <c r="EG70" s="526"/>
    </row>
    <row r="71" spans="1:137" s="531" customFormat="1" ht="13.5" hidden="1" x14ac:dyDescent="0.15">
      <c r="H71" s="532"/>
      <c r="M71" s="533"/>
      <c r="N71" s="532"/>
      <c r="Q71" s="548"/>
      <c r="R71" s="532"/>
      <c r="S71" s="548"/>
      <c r="X71" s="539"/>
      <c r="Y71" s="538"/>
      <c r="AL71" s="481"/>
      <c r="AM71" s="503"/>
    </row>
    <row r="72" spans="1:137" s="531" customFormat="1" ht="13.5" hidden="1" x14ac:dyDescent="0.15">
      <c r="H72" s="532"/>
      <c r="M72" s="533"/>
      <c r="N72" s="532"/>
      <c r="Q72" s="548"/>
      <c r="R72" s="532"/>
      <c r="S72" s="548"/>
      <c r="X72" s="539"/>
      <c r="Y72" s="538"/>
      <c r="AL72" s="481"/>
      <c r="AM72" s="503"/>
    </row>
    <row r="73" spans="1:137" s="531" customFormat="1" ht="13.5" hidden="1" x14ac:dyDescent="0.15">
      <c r="H73" s="532"/>
      <c r="M73" s="533"/>
      <c r="N73" s="532"/>
      <c r="Q73" s="548"/>
      <c r="R73" s="532"/>
      <c r="S73" s="548"/>
      <c r="X73" s="539"/>
      <c r="Y73" s="538"/>
      <c r="AL73" s="481"/>
      <c r="AM73" s="503"/>
    </row>
    <row r="74" spans="1:137" s="531" customFormat="1" ht="13.5" hidden="1" x14ac:dyDescent="0.15">
      <c r="H74" s="532"/>
      <c r="M74" s="533"/>
      <c r="N74" s="532"/>
      <c r="Q74" s="548"/>
      <c r="R74" s="532"/>
      <c r="S74" s="548"/>
      <c r="X74" s="539"/>
      <c r="Y74" s="538"/>
      <c r="AL74" s="481"/>
      <c r="AM74" s="503"/>
    </row>
    <row r="75" spans="1:137" s="531" customFormat="1" ht="13.5" hidden="1" x14ac:dyDescent="0.15">
      <c r="H75" s="532"/>
      <c r="M75" s="533"/>
      <c r="N75" s="532"/>
      <c r="Q75" s="548"/>
      <c r="R75" s="532"/>
      <c r="S75" s="548"/>
      <c r="X75" s="539"/>
      <c r="Y75" s="538"/>
      <c r="AL75" s="481"/>
      <c r="AM75" s="503"/>
    </row>
    <row r="76" spans="1:137" s="531" customFormat="1" ht="13.5" hidden="1" x14ac:dyDescent="0.15">
      <c r="H76" s="532"/>
      <c r="M76" s="533"/>
      <c r="N76" s="532"/>
      <c r="Q76" s="548"/>
      <c r="R76" s="532"/>
      <c r="S76" s="548"/>
      <c r="X76" s="539"/>
      <c r="Y76" s="538"/>
      <c r="AL76" s="481"/>
      <c r="AM76" s="503"/>
    </row>
    <row r="77" spans="1:137" s="531" customFormat="1" ht="13.5" hidden="1" x14ac:dyDescent="0.15">
      <c r="H77" s="532"/>
      <c r="M77" s="533"/>
      <c r="N77" s="532"/>
      <c r="Q77" s="548"/>
      <c r="R77" s="532"/>
      <c r="S77" s="548"/>
      <c r="X77" s="539"/>
      <c r="Y77" s="538"/>
      <c r="AL77" s="481"/>
      <c r="AM77" s="503"/>
    </row>
    <row r="78" spans="1:137" s="531" customFormat="1" ht="13.5" hidden="1" x14ac:dyDescent="0.15">
      <c r="H78" s="532"/>
      <c r="M78" s="533"/>
      <c r="N78" s="532"/>
      <c r="Q78" s="548"/>
      <c r="R78" s="532"/>
      <c r="S78" s="548"/>
      <c r="X78" s="539"/>
      <c r="Y78" s="538"/>
      <c r="AL78" s="481"/>
      <c r="AM78" s="503"/>
    </row>
    <row r="79" spans="1:137" ht="13.5" hidden="1" x14ac:dyDescent="0.15">
      <c r="A79" s="541"/>
      <c r="B79" s="541"/>
      <c r="C79" s="541"/>
      <c r="D79" s="541"/>
      <c r="E79" s="541"/>
      <c r="F79" s="541"/>
      <c r="G79" s="541"/>
      <c r="H79" s="542"/>
      <c r="I79" s="541"/>
      <c r="J79" s="541"/>
      <c r="K79" s="541"/>
      <c r="L79" s="541"/>
      <c r="M79" s="543"/>
      <c r="N79" s="542"/>
      <c r="O79" s="541"/>
      <c r="P79" s="541"/>
      <c r="Q79" s="589"/>
      <c r="R79" s="542"/>
      <c r="S79" s="589"/>
      <c r="T79" s="541"/>
      <c r="U79" s="541"/>
      <c r="V79" s="541"/>
      <c r="W79" s="541"/>
      <c r="X79" s="546"/>
      <c r="Y79" s="196"/>
      <c r="Z79" s="541"/>
      <c r="AA79" s="541"/>
      <c r="AG79" s="541"/>
      <c r="AH79" s="541"/>
      <c r="AI79" s="541"/>
      <c r="AJ79" s="541"/>
      <c r="AK79" s="541"/>
      <c r="AL79" s="503"/>
    </row>
    <row r="80" spans="1:137" ht="13.5" hidden="1" x14ac:dyDescent="0.15">
      <c r="X80" s="539"/>
      <c r="Y80" s="538"/>
    </row>
    <row r="81" spans="8:39" ht="13.5" hidden="1" x14ac:dyDescent="0.15">
      <c r="X81" s="539"/>
      <c r="Y81" s="538"/>
    </row>
    <row r="82" spans="8:39" ht="13.5" hidden="1" x14ac:dyDescent="0.15">
      <c r="X82" s="539"/>
      <c r="Y82" s="538"/>
    </row>
    <row r="83" spans="8:39" ht="13.5" hidden="1" x14ac:dyDescent="0.15">
      <c r="X83" s="539"/>
      <c r="Y83" s="538"/>
    </row>
    <row r="84" spans="8:39" ht="13.5" hidden="1" x14ac:dyDescent="0.15">
      <c r="X84" s="539"/>
      <c r="Y84" s="538"/>
    </row>
    <row r="85" spans="8:39" ht="13.5" hidden="1" x14ac:dyDescent="0.15">
      <c r="X85" s="539"/>
      <c r="Y85" s="538"/>
    </row>
    <row r="86" spans="8:39" ht="13.5" hidden="1" x14ac:dyDescent="0.15">
      <c r="X86" s="539"/>
      <c r="Y86" s="538"/>
    </row>
    <row r="87" spans="8:39" ht="13.5" hidden="1" x14ac:dyDescent="0.15">
      <c r="X87" s="539"/>
      <c r="Y87" s="538"/>
    </row>
    <row r="88" spans="8:39" ht="13.5" hidden="1" x14ac:dyDescent="0.15">
      <c r="X88" s="539"/>
      <c r="Y88" s="538"/>
    </row>
    <row r="89" spans="8:39" ht="13.5" hidden="1" x14ac:dyDescent="0.15">
      <c r="X89" s="539"/>
      <c r="Y89" s="538"/>
    </row>
    <row r="90" spans="8:39" ht="13.5" hidden="1" x14ac:dyDescent="0.15">
      <c r="X90" s="539"/>
      <c r="Y90" s="538"/>
    </row>
    <row r="91" spans="8:39" ht="13.5" hidden="1" x14ac:dyDescent="0.15">
      <c r="X91" s="539"/>
      <c r="Y91" s="538"/>
    </row>
    <row r="92" spans="8:39" ht="13.5" hidden="1" x14ac:dyDescent="0.15">
      <c r="X92" s="539"/>
      <c r="Y92" s="538"/>
    </row>
    <row r="93" spans="8:39" ht="13.5" hidden="1" x14ac:dyDescent="0.15">
      <c r="X93" s="539"/>
      <c r="Y93" s="538"/>
    </row>
    <row r="94" spans="8:39" ht="13.5" hidden="1" x14ac:dyDescent="0.15">
      <c r="X94" s="539"/>
      <c r="Y94" s="538"/>
    </row>
    <row r="95" spans="8:39" s="531" customFormat="1" ht="13.5" hidden="1" x14ac:dyDescent="0.15">
      <c r="H95" s="532"/>
      <c r="M95" s="533"/>
      <c r="N95" s="532"/>
      <c r="Q95" s="548"/>
      <c r="R95" s="532"/>
      <c r="S95" s="548"/>
      <c r="X95" s="539"/>
      <c r="Y95" s="538"/>
      <c r="AB95" s="541"/>
      <c r="AC95" s="541"/>
      <c r="AD95" s="541"/>
      <c r="AE95" s="541"/>
      <c r="AF95" s="541"/>
      <c r="AL95" s="481"/>
      <c r="AM95" s="503"/>
    </row>
    <row r="96" spans="8:39" s="531" customFormat="1" ht="13.5" hidden="1" x14ac:dyDescent="0.15">
      <c r="H96" s="532"/>
      <c r="M96" s="533"/>
      <c r="N96" s="532"/>
      <c r="Q96" s="548"/>
      <c r="R96" s="532"/>
      <c r="S96" s="548"/>
      <c r="X96" s="539"/>
      <c r="Y96" s="538"/>
      <c r="AB96" s="541"/>
      <c r="AC96" s="541"/>
      <c r="AD96" s="541"/>
      <c r="AE96" s="541"/>
      <c r="AF96" s="541"/>
      <c r="AL96" s="481"/>
      <c r="AM96" s="503"/>
    </row>
    <row r="97" spans="8:39" s="531" customFormat="1" ht="13.5" hidden="1" x14ac:dyDescent="0.15">
      <c r="H97" s="532"/>
      <c r="M97" s="533"/>
      <c r="N97" s="532"/>
      <c r="Q97" s="548"/>
      <c r="R97" s="532"/>
      <c r="S97" s="548"/>
      <c r="X97" s="539"/>
      <c r="Y97" s="538"/>
      <c r="AB97" s="541"/>
      <c r="AC97" s="541"/>
      <c r="AD97" s="541"/>
      <c r="AE97" s="541"/>
      <c r="AF97" s="541"/>
      <c r="AL97" s="481"/>
      <c r="AM97" s="503"/>
    </row>
    <row r="98" spans="8:39" s="531" customFormat="1" ht="13.5" hidden="1" x14ac:dyDescent="0.15">
      <c r="H98" s="532"/>
      <c r="M98" s="533"/>
      <c r="N98" s="532"/>
      <c r="Q98" s="548"/>
      <c r="R98" s="532"/>
      <c r="S98" s="548"/>
      <c r="X98" s="539"/>
      <c r="Y98" s="538"/>
      <c r="AB98" s="541"/>
      <c r="AC98" s="541"/>
      <c r="AD98" s="541"/>
      <c r="AE98" s="541"/>
      <c r="AF98" s="541"/>
      <c r="AL98" s="481"/>
      <c r="AM98" s="503"/>
    </row>
    <row r="99" spans="8:39" s="531" customFormat="1" ht="13.5" hidden="1" x14ac:dyDescent="0.15">
      <c r="H99" s="532"/>
      <c r="M99" s="533"/>
      <c r="N99" s="532"/>
      <c r="Q99" s="548"/>
      <c r="R99" s="532"/>
      <c r="S99" s="548"/>
      <c r="X99" s="539"/>
      <c r="Y99" s="538"/>
      <c r="AB99" s="541"/>
      <c r="AC99" s="541"/>
      <c r="AD99" s="541"/>
      <c r="AE99" s="541"/>
      <c r="AF99" s="541"/>
      <c r="AL99" s="481"/>
      <c r="AM99" s="503"/>
    </row>
    <row r="100" spans="8:39" s="531" customFormat="1" ht="13.5" hidden="1" x14ac:dyDescent="0.15">
      <c r="H100" s="532"/>
      <c r="M100" s="533"/>
      <c r="N100" s="532"/>
      <c r="Q100" s="548"/>
      <c r="R100" s="532"/>
      <c r="S100" s="548"/>
      <c r="X100" s="539"/>
      <c r="Y100" s="538"/>
      <c r="AB100" s="541"/>
      <c r="AC100" s="541"/>
      <c r="AD100" s="541"/>
      <c r="AE100" s="541"/>
      <c r="AF100" s="541"/>
      <c r="AL100" s="481"/>
      <c r="AM100" s="503"/>
    </row>
    <row r="101" spans="8:39" s="531" customFormat="1" ht="13.5" hidden="1" x14ac:dyDescent="0.15">
      <c r="H101" s="532"/>
      <c r="M101" s="533"/>
      <c r="N101" s="532"/>
      <c r="Q101" s="548"/>
      <c r="R101" s="532"/>
      <c r="S101" s="548"/>
      <c r="X101" s="539"/>
      <c r="Y101" s="538"/>
      <c r="AB101" s="541"/>
      <c r="AC101" s="541"/>
      <c r="AD101" s="541"/>
      <c r="AE101" s="541"/>
      <c r="AF101" s="541"/>
      <c r="AL101" s="481"/>
      <c r="AM101" s="503"/>
    </row>
    <row r="102" spans="8:39" s="531" customFormat="1" ht="13.5" hidden="1" x14ac:dyDescent="0.15">
      <c r="H102" s="532"/>
      <c r="M102" s="533"/>
      <c r="N102" s="532"/>
      <c r="Q102" s="548"/>
      <c r="R102" s="532"/>
      <c r="S102" s="548"/>
      <c r="X102" s="539"/>
      <c r="Y102" s="538"/>
      <c r="AB102" s="541"/>
      <c r="AC102" s="541"/>
      <c r="AD102" s="541"/>
      <c r="AE102" s="541"/>
      <c r="AF102" s="541"/>
      <c r="AL102" s="481"/>
      <c r="AM102" s="503"/>
    </row>
    <row r="103" spans="8:39" s="531" customFormat="1" ht="13.5" hidden="1" x14ac:dyDescent="0.15">
      <c r="H103" s="532"/>
      <c r="M103" s="533"/>
      <c r="N103" s="532"/>
      <c r="Q103" s="548"/>
      <c r="R103" s="532"/>
      <c r="S103" s="548"/>
      <c r="X103" s="539"/>
      <c r="Y103" s="538"/>
      <c r="AB103" s="541"/>
      <c r="AC103" s="541"/>
      <c r="AD103" s="541"/>
      <c r="AE103" s="541"/>
      <c r="AF103" s="541"/>
      <c r="AL103" s="481"/>
      <c r="AM103" s="503"/>
    </row>
    <row r="104" spans="8:39" s="531" customFormat="1" ht="13.5" hidden="1" x14ac:dyDescent="0.15">
      <c r="H104" s="532"/>
      <c r="M104" s="533"/>
      <c r="N104" s="532"/>
      <c r="Q104" s="548"/>
      <c r="R104" s="532"/>
      <c r="S104" s="548"/>
      <c r="X104" s="539"/>
      <c r="Y104" s="538"/>
      <c r="AB104" s="541"/>
      <c r="AC104" s="541"/>
      <c r="AD104" s="541"/>
      <c r="AE104" s="541"/>
      <c r="AF104" s="541"/>
      <c r="AL104" s="481"/>
      <c r="AM104" s="503"/>
    </row>
    <row r="105" spans="8:39" s="531" customFormat="1" ht="13.5" hidden="1" x14ac:dyDescent="0.15">
      <c r="H105" s="532"/>
      <c r="M105" s="533"/>
      <c r="N105" s="532"/>
      <c r="Q105" s="548"/>
      <c r="R105" s="532"/>
      <c r="S105" s="548"/>
      <c r="X105" s="539"/>
      <c r="Y105" s="538"/>
      <c r="AB105" s="541"/>
      <c r="AC105" s="541"/>
      <c r="AD105" s="541"/>
      <c r="AE105" s="541"/>
      <c r="AF105" s="541"/>
      <c r="AL105" s="481"/>
      <c r="AM105" s="503"/>
    </row>
    <row r="106" spans="8:39" s="531" customFormat="1" ht="13.5" hidden="1" x14ac:dyDescent="0.15">
      <c r="H106" s="532"/>
      <c r="M106" s="533"/>
      <c r="N106" s="532"/>
      <c r="Q106" s="548"/>
      <c r="R106" s="532"/>
      <c r="S106" s="548"/>
      <c r="X106" s="539"/>
      <c r="Y106" s="538"/>
      <c r="AB106" s="541"/>
      <c r="AC106" s="541"/>
      <c r="AD106" s="541"/>
      <c r="AE106" s="541"/>
      <c r="AF106" s="541"/>
      <c r="AL106" s="481"/>
      <c r="AM106" s="503"/>
    </row>
    <row r="107" spans="8:39" s="531" customFormat="1" ht="13.5" hidden="1" x14ac:dyDescent="0.15">
      <c r="H107" s="532"/>
      <c r="M107" s="533"/>
      <c r="N107" s="532"/>
      <c r="Q107" s="548"/>
      <c r="R107" s="532"/>
      <c r="S107" s="548"/>
      <c r="X107" s="539"/>
      <c r="Y107" s="538"/>
      <c r="AB107" s="541"/>
      <c r="AC107" s="541"/>
      <c r="AD107" s="541"/>
      <c r="AE107" s="541"/>
      <c r="AF107" s="541"/>
      <c r="AL107" s="481"/>
      <c r="AM107" s="503"/>
    </row>
    <row r="108" spans="8:39" s="531" customFormat="1" ht="13.5" hidden="1" x14ac:dyDescent="0.15">
      <c r="H108" s="532"/>
      <c r="M108" s="533"/>
      <c r="N108" s="532"/>
      <c r="Q108" s="548"/>
      <c r="R108" s="532"/>
      <c r="S108" s="548"/>
      <c r="X108" s="539"/>
      <c r="Y108" s="538"/>
      <c r="AB108" s="541"/>
      <c r="AC108" s="541"/>
      <c r="AD108" s="541"/>
      <c r="AE108" s="541"/>
      <c r="AF108" s="541"/>
      <c r="AL108" s="481"/>
      <c r="AM108" s="503"/>
    </row>
    <row r="109" spans="8:39" s="531" customFormat="1" ht="13.5" hidden="1" x14ac:dyDescent="0.15">
      <c r="H109" s="532"/>
      <c r="M109" s="533"/>
      <c r="N109" s="532"/>
      <c r="Q109" s="548"/>
      <c r="R109" s="532"/>
      <c r="S109" s="548"/>
      <c r="X109" s="539"/>
      <c r="Y109" s="538"/>
      <c r="AB109" s="541"/>
      <c r="AC109" s="541"/>
      <c r="AD109" s="541"/>
      <c r="AE109" s="541"/>
      <c r="AF109" s="541"/>
      <c r="AL109" s="481"/>
      <c r="AM109" s="503"/>
    </row>
    <row r="110" spans="8:39" s="531" customFormat="1" ht="13.5" hidden="1" x14ac:dyDescent="0.15">
      <c r="H110" s="532"/>
      <c r="M110" s="533"/>
      <c r="N110" s="532"/>
      <c r="Q110" s="548"/>
      <c r="R110" s="532"/>
      <c r="S110" s="548"/>
      <c r="X110" s="539"/>
      <c r="Y110" s="538"/>
      <c r="AB110" s="541"/>
      <c r="AC110" s="541"/>
      <c r="AD110" s="541"/>
      <c r="AE110" s="541"/>
      <c r="AF110" s="541"/>
      <c r="AL110" s="481"/>
      <c r="AM110" s="503"/>
    </row>
    <row r="111" spans="8:39" s="531" customFormat="1" ht="13.5" hidden="1" x14ac:dyDescent="0.15">
      <c r="H111" s="532"/>
      <c r="M111" s="533"/>
      <c r="N111" s="532"/>
      <c r="Q111" s="548"/>
      <c r="R111" s="532"/>
      <c r="S111" s="548"/>
      <c r="X111" s="539"/>
      <c r="Y111" s="538"/>
      <c r="AB111" s="541"/>
      <c r="AC111" s="541"/>
      <c r="AD111" s="541"/>
      <c r="AE111" s="541"/>
      <c r="AF111" s="541"/>
      <c r="AL111" s="481"/>
      <c r="AM111" s="503"/>
    </row>
    <row r="112" spans="8:39" s="531" customFormat="1" ht="13.5" hidden="1" x14ac:dyDescent="0.15">
      <c r="H112" s="532"/>
      <c r="M112" s="533"/>
      <c r="N112" s="532"/>
      <c r="Q112" s="548"/>
      <c r="R112" s="532"/>
      <c r="S112" s="548"/>
      <c r="X112" s="539"/>
      <c r="Y112" s="538"/>
      <c r="AB112" s="541"/>
      <c r="AC112" s="541"/>
      <c r="AD112" s="541"/>
      <c r="AE112" s="541"/>
      <c r="AF112" s="541"/>
      <c r="AL112" s="481"/>
      <c r="AM112" s="503"/>
    </row>
    <row r="113" spans="8:39" s="531" customFormat="1" ht="13.5" hidden="1" x14ac:dyDescent="0.15">
      <c r="H113" s="532"/>
      <c r="M113" s="533"/>
      <c r="N113" s="532"/>
      <c r="Q113" s="548"/>
      <c r="R113" s="532"/>
      <c r="S113" s="548"/>
      <c r="X113" s="539"/>
      <c r="Y113" s="538"/>
      <c r="AB113" s="541"/>
      <c r="AC113" s="541"/>
      <c r="AD113" s="541"/>
      <c r="AE113" s="541"/>
      <c r="AF113" s="541"/>
      <c r="AL113" s="481"/>
      <c r="AM113" s="503"/>
    </row>
    <row r="114" spans="8:39" s="531" customFormat="1" ht="13.5" hidden="1" x14ac:dyDescent="0.15">
      <c r="H114" s="532"/>
      <c r="M114" s="533"/>
      <c r="N114" s="532"/>
      <c r="Q114" s="548"/>
      <c r="R114" s="532"/>
      <c r="S114" s="548"/>
      <c r="X114" s="539"/>
      <c r="Y114" s="538"/>
      <c r="AB114" s="541"/>
      <c r="AC114" s="541"/>
      <c r="AD114" s="541"/>
      <c r="AE114" s="541"/>
      <c r="AF114" s="541"/>
      <c r="AL114" s="481"/>
      <c r="AM114" s="503"/>
    </row>
    <row r="115" spans="8:39" s="531" customFormat="1" ht="13.5" hidden="1" x14ac:dyDescent="0.15">
      <c r="H115" s="532"/>
      <c r="M115" s="533"/>
      <c r="N115" s="532"/>
      <c r="Q115" s="548"/>
      <c r="R115" s="532"/>
      <c r="S115" s="548"/>
      <c r="X115" s="539"/>
      <c r="Y115" s="538"/>
      <c r="AB115" s="541"/>
      <c r="AC115" s="541"/>
      <c r="AD115" s="541"/>
      <c r="AE115" s="541"/>
      <c r="AF115" s="541"/>
      <c r="AL115" s="481"/>
      <c r="AM115" s="503"/>
    </row>
    <row r="116" spans="8:39" s="531" customFormat="1" ht="13.5" hidden="1" x14ac:dyDescent="0.15">
      <c r="H116" s="532"/>
      <c r="M116" s="533"/>
      <c r="N116" s="532"/>
      <c r="Q116" s="548"/>
      <c r="R116" s="532"/>
      <c r="S116" s="548"/>
      <c r="X116" s="539"/>
      <c r="Y116" s="538"/>
      <c r="AB116" s="541"/>
      <c r="AC116" s="541"/>
      <c r="AD116" s="541"/>
      <c r="AE116" s="541"/>
      <c r="AF116" s="541"/>
      <c r="AL116" s="481"/>
      <c r="AM116" s="503"/>
    </row>
    <row r="117" spans="8:39" s="531" customFormat="1" ht="13.5" hidden="1" x14ac:dyDescent="0.15">
      <c r="H117" s="532"/>
      <c r="M117" s="533"/>
      <c r="N117" s="532"/>
      <c r="Q117" s="548"/>
      <c r="R117" s="532"/>
      <c r="S117" s="548"/>
      <c r="X117" s="539"/>
      <c r="Y117" s="538"/>
      <c r="AB117" s="541"/>
      <c r="AC117" s="541"/>
      <c r="AD117" s="541"/>
      <c r="AE117" s="541"/>
      <c r="AF117" s="541"/>
      <c r="AL117" s="481"/>
      <c r="AM117" s="503"/>
    </row>
    <row r="118" spans="8:39" s="531" customFormat="1" ht="13.5" hidden="1" x14ac:dyDescent="0.15">
      <c r="H118" s="532"/>
      <c r="M118" s="533"/>
      <c r="N118" s="532"/>
      <c r="Q118" s="548"/>
      <c r="R118" s="532"/>
      <c r="S118" s="548"/>
      <c r="X118" s="539"/>
      <c r="Y118" s="538"/>
      <c r="AB118" s="541"/>
      <c r="AC118" s="541"/>
      <c r="AD118" s="541"/>
      <c r="AE118" s="541"/>
      <c r="AF118" s="541"/>
      <c r="AL118" s="481"/>
      <c r="AM118" s="503"/>
    </row>
    <row r="119" spans="8:39" s="531" customFormat="1" ht="13.5" hidden="1" x14ac:dyDescent="0.15">
      <c r="H119" s="532"/>
      <c r="M119" s="533"/>
      <c r="N119" s="532"/>
      <c r="Q119" s="548"/>
      <c r="R119" s="532"/>
      <c r="S119" s="548"/>
      <c r="X119" s="539"/>
      <c r="Y119" s="538"/>
      <c r="AB119" s="541"/>
      <c r="AC119" s="541"/>
      <c r="AD119" s="541"/>
      <c r="AE119" s="541"/>
      <c r="AF119" s="541"/>
      <c r="AL119" s="481"/>
      <c r="AM119" s="503"/>
    </row>
    <row r="120" spans="8:39" s="531" customFormat="1" ht="13.5" hidden="1" x14ac:dyDescent="0.15">
      <c r="H120" s="532"/>
      <c r="M120" s="533"/>
      <c r="N120" s="532"/>
      <c r="Q120" s="548"/>
      <c r="R120" s="532"/>
      <c r="S120" s="548"/>
      <c r="X120" s="539"/>
      <c r="Y120" s="538"/>
      <c r="AB120" s="541"/>
      <c r="AC120" s="541"/>
      <c r="AD120" s="541"/>
      <c r="AE120" s="541"/>
      <c r="AF120" s="541"/>
      <c r="AL120" s="481"/>
      <c r="AM120" s="503"/>
    </row>
    <row r="121" spans="8:39" s="531" customFormat="1" ht="13.5" hidden="1" x14ac:dyDescent="0.15">
      <c r="H121" s="532"/>
      <c r="M121" s="533"/>
      <c r="N121" s="532"/>
      <c r="Q121" s="548"/>
      <c r="R121" s="532"/>
      <c r="S121" s="548"/>
      <c r="X121" s="539"/>
      <c r="Y121" s="538"/>
      <c r="AB121" s="541"/>
      <c r="AC121" s="541"/>
      <c r="AD121" s="541"/>
      <c r="AE121" s="541"/>
      <c r="AF121" s="541"/>
      <c r="AL121" s="481"/>
      <c r="AM121" s="503"/>
    </row>
    <row r="122" spans="8:39" s="531" customFormat="1" ht="13.5" hidden="1" x14ac:dyDescent="0.15">
      <c r="H122" s="532"/>
      <c r="M122" s="533"/>
      <c r="N122" s="532"/>
      <c r="Q122" s="548"/>
      <c r="R122" s="532"/>
      <c r="S122" s="548"/>
      <c r="X122" s="539"/>
      <c r="Y122" s="538"/>
      <c r="AB122" s="541"/>
      <c r="AC122" s="541"/>
      <c r="AD122" s="541"/>
      <c r="AE122" s="541"/>
      <c r="AF122" s="541"/>
      <c r="AL122" s="481"/>
      <c r="AM122" s="503"/>
    </row>
    <row r="123" spans="8:39" s="531" customFormat="1" ht="13.5" hidden="1" x14ac:dyDescent="0.15">
      <c r="H123" s="532"/>
      <c r="M123" s="533"/>
      <c r="N123" s="532"/>
      <c r="Q123" s="548"/>
      <c r="R123" s="532"/>
      <c r="S123" s="548"/>
      <c r="X123" s="539"/>
      <c r="Y123" s="538"/>
      <c r="AB123" s="541"/>
      <c r="AC123" s="541"/>
      <c r="AD123" s="541"/>
      <c r="AE123" s="541"/>
      <c r="AF123" s="541"/>
      <c r="AL123" s="481"/>
      <c r="AM123" s="503"/>
    </row>
    <row r="124" spans="8:39" s="531" customFormat="1" ht="13.5" hidden="1" x14ac:dyDescent="0.15">
      <c r="H124" s="532"/>
      <c r="M124" s="533"/>
      <c r="N124" s="532"/>
      <c r="Q124" s="548"/>
      <c r="R124" s="532"/>
      <c r="S124" s="548"/>
      <c r="X124" s="539"/>
      <c r="Y124" s="538"/>
      <c r="AB124" s="541"/>
      <c r="AC124" s="541"/>
      <c r="AD124" s="541"/>
      <c r="AE124" s="541"/>
      <c r="AF124" s="541"/>
      <c r="AL124" s="481"/>
      <c r="AM124" s="503"/>
    </row>
    <row r="125" spans="8:39" s="531" customFormat="1" ht="13.5" hidden="1" x14ac:dyDescent="0.15">
      <c r="H125" s="532"/>
      <c r="M125" s="533"/>
      <c r="N125" s="532"/>
      <c r="Q125" s="548"/>
      <c r="R125" s="532"/>
      <c r="S125" s="548"/>
      <c r="X125" s="539"/>
      <c r="Y125" s="538"/>
      <c r="AB125" s="541"/>
      <c r="AC125" s="541"/>
      <c r="AD125" s="541"/>
      <c r="AE125" s="541"/>
      <c r="AF125" s="541"/>
      <c r="AL125" s="481"/>
      <c r="AM125" s="503"/>
    </row>
    <row r="126" spans="8:39" s="531" customFormat="1" ht="13.5" hidden="1" x14ac:dyDescent="0.15">
      <c r="H126" s="532"/>
      <c r="M126" s="533"/>
      <c r="N126" s="532"/>
      <c r="Q126" s="548"/>
      <c r="R126" s="532"/>
      <c r="S126" s="548"/>
      <c r="X126" s="539"/>
      <c r="Y126" s="538"/>
      <c r="AB126" s="541"/>
      <c r="AC126" s="541"/>
      <c r="AD126" s="541"/>
      <c r="AE126" s="541"/>
      <c r="AF126" s="541"/>
      <c r="AL126" s="481"/>
      <c r="AM126" s="503"/>
    </row>
    <row r="127" spans="8:39" s="531" customFormat="1" ht="13.5" hidden="1" x14ac:dyDescent="0.15">
      <c r="H127" s="532"/>
      <c r="M127" s="533"/>
      <c r="N127" s="532"/>
      <c r="Q127" s="548"/>
      <c r="R127" s="532"/>
      <c r="S127" s="548"/>
      <c r="X127" s="539"/>
      <c r="Y127" s="538"/>
      <c r="AB127" s="541"/>
      <c r="AC127" s="541"/>
      <c r="AD127" s="541"/>
      <c r="AE127" s="541"/>
      <c r="AF127" s="541"/>
      <c r="AL127" s="481"/>
      <c r="AM127" s="503"/>
    </row>
    <row r="128" spans="8:39" s="531" customFormat="1" ht="13.5" hidden="1" x14ac:dyDescent="0.15">
      <c r="H128" s="532"/>
      <c r="M128" s="533"/>
      <c r="N128" s="532"/>
      <c r="Q128" s="548"/>
      <c r="R128" s="532"/>
      <c r="S128" s="548"/>
      <c r="X128" s="539"/>
      <c r="Y128" s="538"/>
      <c r="AB128" s="541"/>
      <c r="AC128" s="541"/>
      <c r="AD128" s="541"/>
      <c r="AE128" s="541"/>
      <c r="AF128" s="541"/>
      <c r="AL128" s="481"/>
      <c r="AM128" s="503"/>
    </row>
    <row r="129" spans="8:39" s="531" customFormat="1" ht="13.5" hidden="1" x14ac:dyDescent="0.15">
      <c r="H129" s="532"/>
      <c r="M129" s="533"/>
      <c r="N129" s="532"/>
      <c r="Q129" s="548"/>
      <c r="R129" s="532"/>
      <c r="S129" s="548"/>
      <c r="X129" s="539"/>
      <c r="Y129" s="538"/>
      <c r="AB129" s="541"/>
      <c r="AC129" s="541"/>
      <c r="AD129" s="541"/>
      <c r="AE129" s="541"/>
      <c r="AF129" s="541"/>
      <c r="AL129" s="481"/>
      <c r="AM129" s="503"/>
    </row>
    <row r="130" spans="8:39" s="531" customFormat="1" ht="13.5" hidden="1" x14ac:dyDescent="0.15">
      <c r="H130" s="532"/>
      <c r="M130" s="533"/>
      <c r="N130" s="532"/>
      <c r="Q130" s="548"/>
      <c r="R130" s="532"/>
      <c r="S130" s="548"/>
      <c r="X130" s="539"/>
      <c r="Y130" s="538"/>
      <c r="AB130" s="541"/>
      <c r="AC130" s="541"/>
      <c r="AD130" s="541"/>
      <c r="AE130" s="541"/>
      <c r="AF130" s="541"/>
      <c r="AL130" s="481"/>
      <c r="AM130" s="503"/>
    </row>
    <row r="131" spans="8:39" s="531" customFormat="1" ht="13.5" hidden="1" x14ac:dyDescent="0.15">
      <c r="H131" s="532"/>
      <c r="M131" s="533"/>
      <c r="N131" s="532"/>
      <c r="Q131" s="548"/>
      <c r="R131" s="532"/>
      <c r="S131" s="548"/>
      <c r="X131" s="539"/>
      <c r="Y131" s="538"/>
      <c r="AB131" s="541"/>
      <c r="AC131" s="541"/>
      <c r="AD131" s="541"/>
      <c r="AE131" s="541"/>
      <c r="AF131" s="541"/>
      <c r="AL131" s="481"/>
      <c r="AM131" s="503"/>
    </row>
    <row r="132" spans="8:39" s="531" customFormat="1" ht="13.5" hidden="1" x14ac:dyDescent="0.15">
      <c r="H132" s="532"/>
      <c r="M132" s="533"/>
      <c r="N132" s="532"/>
      <c r="Q132" s="548"/>
      <c r="R132" s="532"/>
      <c r="S132" s="548"/>
      <c r="X132" s="539"/>
      <c r="Y132" s="538"/>
      <c r="AB132" s="541"/>
      <c r="AC132" s="541"/>
      <c r="AD132" s="541"/>
      <c r="AE132" s="541"/>
      <c r="AF132" s="541"/>
      <c r="AL132" s="481"/>
      <c r="AM132" s="503"/>
    </row>
    <row r="133" spans="8:39" s="531" customFormat="1" ht="13.5" hidden="1" x14ac:dyDescent="0.15">
      <c r="H133" s="532"/>
      <c r="M133" s="533"/>
      <c r="N133" s="532"/>
      <c r="Q133" s="548"/>
      <c r="R133" s="532"/>
      <c r="S133" s="548"/>
      <c r="X133" s="539"/>
      <c r="Y133" s="538"/>
      <c r="AB133" s="541"/>
      <c r="AC133" s="541"/>
      <c r="AD133" s="541"/>
      <c r="AE133" s="541"/>
      <c r="AF133" s="541"/>
      <c r="AL133" s="481"/>
      <c r="AM133" s="503"/>
    </row>
    <row r="134" spans="8:39" s="531" customFormat="1" ht="13.5" hidden="1" x14ac:dyDescent="0.15">
      <c r="H134" s="532"/>
      <c r="M134" s="533"/>
      <c r="N134" s="532"/>
      <c r="Q134" s="548"/>
      <c r="R134" s="532"/>
      <c r="S134" s="548"/>
      <c r="X134" s="539"/>
      <c r="AB134" s="541"/>
      <c r="AC134" s="541"/>
      <c r="AD134" s="541"/>
      <c r="AE134" s="541"/>
      <c r="AF134" s="541"/>
      <c r="AL134" s="481"/>
      <c r="AM134" s="503"/>
    </row>
    <row r="135" spans="8:39" s="531" customFormat="1" ht="13.5" hidden="1" x14ac:dyDescent="0.15">
      <c r="H135" s="532"/>
      <c r="M135" s="533"/>
      <c r="N135" s="532"/>
      <c r="Q135" s="548"/>
      <c r="R135" s="532"/>
      <c r="S135" s="548"/>
      <c r="X135" s="539"/>
      <c r="AB135" s="541"/>
      <c r="AC135" s="541"/>
      <c r="AD135" s="541"/>
      <c r="AE135" s="541"/>
      <c r="AF135" s="541"/>
      <c r="AL135" s="481"/>
      <c r="AM135" s="503"/>
    </row>
    <row r="136" spans="8:39" s="531" customFormat="1" ht="13.5" hidden="1" x14ac:dyDescent="0.15">
      <c r="H136" s="532"/>
      <c r="M136" s="533"/>
      <c r="N136" s="532"/>
      <c r="Q136" s="548"/>
      <c r="R136" s="532"/>
      <c r="S136" s="548"/>
      <c r="X136" s="539"/>
      <c r="AB136" s="541"/>
      <c r="AC136" s="541"/>
      <c r="AD136" s="541"/>
      <c r="AE136" s="541"/>
      <c r="AF136" s="541"/>
      <c r="AL136" s="481"/>
      <c r="AM136" s="503"/>
    </row>
    <row r="137" spans="8:39" s="531" customFormat="1" ht="13.5" hidden="1" x14ac:dyDescent="0.15">
      <c r="H137" s="532"/>
      <c r="M137" s="533"/>
      <c r="N137" s="532"/>
      <c r="Q137" s="548"/>
      <c r="R137" s="532"/>
      <c r="S137" s="548"/>
      <c r="X137" s="539"/>
      <c r="AB137" s="541"/>
      <c r="AC137" s="541"/>
      <c r="AD137" s="541"/>
      <c r="AE137" s="541"/>
      <c r="AF137" s="541"/>
      <c r="AL137" s="481"/>
      <c r="AM137" s="503"/>
    </row>
    <row r="138" spans="8:39" s="531" customFormat="1" ht="13.5" hidden="1" x14ac:dyDescent="0.15">
      <c r="H138" s="532"/>
      <c r="M138" s="533"/>
      <c r="N138" s="532"/>
      <c r="Q138" s="548"/>
      <c r="R138" s="532"/>
      <c r="S138" s="548"/>
      <c r="X138" s="539"/>
      <c r="AB138" s="541"/>
      <c r="AC138" s="541"/>
      <c r="AD138" s="541"/>
      <c r="AE138" s="541"/>
      <c r="AF138" s="541"/>
      <c r="AL138" s="481"/>
      <c r="AM138" s="503"/>
    </row>
    <row r="139" spans="8:39" s="531" customFormat="1" ht="13.5" hidden="1" x14ac:dyDescent="0.15">
      <c r="H139" s="532"/>
      <c r="M139" s="533"/>
      <c r="N139" s="532"/>
      <c r="Q139" s="548"/>
      <c r="R139" s="532"/>
      <c r="S139" s="548"/>
      <c r="X139" s="539"/>
      <c r="AB139" s="541"/>
      <c r="AC139" s="541"/>
      <c r="AD139" s="541"/>
      <c r="AE139" s="541"/>
      <c r="AF139" s="541"/>
      <c r="AL139" s="481"/>
      <c r="AM139" s="503"/>
    </row>
    <row r="140" spans="8:39" s="531" customFormat="1" ht="13.5" hidden="1" x14ac:dyDescent="0.15">
      <c r="H140" s="532"/>
      <c r="M140" s="533"/>
      <c r="N140" s="532"/>
      <c r="Q140" s="548"/>
      <c r="R140" s="532"/>
      <c r="S140" s="548"/>
      <c r="X140" s="539"/>
      <c r="AB140" s="541"/>
      <c r="AC140" s="541"/>
      <c r="AD140" s="541"/>
      <c r="AE140" s="541"/>
      <c r="AF140" s="541"/>
      <c r="AL140" s="481"/>
      <c r="AM140" s="503"/>
    </row>
    <row r="141" spans="8:39" s="531" customFormat="1" ht="13.5" hidden="1" x14ac:dyDescent="0.15">
      <c r="H141" s="532"/>
      <c r="M141" s="533"/>
      <c r="N141" s="532"/>
      <c r="Q141" s="548"/>
      <c r="R141" s="532"/>
      <c r="S141" s="548"/>
      <c r="X141" s="539"/>
      <c r="AB141" s="541"/>
      <c r="AC141" s="541"/>
      <c r="AD141" s="541"/>
      <c r="AE141" s="541"/>
      <c r="AF141" s="541"/>
      <c r="AL141" s="481"/>
      <c r="AM141" s="503"/>
    </row>
    <row r="142" spans="8:39" s="531" customFormat="1" ht="13.5" hidden="1" x14ac:dyDescent="0.15">
      <c r="H142" s="532"/>
      <c r="M142" s="533"/>
      <c r="N142" s="532"/>
      <c r="Q142" s="548"/>
      <c r="R142" s="532"/>
      <c r="S142" s="548"/>
      <c r="X142" s="539"/>
      <c r="AB142" s="541"/>
      <c r="AC142" s="541"/>
      <c r="AD142" s="541"/>
      <c r="AE142" s="541"/>
      <c r="AF142" s="541"/>
      <c r="AL142" s="481"/>
      <c r="AM142" s="503"/>
    </row>
    <row r="143" spans="8:39" s="531" customFormat="1" ht="13.5" hidden="1" x14ac:dyDescent="0.15">
      <c r="H143" s="532"/>
      <c r="M143" s="533"/>
      <c r="N143" s="532"/>
      <c r="Q143" s="548"/>
      <c r="R143" s="532"/>
      <c r="S143" s="548"/>
      <c r="X143" s="539"/>
      <c r="AB143" s="541"/>
      <c r="AC143" s="541"/>
      <c r="AD143" s="541"/>
      <c r="AE143" s="541"/>
      <c r="AF143" s="541"/>
      <c r="AL143" s="481"/>
      <c r="AM143" s="503"/>
    </row>
    <row r="144" spans="8:39" s="531" customFormat="1" ht="13.5" hidden="1" x14ac:dyDescent="0.15">
      <c r="H144" s="532"/>
      <c r="M144" s="533"/>
      <c r="N144" s="532"/>
      <c r="Q144" s="548"/>
      <c r="R144" s="532"/>
      <c r="S144" s="548"/>
      <c r="X144" s="539"/>
      <c r="AB144" s="541"/>
      <c r="AC144" s="541"/>
      <c r="AD144" s="541"/>
      <c r="AE144" s="541"/>
      <c r="AF144" s="541"/>
      <c r="AL144" s="481"/>
      <c r="AM144" s="503"/>
    </row>
    <row r="145" spans="8:39" s="531" customFormat="1" ht="13.5" hidden="1" x14ac:dyDescent="0.15">
      <c r="H145" s="532"/>
      <c r="M145" s="533"/>
      <c r="N145" s="532"/>
      <c r="Q145" s="548"/>
      <c r="R145" s="532"/>
      <c r="S145" s="548"/>
      <c r="X145" s="539"/>
      <c r="AB145" s="541"/>
      <c r="AC145" s="541"/>
      <c r="AD145" s="541"/>
      <c r="AE145" s="541"/>
      <c r="AF145" s="541"/>
      <c r="AL145" s="481"/>
      <c r="AM145" s="503"/>
    </row>
    <row r="146" spans="8:39" s="531" customFormat="1" ht="13.5" hidden="1" x14ac:dyDescent="0.15">
      <c r="H146" s="532"/>
      <c r="M146" s="533"/>
      <c r="N146" s="532"/>
      <c r="Q146" s="548"/>
      <c r="R146" s="532"/>
      <c r="S146" s="548"/>
      <c r="X146" s="539"/>
      <c r="AB146" s="541"/>
      <c r="AC146" s="541"/>
      <c r="AD146" s="541"/>
      <c r="AE146" s="541"/>
      <c r="AF146" s="541"/>
      <c r="AL146" s="481"/>
      <c r="AM146" s="503"/>
    </row>
    <row r="147" spans="8:39" s="531" customFormat="1" ht="13.5" hidden="1" x14ac:dyDescent="0.15">
      <c r="H147" s="532"/>
      <c r="M147" s="533"/>
      <c r="N147" s="532"/>
      <c r="Q147" s="548"/>
      <c r="R147" s="532"/>
      <c r="S147" s="548"/>
      <c r="X147" s="539"/>
      <c r="AB147" s="541"/>
      <c r="AC147" s="541"/>
      <c r="AD147" s="541"/>
      <c r="AE147" s="541"/>
      <c r="AF147" s="541"/>
      <c r="AL147" s="481"/>
      <c r="AM147" s="503"/>
    </row>
    <row r="148" spans="8:39" s="531" customFormat="1" ht="13.5" hidden="1" x14ac:dyDescent="0.15">
      <c r="H148" s="532"/>
      <c r="M148" s="533"/>
      <c r="N148" s="532"/>
      <c r="Q148" s="548"/>
      <c r="R148" s="532"/>
      <c r="S148" s="548"/>
      <c r="X148" s="539"/>
      <c r="AB148" s="541"/>
      <c r="AC148" s="541"/>
      <c r="AD148" s="541"/>
      <c r="AE148" s="541"/>
      <c r="AF148" s="541"/>
      <c r="AL148" s="481"/>
      <c r="AM148" s="503"/>
    </row>
    <row r="149" spans="8:39" s="531" customFormat="1" ht="13.5" hidden="1" x14ac:dyDescent="0.15">
      <c r="H149" s="532"/>
      <c r="M149" s="533"/>
      <c r="N149" s="532"/>
      <c r="Q149" s="548"/>
      <c r="R149" s="532"/>
      <c r="S149" s="548"/>
      <c r="X149" s="539"/>
      <c r="AB149" s="541"/>
      <c r="AC149" s="541"/>
      <c r="AD149" s="541"/>
      <c r="AE149" s="541"/>
      <c r="AF149" s="541"/>
      <c r="AL149" s="481"/>
      <c r="AM149" s="503"/>
    </row>
    <row r="150" spans="8:39" s="531" customFormat="1" ht="13.5" hidden="1" x14ac:dyDescent="0.15">
      <c r="H150" s="532"/>
      <c r="M150" s="533"/>
      <c r="N150" s="532"/>
      <c r="Q150" s="548"/>
      <c r="R150" s="532"/>
      <c r="S150" s="548"/>
      <c r="X150" s="539"/>
      <c r="AB150" s="541"/>
      <c r="AC150" s="541"/>
      <c r="AD150" s="541"/>
      <c r="AE150" s="541"/>
      <c r="AF150" s="541"/>
      <c r="AL150" s="481"/>
      <c r="AM150" s="503"/>
    </row>
    <row r="151" spans="8:39" s="531" customFormat="1" ht="13.5" hidden="1" x14ac:dyDescent="0.15">
      <c r="H151" s="532"/>
      <c r="M151" s="533"/>
      <c r="N151" s="532"/>
      <c r="Q151" s="548"/>
      <c r="R151" s="532"/>
      <c r="S151" s="548"/>
      <c r="X151" s="539"/>
      <c r="AB151" s="541"/>
      <c r="AC151" s="541"/>
      <c r="AD151" s="541"/>
      <c r="AE151" s="541"/>
      <c r="AF151" s="541"/>
      <c r="AL151" s="481"/>
      <c r="AM151" s="503"/>
    </row>
    <row r="152" spans="8:39" s="531" customFormat="1" ht="13.5" hidden="1" x14ac:dyDescent="0.15">
      <c r="H152" s="532"/>
      <c r="M152" s="533"/>
      <c r="N152" s="532"/>
      <c r="Q152" s="548"/>
      <c r="R152" s="532"/>
      <c r="S152" s="548"/>
      <c r="X152" s="539"/>
      <c r="AB152" s="541"/>
      <c r="AC152" s="541"/>
      <c r="AD152" s="541"/>
      <c r="AE152" s="541"/>
      <c r="AF152" s="541"/>
      <c r="AL152" s="481"/>
      <c r="AM152" s="503"/>
    </row>
    <row r="153" spans="8:39" s="531" customFormat="1" ht="13.5" hidden="1" x14ac:dyDescent="0.15">
      <c r="H153" s="532"/>
      <c r="M153" s="533"/>
      <c r="N153" s="532"/>
      <c r="Q153" s="548"/>
      <c r="R153" s="532"/>
      <c r="S153" s="548"/>
      <c r="X153" s="539"/>
      <c r="AB153" s="541"/>
      <c r="AC153" s="541"/>
      <c r="AD153" s="541"/>
      <c r="AE153" s="541"/>
      <c r="AF153" s="541"/>
      <c r="AL153" s="481"/>
      <c r="AM153" s="503"/>
    </row>
    <row r="154" spans="8:39" s="531" customFormat="1" ht="13.5" hidden="1" x14ac:dyDescent="0.15">
      <c r="H154" s="532"/>
      <c r="M154" s="533"/>
      <c r="N154" s="532"/>
      <c r="Q154" s="548"/>
      <c r="R154" s="532"/>
      <c r="S154" s="548"/>
      <c r="X154" s="539"/>
      <c r="AB154" s="541"/>
      <c r="AC154" s="541"/>
      <c r="AD154" s="541"/>
      <c r="AE154" s="541"/>
      <c r="AF154" s="541"/>
      <c r="AL154" s="481"/>
      <c r="AM154" s="503"/>
    </row>
    <row r="155" spans="8:39" s="531" customFormat="1" ht="13.5" hidden="1" x14ac:dyDescent="0.15">
      <c r="H155" s="532"/>
      <c r="M155" s="533"/>
      <c r="N155" s="532"/>
      <c r="Q155" s="548"/>
      <c r="R155" s="532"/>
      <c r="S155" s="548"/>
      <c r="X155" s="539"/>
      <c r="AB155" s="541"/>
      <c r="AC155" s="541"/>
      <c r="AD155" s="541"/>
      <c r="AE155" s="541"/>
      <c r="AF155" s="541"/>
      <c r="AL155" s="481"/>
      <c r="AM155" s="503"/>
    </row>
    <row r="156" spans="8:39" s="531" customFormat="1" ht="13.5" hidden="1" x14ac:dyDescent="0.15">
      <c r="H156" s="532"/>
      <c r="M156" s="533"/>
      <c r="N156" s="532"/>
      <c r="Q156" s="548"/>
      <c r="R156" s="532"/>
      <c r="S156" s="548"/>
      <c r="X156" s="539"/>
      <c r="AB156" s="541"/>
      <c r="AC156" s="541"/>
      <c r="AD156" s="541"/>
      <c r="AE156" s="541"/>
      <c r="AF156" s="541"/>
      <c r="AL156" s="481"/>
      <c r="AM156" s="503"/>
    </row>
    <row r="157" spans="8:39" s="531" customFormat="1" ht="13.5" hidden="1" x14ac:dyDescent="0.15">
      <c r="H157" s="532"/>
      <c r="M157" s="533"/>
      <c r="N157" s="532"/>
      <c r="Q157" s="548"/>
      <c r="R157" s="532"/>
      <c r="S157" s="548"/>
      <c r="X157" s="539"/>
      <c r="AB157" s="541"/>
      <c r="AC157" s="541"/>
      <c r="AD157" s="541"/>
      <c r="AE157" s="541"/>
      <c r="AF157" s="541"/>
      <c r="AL157" s="481"/>
      <c r="AM157" s="503"/>
    </row>
    <row r="158" spans="8:39" s="531" customFormat="1" ht="13.5" hidden="1" x14ac:dyDescent="0.15">
      <c r="H158" s="532"/>
      <c r="M158" s="533"/>
      <c r="N158" s="532"/>
      <c r="Q158" s="548"/>
      <c r="R158" s="532"/>
      <c r="S158" s="548"/>
      <c r="X158" s="539"/>
      <c r="AB158" s="541"/>
      <c r="AC158" s="541"/>
      <c r="AD158" s="541"/>
      <c r="AE158" s="541"/>
      <c r="AF158" s="541"/>
      <c r="AL158" s="481"/>
      <c r="AM158" s="503"/>
    </row>
    <row r="159" spans="8:39" s="531" customFormat="1" ht="13.5" hidden="1" x14ac:dyDescent="0.15">
      <c r="H159" s="532"/>
      <c r="M159" s="533"/>
      <c r="N159" s="532"/>
      <c r="Q159" s="548"/>
      <c r="R159" s="532"/>
      <c r="S159" s="548"/>
      <c r="X159" s="539"/>
      <c r="AB159" s="541"/>
      <c r="AC159" s="541"/>
      <c r="AD159" s="541"/>
      <c r="AE159" s="541"/>
      <c r="AF159" s="541"/>
      <c r="AL159" s="481"/>
      <c r="AM159" s="503"/>
    </row>
    <row r="160" spans="8:39" s="531" customFormat="1" ht="13.5" hidden="1" x14ac:dyDescent="0.15">
      <c r="H160" s="532"/>
      <c r="M160" s="533"/>
      <c r="N160" s="532"/>
      <c r="Q160" s="548"/>
      <c r="R160" s="532"/>
      <c r="S160" s="548"/>
      <c r="X160" s="539"/>
      <c r="AB160" s="541"/>
      <c r="AC160" s="541"/>
      <c r="AD160" s="541"/>
      <c r="AE160" s="541"/>
      <c r="AF160" s="541"/>
      <c r="AL160" s="481"/>
      <c r="AM160" s="503"/>
    </row>
    <row r="161" spans="8:39" s="531" customFormat="1" ht="13.5" hidden="1" x14ac:dyDescent="0.15">
      <c r="H161" s="532"/>
      <c r="M161" s="533"/>
      <c r="N161" s="532"/>
      <c r="Q161" s="548"/>
      <c r="R161" s="532"/>
      <c r="S161" s="548"/>
      <c r="X161" s="539"/>
      <c r="AB161" s="541"/>
      <c r="AC161" s="541"/>
      <c r="AD161" s="541"/>
      <c r="AE161" s="541"/>
      <c r="AF161" s="541"/>
      <c r="AL161" s="481"/>
      <c r="AM161" s="503"/>
    </row>
    <row r="162" spans="8:39" s="531" customFormat="1" ht="13.5" hidden="1" x14ac:dyDescent="0.15">
      <c r="H162" s="532"/>
      <c r="M162" s="533"/>
      <c r="N162" s="532"/>
      <c r="Q162" s="548"/>
      <c r="R162" s="532"/>
      <c r="S162" s="548"/>
      <c r="X162" s="539"/>
      <c r="AB162" s="541"/>
      <c r="AC162" s="541"/>
      <c r="AD162" s="541"/>
      <c r="AE162" s="541"/>
      <c r="AF162" s="541"/>
      <c r="AL162" s="481"/>
      <c r="AM162" s="503"/>
    </row>
    <row r="163" spans="8:39" s="531" customFormat="1" ht="13.5" hidden="1" x14ac:dyDescent="0.15">
      <c r="H163" s="532"/>
      <c r="M163" s="533"/>
      <c r="N163" s="532"/>
      <c r="Q163" s="548"/>
      <c r="R163" s="532"/>
      <c r="S163" s="548"/>
      <c r="X163" s="539"/>
      <c r="AB163" s="541"/>
      <c r="AC163" s="541"/>
      <c r="AD163" s="541"/>
      <c r="AE163" s="541"/>
      <c r="AF163" s="541"/>
      <c r="AL163" s="481"/>
      <c r="AM163" s="503"/>
    </row>
    <row r="164" spans="8:39" s="531" customFormat="1" ht="13.5" hidden="1" x14ac:dyDescent="0.15">
      <c r="H164" s="532"/>
      <c r="M164" s="533"/>
      <c r="N164" s="532"/>
      <c r="Q164" s="548"/>
      <c r="R164" s="532"/>
      <c r="S164" s="548"/>
      <c r="X164" s="539"/>
      <c r="AB164" s="541"/>
      <c r="AC164" s="541"/>
      <c r="AD164" s="541"/>
      <c r="AE164" s="541"/>
      <c r="AF164" s="541"/>
      <c r="AL164" s="481"/>
      <c r="AM164" s="503"/>
    </row>
    <row r="165" spans="8:39" s="531" customFormat="1" ht="13.5" hidden="1" x14ac:dyDescent="0.15">
      <c r="H165" s="532"/>
      <c r="M165" s="533"/>
      <c r="N165" s="532"/>
      <c r="Q165" s="548"/>
      <c r="R165" s="532"/>
      <c r="S165" s="548"/>
      <c r="X165" s="539"/>
      <c r="AB165" s="541"/>
      <c r="AC165" s="541"/>
      <c r="AD165" s="541"/>
      <c r="AE165" s="541"/>
      <c r="AF165" s="541"/>
      <c r="AL165" s="481"/>
      <c r="AM165" s="503"/>
    </row>
    <row r="166" spans="8:39" s="531" customFormat="1" ht="13.5" hidden="1" x14ac:dyDescent="0.15">
      <c r="H166" s="532"/>
      <c r="M166" s="533"/>
      <c r="N166" s="532"/>
      <c r="Q166" s="548"/>
      <c r="R166" s="532"/>
      <c r="S166" s="548"/>
      <c r="X166" s="539"/>
      <c r="AB166" s="541"/>
      <c r="AC166" s="541"/>
      <c r="AD166" s="541"/>
      <c r="AE166" s="541"/>
      <c r="AF166" s="541"/>
      <c r="AL166" s="481"/>
      <c r="AM166" s="503"/>
    </row>
    <row r="167" spans="8:39" s="531" customFormat="1" ht="13.5" hidden="1" x14ac:dyDescent="0.15">
      <c r="H167" s="532"/>
      <c r="M167" s="533"/>
      <c r="N167" s="532"/>
      <c r="Q167" s="548"/>
      <c r="R167" s="532"/>
      <c r="S167" s="548"/>
      <c r="X167" s="539"/>
      <c r="AB167" s="541"/>
      <c r="AC167" s="541"/>
      <c r="AD167" s="541"/>
      <c r="AE167" s="541"/>
      <c r="AF167" s="541"/>
      <c r="AL167" s="481"/>
      <c r="AM167" s="503"/>
    </row>
    <row r="168" spans="8:39" s="531" customFormat="1" ht="13.5" hidden="1" x14ac:dyDescent="0.15">
      <c r="H168" s="532"/>
      <c r="M168" s="533"/>
      <c r="N168" s="532"/>
      <c r="Q168" s="548"/>
      <c r="R168" s="532"/>
      <c r="S168" s="548"/>
      <c r="X168" s="539"/>
      <c r="AB168" s="541"/>
      <c r="AC168" s="541"/>
      <c r="AD168" s="541"/>
      <c r="AE168" s="541"/>
      <c r="AF168" s="541"/>
      <c r="AL168" s="481"/>
      <c r="AM168" s="503"/>
    </row>
    <row r="169" spans="8:39" s="531" customFormat="1" ht="13.5" hidden="1" x14ac:dyDescent="0.15">
      <c r="H169" s="532"/>
      <c r="M169" s="533"/>
      <c r="N169" s="532"/>
      <c r="Q169" s="548"/>
      <c r="R169" s="532"/>
      <c r="S169" s="548"/>
      <c r="X169" s="539"/>
      <c r="AB169" s="541"/>
      <c r="AC169" s="541"/>
      <c r="AD169" s="541"/>
      <c r="AE169" s="541"/>
      <c r="AF169" s="541"/>
      <c r="AL169" s="481"/>
      <c r="AM169" s="503"/>
    </row>
    <row r="170" spans="8:39" s="531" customFormat="1" ht="13.5" hidden="1" x14ac:dyDescent="0.15">
      <c r="H170" s="532"/>
      <c r="M170" s="533"/>
      <c r="N170" s="532"/>
      <c r="Q170" s="548"/>
      <c r="R170" s="532"/>
      <c r="S170" s="548"/>
      <c r="X170" s="539"/>
      <c r="AB170" s="541"/>
      <c r="AC170" s="541"/>
      <c r="AD170" s="541"/>
      <c r="AE170" s="541"/>
      <c r="AF170" s="541"/>
      <c r="AL170" s="481"/>
      <c r="AM170" s="503"/>
    </row>
    <row r="171" spans="8:39" s="531" customFormat="1" ht="13.5" hidden="1" x14ac:dyDescent="0.15">
      <c r="H171" s="532"/>
      <c r="M171" s="533"/>
      <c r="N171" s="532"/>
      <c r="Q171" s="548"/>
      <c r="R171" s="532"/>
      <c r="S171" s="548"/>
      <c r="X171" s="539"/>
      <c r="AB171" s="541"/>
      <c r="AC171" s="541"/>
      <c r="AD171" s="541"/>
      <c r="AE171" s="541"/>
      <c r="AF171" s="541"/>
      <c r="AL171" s="481"/>
      <c r="AM171" s="503"/>
    </row>
    <row r="172" spans="8:39" s="531" customFormat="1" ht="13.5" hidden="1" x14ac:dyDescent="0.15">
      <c r="H172" s="532"/>
      <c r="M172" s="533"/>
      <c r="N172" s="532"/>
      <c r="Q172" s="548"/>
      <c r="R172" s="532"/>
      <c r="S172" s="548"/>
      <c r="X172" s="539"/>
      <c r="AB172" s="541"/>
      <c r="AC172" s="541"/>
      <c r="AD172" s="541"/>
      <c r="AE172" s="541"/>
      <c r="AF172" s="541"/>
      <c r="AL172" s="481"/>
      <c r="AM172" s="503"/>
    </row>
    <row r="173" spans="8:39" s="531" customFormat="1" ht="13.5" hidden="1" x14ac:dyDescent="0.15">
      <c r="H173" s="532"/>
      <c r="M173" s="533"/>
      <c r="N173" s="532"/>
      <c r="Q173" s="548"/>
      <c r="R173" s="532"/>
      <c r="S173" s="548"/>
      <c r="X173" s="539"/>
      <c r="AB173" s="541"/>
      <c r="AC173" s="541"/>
      <c r="AD173" s="541"/>
      <c r="AE173" s="541"/>
      <c r="AF173" s="541"/>
      <c r="AL173" s="481"/>
      <c r="AM173" s="503"/>
    </row>
    <row r="174" spans="8:39" s="531" customFormat="1" ht="13.5" hidden="1" x14ac:dyDescent="0.15">
      <c r="H174" s="532"/>
      <c r="M174" s="533"/>
      <c r="N174" s="532"/>
      <c r="Q174" s="548"/>
      <c r="R174" s="532"/>
      <c r="S174" s="548"/>
      <c r="X174" s="539"/>
      <c r="AB174" s="541"/>
      <c r="AC174" s="541"/>
      <c r="AD174" s="541"/>
      <c r="AE174" s="541"/>
      <c r="AF174" s="541"/>
      <c r="AL174" s="481"/>
      <c r="AM174" s="503"/>
    </row>
    <row r="175" spans="8:39" s="531" customFormat="1" ht="13.5" hidden="1" x14ac:dyDescent="0.15">
      <c r="H175" s="532"/>
      <c r="M175" s="533"/>
      <c r="N175" s="532"/>
      <c r="Q175" s="548"/>
      <c r="R175" s="532"/>
      <c r="S175" s="548"/>
      <c r="X175" s="539"/>
      <c r="AB175" s="541"/>
      <c r="AC175" s="541"/>
      <c r="AD175" s="541"/>
      <c r="AE175" s="541"/>
      <c r="AF175" s="541"/>
      <c r="AL175" s="481"/>
      <c r="AM175" s="503"/>
    </row>
    <row r="176" spans="8:39" s="531" customFormat="1" ht="13.5" hidden="1" x14ac:dyDescent="0.15">
      <c r="H176" s="532"/>
      <c r="M176" s="533"/>
      <c r="N176" s="532"/>
      <c r="Q176" s="548"/>
      <c r="R176" s="532"/>
      <c r="S176" s="548"/>
      <c r="X176" s="539"/>
      <c r="AB176" s="541"/>
      <c r="AC176" s="541"/>
      <c r="AD176" s="541"/>
      <c r="AE176" s="541"/>
      <c r="AF176" s="541"/>
      <c r="AL176" s="481"/>
      <c r="AM176" s="503"/>
    </row>
    <row r="177" spans="8:39" s="531" customFormat="1" ht="13.5" hidden="1" x14ac:dyDescent="0.15">
      <c r="H177" s="532"/>
      <c r="M177" s="533"/>
      <c r="N177" s="532"/>
      <c r="Q177" s="548"/>
      <c r="R177" s="532"/>
      <c r="S177" s="548"/>
      <c r="X177" s="539"/>
      <c r="AB177" s="541"/>
      <c r="AC177" s="541"/>
      <c r="AD177" s="541"/>
      <c r="AE177" s="541"/>
      <c r="AF177" s="541"/>
      <c r="AL177" s="481"/>
      <c r="AM177" s="503"/>
    </row>
    <row r="178" spans="8:39" s="531" customFormat="1" ht="13.5" hidden="1" x14ac:dyDescent="0.15">
      <c r="H178" s="532"/>
      <c r="M178" s="533"/>
      <c r="N178" s="532"/>
      <c r="Q178" s="548"/>
      <c r="R178" s="532"/>
      <c r="S178" s="548"/>
      <c r="X178" s="539"/>
      <c r="AB178" s="541"/>
      <c r="AC178" s="541"/>
      <c r="AD178" s="541"/>
      <c r="AE178" s="541"/>
      <c r="AF178" s="541"/>
      <c r="AL178" s="481"/>
      <c r="AM178" s="503"/>
    </row>
    <row r="179" spans="8:39" s="531" customFormat="1" ht="13.5" hidden="1" x14ac:dyDescent="0.15">
      <c r="H179" s="532"/>
      <c r="M179" s="533"/>
      <c r="N179" s="532"/>
      <c r="Q179" s="548"/>
      <c r="R179" s="532"/>
      <c r="S179" s="548"/>
      <c r="X179" s="539"/>
      <c r="AB179" s="541"/>
      <c r="AC179" s="541"/>
      <c r="AD179" s="541"/>
      <c r="AE179" s="541"/>
      <c r="AF179" s="541"/>
      <c r="AL179" s="481"/>
      <c r="AM179" s="503"/>
    </row>
    <row r="180" spans="8:39" s="531" customFormat="1" ht="13.5" hidden="1" x14ac:dyDescent="0.15">
      <c r="H180" s="532"/>
      <c r="M180" s="533"/>
      <c r="N180" s="532"/>
      <c r="Q180" s="548"/>
      <c r="R180" s="532"/>
      <c r="S180" s="548"/>
      <c r="X180" s="539"/>
      <c r="AB180" s="541"/>
      <c r="AC180" s="541"/>
      <c r="AD180" s="541"/>
      <c r="AE180" s="541"/>
      <c r="AF180" s="541"/>
      <c r="AL180" s="481"/>
      <c r="AM180" s="503"/>
    </row>
    <row r="181" spans="8:39" s="531" customFormat="1" ht="13.5" hidden="1" x14ac:dyDescent="0.15">
      <c r="H181" s="532"/>
      <c r="M181" s="533"/>
      <c r="N181" s="532"/>
      <c r="Q181" s="548"/>
      <c r="R181" s="532"/>
      <c r="S181" s="548"/>
      <c r="X181" s="539"/>
      <c r="AB181" s="541"/>
      <c r="AC181" s="541"/>
      <c r="AD181" s="541"/>
      <c r="AE181" s="541"/>
      <c r="AF181" s="541"/>
      <c r="AL181" s="481"/>
      <c r="AM181" s="503"/>
    </row>
    <row r="182" spans="8:39" s="531" customFormat="1" ht="13.5" hidden="1" x14ac:dyDescent="0.15">
      <c r="H182" s="532"/>
      <c r="M182" s="533"/>
      <c r="N182" s="532"/>
      <c r="Q182" s="548"/>
      <c r="R182" s="532"/>
      <c r="S182" s="548"/>
      <c r="X182" s="539"/>
      <c r="AB182" s="541"/>
      <c r="AC182" s="541"/>
      <c r="AD182" s="541"/>
      <c r="AE182" s="541"/>
      <c r="AF182" s="541"/>
      <c r="AL182" s="481"/>
      <c r="AM182" s="503"/>
    </row>
    <row r="183" spans="8:39" s="531" customFormat="1" ht="13.5" hidden="1" x14ac:dyDescent="0.15">
      <c r="H183" s="532"/>
      <c r="M183" s="533"/>
      <c r="N183" s="532"/>
      <c r="Q183" s="548"/>
      <c r="R183" s="532"/>
      <c r="S183" s="548"/>
      <c r="X183" s="539"/>
      <c r="AB183" s="541"/>
      <c r="AC183" s="541"/>
      <c r="AD183" s="541"/>
      <c r="AE183" s="541"/>
      <c r="AF183" s="541"/>
      <c r="AL183" s="481"/>
      <c r="AM183" s="503"/>
    </row>
    <row r="184" spans="8:39" s="531" customFormat="1" ht="13.5" hidden="1" x14ac:dyDescent="0.15">
      <c r="H184" s="532"/>
      <c r="M184" s="533"/>
      <c r="N184" s="532"/>
      <c r="Q184" s="548"/>
      <c r="R184" s="532"/>
      <c r="S184" s="548"/>
      <c r="X184" s="539"/>
      <c r="AB184" s="541"/>
      <c r="AC184" s="541"/>
      <c r="AD184" s="541"/>
      <c r="AE184" s="541"/>
      <c r="AF184" s="541"/>
      <c r="AL184" s="481"/>
      <c r="AM184" s="503"/>
    </row>
    <row r="185" spans="8:39" s="531" customFormat="1" ht="13.5" hidden="1" x14ac:dyDescent="0.15">
      <c r="H185" s="532"/>
      <c r="M185" s="533"/>
      <c r="N185" s="532"/>
      <c r="Q185" s="548"/>
      <c r="R185" s="532"/>
      <c r="S185" s="548"/>
      <c r="X185" s="539"/>
      <c r="AB185" s="541"/>
      <c r="AC185" s="541"/>
      <c r="AD185" s="541"/>
      <c r="AE185" s="541"/>
      <c r="AF185" s="541"/>
      <c r="AL185" s="481"/>
      <c r="AM185" s="503"/>
    </row>
    <row r="186" spans="8:39" s="531" customFormat="1" ht="13.5" hidden="1" x14ac:dyDescent="0.15">
      <c r="H186" s="532"/>
      <c r="M186" s="533"/>
      <c r="N186" s="532"/>
      <c r="Q186" s="548"/>
      <c r="R186" s="532"/>
      <c r="S186" s="548"/>
      <c r="X186" s="539"/>
      <c r="AB186" s="541"/>
      <c r="AC186" s="541"/>
      <c r="AD186" s="541"/>
      <c r="AE186" s="541"/>
      <c r="AF186" s="541"/>
      <c r="AL186" s="481"/>
      <c r="AM186" s="503"/>
    </row>
    <row r="187" spans="8:39" s="531" customFormat="1" ht="13.5" hidden="1" x14ac:dyDescent="0.15">
      <c r="H187" s="532"/>
      <c r="M187" s="533"/>
      <c r="N187" s="532"/>
      <c r="Q187" s="548"/>
      <c r="R187" s="532"/>
      <c r="S187" s="548"/>
      <c r="X187" s="539"/>
      <c r="AB187" s="541"/>
      <c r="AC187" s="541"/>
      <c r="AD187" s="541"/>
      <c r="AE187" s="541"/>
      <c r="AF187" s="541"/>
      <c r="AL187" s="481"/>
      <c r="AM187" s="503"/>
    </row>
    <row r="188" spans="8:39" s="531" customFormat="1" ht="13.5" hidden="1" x14ac:dyDescent="0.15">
      <c r="H188" s="532"/>
      <c r="M188" s="533"/>
      <c r="N188" s="532"/>
      <c r="Q188" s="548"/>
      <c r="R188" s="532"/>
      <c r="S188" s="548"/>
      <c r="X188" s="539"/>
      <c r="AB188" s="541"/>
      <c r="AC188" s="541"/>
      <c r="AD188" s="541"/>
      <c r="AE188" s="541"/>
      <c r="AF188" s="541"/>
      <c r="AL188" s="481"/>
      <c r="AM188" s="503"/>
    </row>
    <row r="189" spans="8:39" s="531" customFormat="1" ht="13.5" hidden="1" x14ac:dyDescent="0.15">
      <c r="H189" s="532"/>
      <c r="M189" s="533"/>
      <c r="N189" s="532"/>
      <c r="Q189" s="548"/>
      <c r="R189" s="532"/>
      <c r="S189" s="548"/>
      <c r="X189" s="539"/>
      <c r="AB189" s="541"/>
      <c r="AC189" s="541"/>
      <c r="AD189" s="541"/>
      <c r="AE189" s="541"/>
      <c r="AF189" s="541"/>
      <c r="AL189" s="481"/>
      <c r="AM189" s="503"/>
    </row>
    <row r="190" spans="8:39" s="531" customFormat="1" ht="13.5" hidden="1" x14ac:dyDescent="0.15">
      <c r="H190" s="532"/>
      <c r="M190" s="533"/>
      <c r="N190" s="532"/>
      <c r="Q190" s="548"/>
      <c r="R190" s="532"/>
      <c r="S190" s="548"/>
      <c r="X190" s="539"/>
      <c r="AB190" s="541"/>
      <c r="AC190" s="541"/>
      <c r="AD190" s="541"/>
      <c r="AE190" s="541"/>
      <c r="AF190" s="541"/>
      <c r="AL190" s="481"/>
      <c r="AM190" s="503"/>
    </row>
    <row r="191" spans="8:39" s="531" customFormat="1" ht="13.5" hidden="1" x14ac:dyDescent="0.15">
      <c r="H191" s="532"/>
      <c r="M191" s="533"/>
      <c r="N191" s="532"/>
      <c r="Q191" s="548"/>
      <c r="R191" s="532"/>
      <c r="S191" s="548"/>
      <c r="X191" s="539"/>
      <c r="AB191" s="541"/>
      <c r="AC191" s="541"/>
      <c r="AD191" s="541"/>
      <c r="AE191" s="541"/>
      <c r="AF191" s="541"/>
      <c r="AL191" s="481"/>
      <c r="AM191" s="503"/>
    </row>
    <row r="192" spans="8:39" s="531" customFormat="1" ht="13.5" hidden="1" x14ac:dyDescent="0.15">
      <c r="H192" s="532"/>
      <c r="M192" s="533"/>
      <c r="N192" s="532"/>
      <c r="Q192" s="548"/>
      <c r="R192" s="532"/>
      <c r="S192" s="548"/>
      <c r="X192" s="539"/>
      <c r="AB192" s="541"/>
      <c r="AC192" s="541"/>
      <c r="AD192" s="541"/>
      <c r="AE192" s="541"/>
      <c r="AF192" s="541"/>
      <c r="AL192" s="481"/>
      <c r="AM192" s="503"/>
    </row>
    <row r="193" spans="8:39" s="531" customFormat="1" ht="13.5" hidden="1" x14ac:dyDescent="0.15">
      <c r="H193" s="532"/>
      <c r="M193" s="533"/>
      <c r="N193" s="532"/>
      <c r="Q193" s="548"/>
      <c r="R193" s="532"/>
      <c r="S193" s="548"/>
      <c r="X193" s="539"/>
      <c r="AB193" s="541"/>
      <c r="AC193" s="541"/>
      <c r="AD193" s="541"/>
      <c r="AE193" s="541"/>
      <c r="AF193" s="541"/>
      <c r="AL193" s="481"/>
      <c r="AM193" s="503"/>
    </row>
    <row r="194" spans="8:39" s="531" customFormat="1" ht="13.5" hidden="1" x14ac:dyDescent="0.15">
      <c r="H194" s="532"/>
      <c r="M194" s="533"/>
      <c r="N194" s="532"/>
      <c r="Q194" s="548"/>
      <c r="R194" s="532"/>
      <c r="S194" s="548"/>
      <c r="X194" s="539"/>
      <c r="AB194" s="541"/>
      <c r="AC194" s="541"/>
      <c r="AD194" s="541"/>
      <c r="AE194" s="541"/>
      <c r="AF194" s="541"/>
      <c r="AL194" s="481"/>
      <c r="AM194" s="503"/>
    </row>
    <row r="195" spans="8:39" s="531" customFormat="1" ht="13.5" hidden="1" x14ac:dyDescent="0.15">
      <c r="H195" s="532"/>
      <c r="M195" s="533"/>
      <c r="N195" s="532"/>
      <c r="Q195" s="548"/>
      <c r="R195" s="532"/>
      <c r="S195" s="548"/>
      <c r="X195" s="539"/>
      <c r="AB195" s="541"/>
      <c r="AC195" s="541"/>
      <c r="AD195" s="541"/>
      <c r="AE195" s="541"/>
      <c r="AF195" s="541"/>
      <c r="AL195" s="481"/>
      <c r="AM195" s="503"/>
    </row>
    <row r="196" spans="8:39" s="531" customFormat="1" ht="13.5" hidden="1" x14ac:dyDescent="0.15">
      <c r="H196" s="532"/>
      <c r="M196" s="533"/>
      <c r="N196" s="532"/>
      <c r="Q196" s="548"/>
      <c r="R196" s="532"/>
      <c r="S196" s="548"/>
      <c r="X196" s="539"/>
      <c r="AB196" s="541"/>
      <c r="AC196" s="541"/>
      <c r="AD196" s="541"/>
      <c r="AE196" s="541"/>
      <c r="AF196" s="541"/>
      <c r="AL196" s="481"/>
      <c r="AM196" s="503"/>
    </row>
    <row r="197" spans="8:39" s="531" customFormat="1" ht="13.5" hidden="1" x14ac:dyDescent="0.15">
      <c r="H197" s="532"/>
      <c r="M197" s="533"/>
      <c r="N197" s="532"/>
      <c r="Q197" s="548"/>
      <c r="R197" s="532"/>
      <c r="S197" s="548"/>
      <c r="X197" s="539"/>
      <c r="AB197" s="541"/>
      <c r="AC197" s="541"/>
      <c r="AD197" s="541"/>
      <c r="AE197" s="541"/>
      <c r="AF197" s="541"/>
      <c r="AL197" s="481"/>
      <c r="AM197" s="503"/>
    </row>
    <row r="198" spans="8:39" s="531" customFormat="1" ht="13.5" hidden="1" x14ac:dyDescent="0.15">
      <c r="H198" s="532"/>
      <c r="M198" s="533"/>
      <c r="N198" s="532"/>
      <c r="Q198" s="548"/>
      <c r="R198" s="532"/>
      <c r="S198" s="548"/>
      <c r="X198" s="539"/>
      <c r="AB198" s="541"/>
      <c r="AC198" s="541"/>
      <c r="AD198" s="541"/>
      <c r="AE198" s="541"/>
      <c r="AF198" s="541"/>
      <c r="AL198" s="481"/>
      <c r="AM198" s="503"/>
    </row>
    <row r="199" spans="8:39" s="531" customFormat="1" ht="13.5" hidden="1" x14ac:dyDescent="0.15">
      <c r="H199" s="532"/>
      <c r="M199" s="533"/>
      <c r="N199" s="532"/>
      <c r="Q199" s="548"/>
      <c r="R199" s="532"/>
      <c r="S199" s="548"/>
      <c r="X199" s="539"/>
      <c r="AB199" s="541"/>
      <c r="AC199" s="541"/>
      <c r="AD199" s="541"/>
      <c r="AE199" s="541"/>
      <c r="AF199" s="541"/>
      <c r="AL199" s="481"/>
      <c r="AM199" s="503"/>
    </row>
    <row r="200" spans="8:39" s="531" customFormat="1" ht="13.5" hidden="1" x14ac:dyDescent="0.15">
      <c r="H200" s="532"/>
      <c r="M200" s="533"/>
      <c r="N200" s="532"/>
      <c r="Q200" s="548"/>
      <c r="R200" s="532"/>
      <c r="S200" s="548"/>
      <c r="X200" s="539"/>
      <c r="AB200" s="541"/>
      <c r="AC200" s="541"/>
      <c r="AD200" s="541"/>
      <c r="AE200" s="541"/>
      <c r="AF200" s="541"/>
      <c r="AL200" s="481"/>
      <c r="AM200" s="503"/>
    </row>
    <row r="201" spans="8:39" s="531" customFormat="1" ht="13.5" hidden="1" x14ac:dyDescent="0.15">
      <c r="H201" s="532"/>
      <c r="M201" s="533"/>
      <c r="N201" s="532"/>
      <c r="Q201" s="548"/>
      <c r="R201" s="532"/>
      <c r="S201" s="548"/>
      <c r="X201" s="539"/>
      <c r="AB201" s="541"/>
      <c r="AC201" s="541"/>
      <c r="AD201" s="541"/>
      <c r="AE201" s="541"/>
      <c r="AF201" s="541"/>
      <c r="AL201" s="481"/>
      <c r="AM201" s="503"/>
    </row>
    <row r="202" spans="8:39" s="531" customFormat="1" ht="13.5" hidden="1" x14ac:dyDescent="0.15">
      <c r="H202" s="532"/>
      <c r="M202" s="533"/>
      <c r="N202" s="532"/>
      <c r="Q202" s="548"/>
      <c r="R202" s="532"/>
      <c r="S202" s="548"/>
      <c r="X202" s="539"/>
      <c r="AB202" s="541"/>
      <c r="AC202" s="541"/>
      <c r="AD202" s="541"/>
      <c r="AE202" s="541"/>
      <c r="AF202" s="541"/>
      <c r="AL202" s="481"/>
      <c r="AM202" s="503"/>
    </row>
    <row r="203" spans="8:39" s="531" customFormat="1" ht="13.5" hidden="1" x14ac:dyDescent="0.15">
      <c r="H203" s="532"/>
      <c r="M203" s="533"/>
      <c r="N203" s="532"/>
      <c r="Q203" s="548"/>
      <c r="R203" s="532"/>
      <c r="S203" s="548"/>
      <c r="X203" s="539"/>
      <c r="AB203" s="541"/>
      <c r="AC203" s="541"/>
      <c r="AD203" s="541"/>
      <c r="AE203" s="541"/>
      <c r="AF203" s="541"/>
      <c r="AL203" s="481"/>
      <c r="AM203" s="503"/>
    </row>
    <row r="204" spans="8:39" s="531" customFormat="1" ht="13.5" hidden="1" x14ac:dyDescent="0.15">
      <c r="H204" s="532"/>
      <c r="M204" s="533"/>
      <c r="N204" s="532"/>
      <c r="Q204" s="548"/>
      <c r="R204" s="532"/>
      <c r="S204" s="548"/>
      <c r="X204" s="539"/>
      <c r="AB204" s="541"/>
      <c r="AC204" s="541"/>
      <c r="AD204" s="541"/>
      <c r="AE204" s="541"/>
      <c r="AF204" s="541"/>
      <c r="AL204" s="481"/>
      <c r="AM204" s="503"/>
    </row>
    <row r="205" spans="8:39" s="531" customFormat="1" ht="13.5" hidden="1" x14ac:dyDescent="0.15">
      <c r="H205" s="532"/>
      <c r="M205" s="533"/>
      <c r="N205" s="532"/>
      <c r="Q205" s="548"/>
      <c r="R205" s="532"/>
      <c r="S205" s="548"/>
      <c r="X205" s="539"/>
      <c r="AB205" s="541"/>
      <c r="AC205" s="541"/>
      <c r="AD205" s="541"/>
      <c r="AE205" s="541"/>
      <c r="AF205" s="541"/>
      <c r="AL205" s="481"/>
      <c r="AM205" s="503"/>
    </row>
    <row r="206" spans="8:39" s="531" customFormat="1" ht="13.5" hidden="1" x14ac:dyDescent="0.15">
      <c r="H206" s="532"/>
      <c r="M206" s="533"/>
      <c r="N206" s="532"/>
      <c r="Q206" s="548"/>
      <c r="R206" s="532"/>
      <c r="S206" s="548"/>
      <c r="X206" s="539"/>
      <c r="AB206" s="541"/>
      <c r="AC206" s="541"/>
      <c r="AD206" s="541"/>
      <c r="AE206" s="541"/>
      <c r="AF206" s="541"/>
      <c r="AL206" s="481"/>
      <c r="AM206" s="503"/>
    </row>
    <row r="207" spans="8:39" s="531" customFormat="1" ht="13.5" hidden="1" x14ac:dyDescent="0.15">
      <c r="H207" s="532"/>
      <c r="M207" s="533"/>
      <c r="N207" s="532"/>
      <c r="Q207" s="548"/>
      <c r="R207" s="532"/>
      <c r="S207" s="548"/>
      <c r="X207" s="539"/>
      <c r="AB207" s="541"/>
      <c r="AC207" s="541"/>
      <c r="AD207" s="541"/>
      <c r="AE207" s="541"/>
      <c r="AF207" s="541"/>
      <c r="AL207" s="481"/>
      <c r="AM207" s="503"/>
    </row>
    <row r="208" spans="8:39" s="531" customFormat="1" ht="13.5" hidden="1" x14ac:dyDescent="0.15">
      <c r="H208" s="532"/>
      <c r="M208" s="533"/>
      <c r="N208" s="532"/>
      <c r="Q208" s="548"/>
      <c r="R208" s="532"/>
      <c r="S208" s="548"/>
      <c r="X208" s="539"/>
      <c r="AB208" s="541"/>
      <c r="AC208" s="541"/>
      <c r="AD208" s="541"/>
      <c r="AE208" s="541"/>
      <c r="AF208" s="541"/>
      <c r="AL208" s="481"/>
      <c r="AM208" s="503"/>
    </row>
    <row r="209" spans="8:39" s="531" customFormat="1" ht="13.5" hidden="1" x14ac:dyDescent="0.15">
      <c r="H209" s="532"/>
      <c r="M209" s="533"/>
      <c r="N209" s="532"/>
      <c r="Q209" s="548"/>
      <c r="R209" s="532"/>
      <c r="S209" s="548"/>
      <c r="X209" s="539"/>
      <c r="AB209" s="541"/>
      <c r="AC209" s="541"/>
      <c r="AD209" s="541"/>
      <c r="AE209" s="541"/>
      <c r="AF209" s="541"/>
      <c r="AL209" s="481"/>
      <c r="AM209" s="503"/>
    </row>
    <row r="210" spans="8:39" s="531" customFormat="1" ht="13.5" hidden="1" x14ac:dyDescent="0.15">
      <c r="H210" s="532"/>
      <c r="M210" s="533"/>
      <c r="N210" s="532"/>
      <c r="Q210" s="548"/>
      <c r="R210" s="532"/>
      <c r="S210" s="548"/>
      <c r="X210" s="539"/>
      <c r="AB210" s="541"/>
      <c r="AC210" s="541"/>
      <c r="AD210" s="541"/>
      <c r="AE210" s="541"/>
      <c r="AF210" s="541"/>
      <c r="AL210" s="481"/>
      <c r="AM210" s="503"/>
    </row>
    <row r="211" spans="8:39" s="531" customFormat="1" ht="13.5" hidden="1" x14ac:dyDescent="0.15">
      <c r="H211" s="532"/>
      <c r="M211" s="533"/>
      <c r="N211" s="532"/>
      <c r="Q211" s="548"/>
      <c r="R211" s="532"/>
      <c r="S211" s="548"/>
      <c r="X211" s="539"/>
      <c r="AB211" s="541"/>
      <c r="AC211" s="541"/>
      <c r="AD211" s="541"/>
      <c r="AE211" s="541"/>
      <c r="AF211" s="541"/>
      <c r="AL211" s="481"/>
      <c r="AM211" s="503"/>
    </row>
    <row r="212" spans="8:39" s="531" customFormat="1" ht="13.5" hidden="1" x14ac:dyDescent="0.15">
      <c r="H212" s="532"/>
      <c r="M212" s="533"/>
      <c r="N212" s="532"/>
      <c r="Q212" s="548"/>
      <c r="R212" s="532"/>
      <c r="S212" s="548"/>
      <c r="X212" s="539"/>
      <c r="AB212" s="541"/>
      <c r="AC212" s="541"/>
      <c r="AD212" s="541"/>
      <c r="AE212" s="541"/>
      <c r="AF212" s="541"/>
      <c r="AL212" s="481"/>
      <c r="AM212" s="503"/>
    </row>
    <row r="213" spans="8:39" s="531" customFormat="1" ht="13.5" hidden="1" x14ac:dyDescent="0.15">
      <c r="H213" s="532"/>
      <c r="M213" s="533"/>
      <c r="N213" s="532"/>
      <c r="Q213" s="548"/>
      <c r="R213" s="532"/>
      <c r="S213" s="548"/>
      <c r="X213" s="539"/>
      <c r="AB213" s="541"/>
      <c r="AC213" s="541"/>
      <c r="AD213" s="541"/>
      <c r="AE213" s="541"/>
      <c r="AF213" s="541"/>
      <c r="AL213" s="481"/>
      <c r="AM213" s="503"/>
    </row>
    <row r="214" spans="8:39" s="531" customFormat="1" ht="13.5" hidden="1" x14ac:dyDescent="0.15">
      <c r="H214" s="532"/>
      <c r="M214" s="533"/>
      <c r="N214" s="532"/>
      <c r="Q214" s="548"/>
      <c r="R214" s="532"/>
      <c r="S214" s="548"/>
      <c r="X214" s="539"/>
      <c r="AB214" s="541"/>
      <c r="AC214" s="541"/>
      <c r="AD214" s="541"/>
      <c r="AE214" s="541"/>
      <c r="AF214" s="541"/>
      <c r="AL214" s="481"/>
      <c r="AM214" s="503"/>
    </row>
    <row r="215" spans="8:39" s="531" customFormat="1" ht="13.5" hidden="1" x14ac:dyDescent="0.15">
      <c r="H215" s="532"/>
      <c r="M215" s="533"/>
      <c r="N215" s="532"/>
      <c r="Q215" s="548"/>
      <c r="R215" s="532"/>
      <c r="S215" s="548"/>
      <c r="X215" s="539"/>
      <c r="AB215" s="541"/>
      <c r="AC215" s="541"/>
      <c r="AD215" s="541"/>
      <c r="AE215" s="541"/>
      <c r="AF215" s="541"/>
      <c r="AL215" s="481"/>
      <c r="AM215" s="503"/>
    </row>
    <row r="216" spans="8:39" s="531" customFormat="1" ht="13.5" hidden="1" x14ac:dyDescent="0.15">
      <c r="H216" s="532"/>
      <c r="M216" s="533"/>
      <c r="N216" s="532"/>
      <c r="Q216" s="548"/>
      <c r="R216" s="532"/>
      <c r="S216" s="548"/>
      <c r="X216" s="539"/>
      <c r="AB216" s="541"/>
      <c r="AC216" s="541"/>
      <c r="AD216" s="541"/>
      <c r="AE216" s="541"/>
      <c r="AF216" s="541"/>
      <c r="AL216" s="481"/>
      <c r="AM216" s="503"/>
    </row>
    <row r="217" spans="8:39" s="531" customFormat="1" ht="13.5" hidden="1" x14ac:dyDescent="0.15">
      <c r="H217" s="532"/>
      <c r="M217" s="533"/>
      <c r="N217" s="532"/>
      <c r="Q217" s="548"/>
      <c r="R217" s="532"/>
      <c r="S217" s="548"/>
      <c r="X217" s="539"/>
      <c r="AB217" s="541"/>
      <c r="AC217" s="541"/>
      <c r="AD217" s="541"/>
      <c r="AE217" s="541"/>
      <c r="AF217" s="541"/>
      <c r="AL217" s="481"/>
      <c r="AM217" s="503"/>
    </row>
    <row r="218" spans="8:39" s="531" customFormat="1" ht="13.5" hidden="1" x14ac:dyDescent="0.15">
      <c r="H218" s="532"/>
      <c r="M218" s="533"/>
      <c r="N218" s="532"/>
      <c r="Q218" s="548"/>
      <c r="R218" s="532"/>
      <c r="S218" s="548"/>
      <c r="X218" s="539"/>
      <c r="AB218" s="541"/>
      <c r="AC218" s="541"/>
      <c r="AD218" s="541"/>
      <c r="AE218" s="541"/>
      <c r="AF218" s="541"/>
      <c r="AL218" s="481"/>
      <c r="AM218" s="503"/>
    </row>
    <row r="219" spans="8:39" s="531" customFormat="1" ht="13.5" hidden="1" x14ac:dyDescent="0.15">
      <c r="H219" s="532"/>
      <c r="M219" s="533"/>
      <c r="N219" s="532"/>
      <c r="Q219" s="548"/>
      <c r="R219" s="532"/>
      <c r="S219" s="548"/>
      <c r="X219" s="539"/>
      <c r="AB219" s="541"/>
      <c r="AC219" s="541"/>
      <c r="AD219" s="541"/>
      <c r="AE219" s="541"/>
      <c r="AF219" s="541"/>
      <c r="AL219" s="481"/>
      <c r="AM219" s="503"/>
    </row>
    <row r="220" spans="8:39" s="531" customFormat="1" ht="13.5" hidden="1" x14ac:dyDescent="0.15">
      <c r="H220" s="532"/>
      <c r="M220" s="533"/>
      <c r="N220" s="532"/>
      <c r="Q220" s="548"/>
      <c r="R220" s="532"/>
      <c r="S220" s="548"/>
      <c r="X220" s="539"/>
      <c r="AB220" s="541"/>
      <c r="AC220" s="541"/>
      <c r="AD220" s="541"/>
      <c r="AE220" s="541"/>
      <c r="AF220" s="541"/>
      <c r="AL220" s="481"/>
      <c r="AM220" s="503"/>
    </row>
    <row r="221" spans="8:39" s="531" customFormat="1" ht="13.5" hidden="1" x14ac:dyDescent="0.15">
      <c r="H221" s="532"/>
      <c r="M221" s="533"/>
      <c r="N221" s="532"/>
      <c r="Q221" s="548"/>
      <c r="R221" s="532"/>
      <c r="S221" s="548"/>
      <c r="X221" s="539"/>
      <c r="AB221" s="541"/>
      <c r="AC221" s="541"/>
      <c r="AD221" s="541"/>
      <c r="AE221" s="541"/>
      <c r="AF221" s="541"/>
      <c r="AL221" s="481"/>
      <c r="AM221" s="503"/>
    </row>
    <row r="222" spans="8:39" s="531" customFormat="1" ht="13.5" hidden="1" x14ac:dyDescent="0.15">
      <c r="H222" s="532"/>
      <c r="M222" s="533"/>
      <c r="N222" s="532"/>
      <c r="Q222" s="548"/>
      <c r="R222" s="532"/>
      <c r="S222" s="548"/>
      <c r="X222" s="539"/>
      <c r="AB222" s="541"/>
      <c r="AC222" s="541"/>
      <c r="AD222" s="541"/>
      <c r="AE222" s="541"/>
      <c r="AF222" s="541"/>
      <c r="AL222" s="481"/>
      <c r="AM222" s="503"/>
    </row>
    <row r="223" spans="8:39" s="531" customFormat="1" ht="13.5" hidden="1" x14ac:dyDescent="0.15">
      <c r="H223" s="532"/>
      <c r="M223" s="533"/>
      <c r="N223" s="532"/>
      <c r="Q223" s="548"/>
      <c r="R223" s="532"/>
      <c r="S223" s="548"/>
      <c r="X223" s="539"/>
      <c r="AB223" s="541"/>
      <c r="AC223" s="541"/>
      <c r="AD223" s="541"/>
      <c r="AE223" s="541"/>
      <c r="AF223" s="541"/>
      <c r="AL223" s="481"/>
      <c r="AM223" s="503"/>
    </row>
    <row r="224" spans="8:39" s="531" customFormat="1" ht="13.5" hidden="1" x14ac:dyDescent="0.15">
      <c r="H224" s="532"/>
      <c r="M224" s="533"/>
      <c r="N224" s="532"/>
      <c r="Q224" s="548"/>
      <c r="R224" s="532"/>
      <c r="S224" s="548"/>
      <c r="X224" s="539"/>
      <c r="AB224" s="541"/>
      <c r="AC224" s="541"/>
      <c r="AD224" s="541"/>
      <c r="AE224" s="541"/>
      <c r="AF224" s="541"/>
      <c r="AL224" s="481"/>
      <c r="AM224" s="503"/>
    </row>
    <row r="225" spans="8:39" s="531" customFormat="1" ht="13.5" hidden="1" x14ac:dyDescent="0.15">
      <c r="H225" s="532"/>
      <c r="M225" s="533"/>
      <c r="N225" s="532"/>
      <c r="Q225" s="548"/>
      <c r="R225" s="532"/>
      <c r="S225" s="548"/>
      <c r="X225" s="539"/>
      <c r="AB225" s="541"/>
      <c r="AC225" s="541"/>
      <c r="AD225" s="541"/>
      <c r="AE225" s="541"/>
      <c r="AF225" s="541"/>
      <c r="AL225" s="481"/>
      <c r="AM225" s="503"/>
    </row>
    <row r="226" spans="8:39" s="531" customFormat="1" ht="13.5" hidden="1" x14ac:dyDescent="0.15">
      <c r="H226" s="532"/>
      <c r="M226" s="533"/>
      <c r="N226" s="532"/>
      <c r="Q226" s="548"/>
      <c r="R226" s="532"/>
      <c r="S226" s="548"/>
      <c r="X226" s="539"/>
      <c r="AB226" s="541"/>
      <c r="AC226" s="541"/>
      <c r="AD226" s="541"/>
      <c r="AE226" s="541"/>
      <c r="AF226" s="541"/>
      <c r="AL226" s="481"/>
      <c r="AM226" s="503"/>
    </row>
    <row r="227" spans="8:39" s="531" customFormat="1" ht="13.5" hidden="1" x14ac:dyDescent="0.15">
      <c r="H227" s="532"/>
      <c r="M227" s="533"/>
      <c r="N227" s="532"/>
      <c r="Q227" s="548"/>
      <c r="R227" s="532"/>
      <c r="S227" s="548"/>
      <c r="X227" s="539"/>
      <c r="AB227" s="541"/>
      <c r="AC227" s="541"/>
      <c r="AD227" s="541"/>
      <c r="AE227" s="541"/>
      <c r="AF227" s="541"/>
      <c r="AL227" s="481"/>
      <c r="AM227" s="503"/>
    </row>
    <row r="228" spans="8:39" s="531" customFormat="1" ht="13.5" hidden="1" x14ac:dyDescent="0.15">
      <c r="H228" s="532"/>
      <c r="M228" s="533"/>
      <c r="N228" s="532"/>
      <c r="Q228" s="548"/>
      <c r="R228" s="532"/>
      <c r="S228" s="548"/>
      <c r="X228" s="539"/>
      <c r="AB228" s="541"/>
      <c r="AC228" s="541"/>
      <c r="AD228" s="541"/>
      <c r="AE228" s="541"/>
      <c r="AF228" s="541"/>
      <c r="AL228" s="481"/>
      <c r="AM228" s="503"/>
    </row>
    <row r="229" spans="8:39" s="531" customFormat="1" ht="13.5" hidden="1" x14ac:dyDescent="0.15">
      <c r="H229" s="532"/>
      <c r="M229" s="533"/>
      <c r="N229" s="532"/>
      <c r="Q229" s="548"/>
      <c r="R229" s="532"/>
      <c r="S229" s="548"/>
      <c r="X229" s="539"/>
      <c r="AB229" s="541"/>
      <c r="AC229" s="541"/>
      <c r="AD229" s="541"/>
      <c r="AE229" s="541"/>
      <c r="AF229" s="541"/>
      <c r="AL229" s="481"/>
      <c r="AM229" s="503"/>
    </row>
    <row r="230" spans="8:39" s="531" customFormat="1" ht="13.5" hidden="1" x14ac:dyDescent="0.15">
      <c r="H230" s="532"/>
      <c r="M230" s="533"/>
      <c r="N230" s="532"/>
      <c r="Q230" s="548"/>
      <c r="R230" s="532"/>
      <c r="S230" s="548"/>
      <c r="X230" s="539"/>
      <c r="AB230" s="541"/>
      <c r="AC230" s="541"/>
      <c r="AD230" s="541"/>
      <c r="AE230" s="541"/>
      <c r="AF230" s="541"/>
      <c r="AL230" s="481"/>
      <c r="AM230" s="503"/>
    </row>
    <row r="231" spans="8:39" s="531" customFormat="1" ht="13.5" hidden="1" x14ac:dyDescent="0.15">
      <c r="H231" s="532"/>
      <c r="M231" s="533"/>
      <c r="N231" s="532"/>
      <c r="Q231" s="548"/>
      <c r="R231" s="532"/>
      <c r="S231" s="548"/>
      <c r="X231" s="539"/>
      <c r="AB231" s="541"/>
      <c r="AC231" s="541"/>
      <c r="AD231" s="541"/>
      <c r="AE231" s="541"/>
      <c r="AF231" s="541"/>
      <c r="AL231" s="481"/>
      <c r="AM231" s="503"/>
    </row>
    <row r="232" spans="8:39" s="531" customFormat="1" ht="13.5" hidden="1" x14ac:dyDescent="0.15">
      <c r="H232" s="532"/>
      <c r="M232" s="533"/>
      <c r="N232" s="532"/>
      <c r="Q232" s="548"/>
      <c r="R232" s="532"/>
      <c r="S232" s="548"/>
      <c r="X232" s="539"/>
      <c r="AB232" s="541"/>
      <c r="AC232" s="541"/>
      <c r="AD232" s="541"/>
      <c r="AE232" s="541"/>
      <c r="AF232" s="541"/>
      <c r="AL232" s="481"/>
      <c r="AM232" s="503"/>
    </row>
    <row r="233" spans="8:39" s="531" customFormat="1" ht="13.5" hidden="1" x14ac:dyDescent="0.15">
      <c r="H233" s="532"/>
      <c r="M233" s="533"/>
      <c r="N233" s="532"/>
      <c r="Q233" s="548"/>
      <c r="R233" s="532"/>
      <c r="S233" s="548"/>
      <c r="X233" s="539"/>
      <c r="AB233" s="541"/>
      <c r="AC233" s="541"/>
      <c r="AD233" s="541"/>
      <c r="AE233" s="541"/>
      <c r="AF233" s="541"/>
      <c r="AL233" s="481"/>
      <c r="AM233" s="503"/>
    </row>
    <row r="234" spans="8:39" s="531" customFormat="1" ht="13.5" hidden="1" x14ac:dyDescent="0.15">
      <c r="H234" s="532"/>
      <c r="M234" s="533"/>
      <c r="N234" s="532"/>
      <c r="Q234" s="548"/>
      <c r="R234" s="532"/>
      <c r="S234" s="548"/>
      <c r="X234" s="539"/>
      <c r="AB234" s="541"/>
      <c r="AC234" s="541"/>
      <c r="AD234" s="541"/>
      <c r="AE234" s="541"/>
      <c r="AF234" s="541"/>
      <c r="AL234" s="481"/>
      <c r="AM234" s="503"/>
    </row>
    <row r="235" spans="8:39" s="531" customFormat="1" ht="13.5" hidden="1" x14ac:dyDescent="0.15">
      <c r="H235" s="532"/>
      <c r="M235" s="533"/>
      <c r="N235" s="532"/>
      <c r="Q235" s="548"/>
      <c r="R235" s="532"/>
      <c r="S235" s="548"/>
      <c r="X235" s="539"/>
      <c r="AB235" s="541"/>
      <c r="AC235" s="541"/>
      <c r="AD235" s="541"/>
      <c r="AE235" s="541"/>
      <c r="AF235" s="541"/>
      <c r="AL235" s="481"/>
      <c r="AM235" s="503"/>
    </row>
    <row r="236" spans="8:39" s="531" customFormat="1" ht="13.5" hidden="1" x14ac:dyDescent="0.15">
      <c r="H236" s="532"/>
      <c r="M236" s="533"/>
      <c r="N236" s="532"/>
      <c r="Q236" s="548"/>
      <c r="R236" s="532"/>
      <c r="S236" s="548"/>
      <c r="X236" s="539"/>
      <c r="AB236" s="541"/>
      <c r="AC236" s="541"/>
      <c r="AD236" s="541"/>
      <c r="AE236" s="541"/>
      <c r="AF236" s="541"/>
      <c r="AL236" s="481"/>
      <c r="AM236" s="503"/>
    </row>
    <row r="237" spans="8:39" s="531" customFormat="1" ht="13.5" hidden="1" x14ac:dyDescent="0.15">
      <c r="H237" s="532"/>
      <c r="M237" s="533"/>
      <c r="N237" s="532"/>
      <c r="Q237" s="548"/>
      <c r="R237" s="532"/>
      <c r="S237" s="548"/>
      <c r="X237" s="539"/>
      <c r="AB237" s="541"/>
      <c r="AC237" s="541"/>
      <c r="AD237" s="541"/>
      <c r="AE237" s="541"/>
      <c r="AF237" s="541"/>
      <c r="AL237" s="481"/>
      <c r="AM237" s="503"/>
    </row>
    <row r="238" spans="8:39" s="531" customFormat="1" ht="13.5" hidden="1" x14ac:dyDescent="0.15">
      <c r="H238" s="532"/>
      <c r="M238" s="533"/>
      <c r="N238" s="532"/>
      <c r="Q238" s="548"/>
      <c r="R238" s="532"/>
      <c r="S238" s="548"/>
      <c r="X238" s="539"/>
      <c r="AB238" s="541"/>
      <c r="AC238" s="541"/>
      <c r="AD238" s="541"/>
      <c r="AE238" s="541"/>
      <c r="AF238" s="541"/>
      <c r="AL238" s="481"/>
      <c r="AM238" s="503"/>
    </row>
    <row r="239" spans="8:39" s="531" customFormat="1" ht="13.5" hidden="1" x14ac:dyDescent="0.15">
      <c r="H239" s="532"/>
      <c r="M239" s="533"/>
      <c r="N239" s="532"/>
      <c r="Q239" s="548"/>
      <c r="R239" s="532"/>
      <c r="S239" s="548"/>
      <c r="X239" s="539"/>
      <c r="AB239" s="541"/>
      <c r="AC239" s="541"/>
      <c r="AD239" s="541"/>
      <c r="AE239" s="541"/>
      <c r="AF239" s="541"/>
      <c r="AL239" s="481"/>
      <c r="AM239" s="503"/>
    </row>
    <row r="240" spans="8:39" s="531" customFormat="1" ht="13.5" hidden="1" x14ac:dyDescent="0.15">
      <c r="H240" s="532"/>
      <c r="M240" s="533"/>
      <c r="N240" s="532"/>
      <c r="Q240" s="548"/>
      <c r="R240" s="532"/>
      <c r="S240" s="548"/>
      <c r="X240" s="539"/>
      <c r="AB240" s="541"/>
      <c r="AC240" s="541"/>
      <c r="AD240" s="541"/>
      <c r="AE240" s="541"/>
      <c r="AF240" s="541"/>
      <c r="AL240" s="481"/>
      <c r="AM240" s="503"/>
    </row>
    <row r="241" spans="8:39" s="531" customFormat="1" ht="13.5" hidden="1" x14ac:dyDescent="0.15">
      <c r="H241" s="532"/>
      <c r="M241" s="533"/>
      <c r="N241" s="532"/>
      <c r="Q241" s="548"/>
      <c r="R241" s="532"/>
      <c r="S241" s="548"/>
      <c r="X241" s="539"/>
      <c r="AB241" s="541"/>
      <c r="AC241" s="541"/>
      <c r="AD241" s="541"/>
      <c r="AE241" s="541"/>
      <c r="AF241" s="541"/>
      <c r="AL241" s="481"/>
      <c r="AM241" s="503"/>
    </row>
    <row r="242" spans="8:39" s="531" customFormat="1" ht="13.5" hidden="1" x14ac:dyDescent="0.15">
      <c r="H242" s="532"/>
      <c r="M242" s="533"/>
      <c r="N242" s="532"/>
      <c r="Q242" s="548"/>
      <c r="R242" s="532"/>
      <c r="S242" s="548"/>
      <c r="X242" s="539"/>
      <c r="AB242" s="541"/>
      <c r="AC242" s="541"/>
      <c r="AD242" s="541"/>
      <c r="AE242" s="541"/>
      <c r="AF242" s="541"/>
      <c r="AL242" s="481"/>
      <c r="AM242" s="503"/>
    </row>
    <row r="243" spans="8:39" s="531" customFormat="1" ht="13.5" hidden="1" x14ac:dyDescent="0.15">
      <c r="H243" s="532"/>
      <c r="M243" s="533"/>
      <c r="N243" s="532"/>
      <c r="Q243" s="548"/>
      <c r="R243" s="532"/>
      <c r="S243" s="548"/>
      <c r="X243" s="539"/>
      <c r="AB243" s="541"/>
      <c r="AC243" s="541"/>
      <c r="AD243" s="541"/>
      <c r="AE243" s="541"/>
      <c r="AF243" s="541"/>
      <c r="AL243" s="481"/>
      <c r="AM243" s="503"/>
    </row>
    <row r="244" spans="8:39" s="531" customFormat="1" ht="13.5" hidden="1" x14ac:dyDescent="0.15">
      <c r="H244" s="532"/>
      <c r="M244" s="533"/>
      <c r="N244" s="532"/>
      <c r="Q244" s="548"/>
      <c r="R244" s="532"/>
      <c r="S244" s="548"/>
      <c r="X244" s="539"/>
      <c r="AB244" s="541"/>
      <c r="AC244" s="541"/>
      <c r="AD244" s="541"/>
      <c r="AE244" s="541"/>
      <c r="AF244" s="541"/>
      <c r="AL244" s="481"/>
      <c r="AM244" s="503"/>
    </row>
    <row r="245" spans="8:39" s="531" customFormat="1" ht="13.5" hidden="1" x14ac:dyDescent="0.15">
      <c r="H245" s="532"/>
      <c r="M245" s="533"/>
      <c r="N245" s="532"/>
      <c r="Q245" s="548"/>
      <c r="R245" s="532"/>
      <c r="S245" s="548"/>
      <c r="X245" s="539"/>
      <c r="AB245" s="541"/>
      <c r="AC245" s="541"/>
      <c r="AD245" s="541"/>
      <c r="AE245" s="541"/>
      <c r="AF245" s="541"/>
      <c r="AL245" s="481"/>
      <c r="AM245" s="503"/>
    </row>
    <row r="246" spans="8:39" s="531" customFormat="1" ht="13.5" hidden="1" x14ac:dyDescent="0.15">
      <c r="H246" s="532"/>
      <c r="M246" s="533"/>
      <c r="N246" s="532"/>
      <c r="Q246" s="548"/>
      <c r="R246" s="532"/>
      <c r="S246" s="548"/>
      <c r="X246" s="539"/>
      <c r="AB246" s="541"/>
      <c r="AC246" s="541"/>
      <c r="AD246" s="541"/>
      <c r="AE246" s="541"/>
      <c r="AF246" s="541"/>
      <c r="AL246" s="481"/>
      <c r="AM246" s="503"/>
    </row>
    <row r="247" spans="8:39" s="531" customFormat="1" ht="13.5" hidden="1" x14ac:dyDescent="0.15">
      <c r="H247" s="532"/>
      <c r="M247" s="533"/>
      <c r="N247" s="532"/>
      <c r="Q247" s="548"/>
      <c r="R247" s="532"/>
      <c r="S247" s="548"/>
      <c r="X247" s="539"/>
      <c r="AB247" s="541"/>
      <c r="AC247" s="541"/>
      <c r="AD247" s="541"/>
      <c r="AE247" s="541"/>
      <c r="AF247" s="541"/>
      <c r="AL247" s="481"/>
      <c r="AM247" s="503"/>
    </row>
    <row r="248" spans="8:39" s="531" customFormat="1" ht="13.5" hidden="1" x14ac:dyDescent="0.15">
      <c r="H248" s="532"/>
      <c r="M248" s="533"/>
      <c r="N248" s="532"/>
      <c r="Q248" s="548"/>
      <c r="R248" s="532"/>
      <c r="S248" s="548"/>
      <c r="X248" s="539"/>
      <c r="AB248" s="541"/>
      <c r="AC248" s="541"/>
      <c r="AD248" s="541"/>
      <c r="AE248" s="541"/>
      <c r="AF248" s="541"/>
      <c r="AL248" s="481"/>
      <c r="AM248" s="503"/>
    </row>
    <row r="249" spans="8:39" s="531" customFormat="1" ht="13.5" hidden="1" x14ac:dyDescent="0.15">
      <c r="H249" s="532"/>
      <c r="M249" s="533"/>
      <c r="N249" s="532"/>
      <c r="Q249" s="548"/>
      <c r="R249" s="532"/>
      <c r="S249" s="548"/>
      <c r="X249" s="539"/>
      <c r="AB249" s="541"/>
      <c r="AC249" s="541"/>
      <c r="AD249" s="541"/>
      <c r="AE249" s="541"/>
      <c r="AF249" s="541"/>
      <c r="AL249" s="481"/>
      <c r="AM249" s="503"/>
    </row>
    <row r="250" spans="8:39" s="531" customFormat="1" ht="13.5" hidden="1" x14ac:dyDescent="0.15">
      <c r="H250" s="532"/>
      <c r="M250" s="533"/>
      <c r="N250" s="532"/>
      <c r="Q250" s="548"/>
      <c r="R250" s="532"/>
      <c r="S250" s="548"/>
      <c r="X250" s="539"/>
      <c r="AB250" s="541"/>
      <c r="AC250" s="541"/>
      <c r="AD250" s="541"/>
      <c r="AE250" s="541"/>
      <c r="AF250" s="541"/>
      <c r="AL250" s="481"/>
      <c r="AM250" s="503"/>
    </row>
    <row r="251" spans="8:39" s="531" customFormat="1" ht="13.5" hidden="1" x14ac:dyDescent="0.15">
      <c r="H251" s="532"/>
      <c r="M251" s="533"/>
      <c r="N251" s="532"/>
      <c r="Q251" s="548"/>
      <c r="R251" s="532"/>
      <c r="S251" s="548"/>
      <c r="X251" s="539"/>
      <c r="AB251" s="541"/>
      <c r="AC251" s="541"/>
      <c r="AD251" s="541"/>
      <c r="AE251" s="541"/>
      <c r="AF251" s="541"/>
      <c r="AL251" s="481"/>
      <c r="AM251" s="503"/>
    </row>
    <row r="252" spans="8:39" s="531" customFormat="1" ht="13.5" hidden="1" x14ac:dyDescent="0.15">
      <c r="H252" s="532"/>
      <c r="M252" s="533"/>
      <c r="N252" s="532"/>
      <c r="Q252" s="548"/>
      <c r="R252" s="532"/>
      <c r="S252" s="548"/>
      <c r="X252" s="539"/>
      <c r="AB252" s="541"/>
      <c r="AC252" s="541"/>
      <c r="AD252" s="541"/>
      <c r="AE252" s="541"/>
      <c r="AF252" s="541"/>
      <c r="AL252" s="481"/>
      <c r="AM252" s="503"/>
    </row>
    <row r="253" spans="8:39" s="531" customFormat="1" ht="13.5" hidden="1" x14ac:dyDescent="0.15">
      <c r="H253" s="532"/>
      <c r="M253" s="533"/>
      <c r="N253" s="532"/>
      <c r="Q253" s="548"/>
      <c r="R253" s="532"/>
      <c r="S253" s="548"/>
      <c r="X253" s="539"/>
      <c r="AB253" s="541"/>
      <c r="AC253" s="541"/>
      <c r="AD253" s="541"/>
      <c r="AE253" s="541"/>
      <c r="AF253" s="541"/>
      <c r="AL253" s="481"/>
      <c r="AM253" s="503"/>
    </row>
    <row r="254" spans="8:39" s="531" customFormat="1" ht="13.5" hidden="1" x14ac:dyDescent="0.15">
      <c r="H254" s="532"/>
      <c r="M254" s="533"/>
      <c r="N254" s="532"/>
      <c r="Q254" s="548"/>
      <c r="R254" s="532"/>
      <c r="S254" s="548"/>
      <c r="X254" s="539"/>
      <c r="AB254" s="541"/>
      <c r="AC254" s="541"/>
      <c r="AD254" s="541"/>
      <c r="AE254" s="541"/>
      <c r="AF254" s="541"/>
      <c r="AL254" s="481"/>
      <c r="AM254" s="503"/>
    </row>
    <row r="255" spans="8:39" s="531" customFormat="1" ht="13.5" hidden="1" x14ac:dyDescent="0.15">
      <c r="H255" s="532"/>
      <c r="M255" s="533"/>
      <c r="N255" s="532"/>
      <c r="Q255" s="548"/>
      <c r="R255" s="532"/>
      <c r="S255" s="548"/>
      <c r="X255" s="539"/>
      <c r="AB255" s="541"/>
      <c r="AC255" s="541"/>
      <c r="AD255" s="541"/>
      <c r="AE255" s="541"/>
      <c r="AF255" s="541"/>
      <c r="AL255" s="481"/>
      <c r="AM255" s="503"/>
    </row>
    <row r="256" spans="8:39" s="531" customFormat="1" ht="13.5" hidden="1" x14ac:dyDescent="0.15">
      <c r="H256" s="532"/>
      <c r="M256" s="533"/>
      <c r="N256" s="532"/>
      <c r="Q256" s="548"/>
      <c r="R256" s="532"/>
      <c r="S256" s="548"/>
      <c r="X256" s="539"/>
      <c r="AB256" s="541"/>
      <c r="AC256" s="541"/>
      <c r="AD256" s="541"/>
      <c r="AE256" s="541"/>
      <c r="AF256" s="541"/>
      <c r="AL256" s="481"/>
      <c r="AM256" s="503"/>
    </row>
    <row r="257" spans="8:39" s="531" customFormat="1" ht="13.5" hidden="1" x14ac:dyDescent="0.15">
      <c r="H257" s="532"/>
      <c r="M257" s="533"/>
      <c r="N257" s="532"/>
      <c r="Q257" s="548"/>
      <c r="R257" s="532"/>
      <c r="S257" s="548"/>
      <c r="X257" s="539"/>
      <c r="AB257" s="541"/>
      <c r="AC257" s="541"/>
      <c r="AD257" s="541"/>
      <c r="AE257" s="541"/>
      <c r="AF257" s="541"/>
      <c r="AL257" s="481"/>
      <c r="AM257" s="503"/>
    </row>
    <row r="258" spans="8:39" s="531" customFormat="1" ht="13.5" hidden="1" x14ac:dyDescent="0.15">
      <c r="H258" s="532"/>
      <c r="M258" s="533"/>
      <c r="N258" s="532"/>
      <c r="Q258" s="548"/>
      <c r="R258" s="532"/>
      <c r="S258" s="548"/>
      <c r="X258" s="539"/>
      <c r="AB258" s="541"/>
      <c r="AC258" s="541"/>
      <c r="AD258" s="541"/>
      <c r="AE258" s="541"/>
      <c r="AF258" s="541"/>
      <c r="AL258" s="481"/>
      <c r="AM258" s="503"/>
    </row>
    <row r="259" spans="8:39" s="531" customFormat="1" ht="13.5" hidden="1" x14ac:dyDescent="0.15">
      <c r="H259" s="532"/>
      <c r="M259" s="533"/>
      <c r="N259" s="532"/>
      <c r="Q259" s="548"/>
      <c r="R259" s="532"/>
      <c r="S259" s="548"/>
      <c r="X259" s="539"/>
      <c r="AB259" s="541"/>
      <c r="AC259" s="541"/>
      <c r="AD259" s="541"/>
      <c r="AE259" s="541"/>
      <c r="AF259" s="541"/>
      <c r="AL259" s="481"/>
      <c r="AM259" s="503"/>
    </row>
    <row r="260" spans="8:39" s="531" customFormat="1" ht="13.5" hidden="1" x14ac:dyDescent="0.15">
      <c r="H260" s="532"/>
      <c r="M260" s="533"/>
      <c r="N260" s="532"/>
      <c r="Q260" s="548"/>
      <c r="R260" s="532"/>
      <c r="S260" s="548"/>
      <c r="X260" s="539"/>
      <c r="AB260" s="541"/>
      <c r="AC260" s="541"/>
      <c r="AD260" s="541"/>
      <c r="AE260" s="541"/>
      <c r="AF260" s="541"/>
      <c r="AL260" s="481"/>
      <c r="AM260" s="503"/>
    </row>
    <row r="261" spans="8:39" s="531" customFormat="1" ht="13.5" hidden="1" x14ac:dyDescent="0.15">
      <c r="H261" s="532"/>
      <c r="M261" s="533"/>
      <c r="N261" s="532"/>
      <c r="Q261" s="548"/>
      <c r="R261" s="532"/>
      <c r="S261" s="548"/>
      <c r="X261" s="539"/>
      <c r="AB261" s="541"/>
      <c r="AC261" s="541"/>
      <c r="AD261" s="541"/>
      <c r="AE261" s="541"/>
      <c r="AF261" s="541"/>
      <c r="AL261" s="481"/>
      <c r="AM261" s="503"/>
    </row>
    <row r="262" spans="8:39" s="531" customFormat="1" ht="13.5" hidden="1" x14ac:dyDescent="0.15">
      <c r="H262" s="532"/>
      <c r="M262" s="533"/>
      <c r="N262" s="532"/>
      <c r="Q262" s="548"/>
      <c r="R262" s="532"/>
      <c r="S262" s="548"/>
      <c r="X262" s="539"/>
      <c r="AB262" s="541"/>
      <c r="AC262" s="541"/>
      <c r="AD262" s="541"/>
      <c r="AE262" s="541"/>
      <c r="AF262" s="541"/>
      <c r="AL262" s="481"/>
      <c r="AM262" s="503"/>
    </row>
    <row r="263" spans="8:39" s="531" customFormat="1" ht="13.5" hidden="1" x14ac:dyDescent="0.15">
      <c r="H263" s="532"/>
      <c r="M263" s="533"/>
      <c r="N263" s="532"/>
      <c r="Q263" s="548"/>
      <c r="R263" s="532"/>
      <c r="S263" s="548"/>
      <c r="X263" s="539"/>
      <c r="AB263" s="541"/>
      <c r="AC263" s="541"/>
      <c r="AD263" s="541"/>
      <c r="AE263" s="541"/>
      <c r="AF263" s="541"/>
      <c r="AL263" s="481"/>
      <c r="AM263" s="503"/>
    </row>
    <row r="264" spans="8:39" s="531" customFormat="1" ht="13.5" hidden="1" x14ac:dyDescent="0.15">
      <c r="H264" s="532"/>
      <c r="M264" s="533"/>
      <c r="N264" s="532"/>
      <c r="Q264" s="548"/>
      <c r="R264" s="532"/>
      <c r="S264" s="548"/>
      <c r="X264" s="539"/>
      <c r="AB264" s="541"/>
      <c r="AC264" s="541"/>
      <c r="AD264" s="541"/>
      <c r="AE264" s="541"/>
      <c r="AF264" s="541"/>
      <c r="AL264" s="481"/>
      <c r="AM264" s="503"/>
    </row>
    <row r="265" spans="8:39" s="531" customFormat="1" ht="13.5" hidden="1" x14ac:dyDescent="0.15">
      <c r="H265" s="532"/>
      <c r="M265" s="533"/>
      <c r="N265" s="532"/>
      <c r="Q265" s="548"/>
      <c r="R265" s="532"/>
      <c r="S265" s="548"/>
      <c r="X265" s="539"/>
      <c r="AB265" s="541"/>
      <c r="AC265" s="541"/>
      <c r="AD265" s="541"/>
      <c r="AE265" s="541"/>
      <c r="AF265" s="541"/>
      <c r="AL265" s="481"/>
      <c r="AM265" s="503"/>
    </row>
    <row r="266" spans="8:39" s="531" customFormat="1" ht="13.5" hidden="1" x14ac:dyDescent="0.15">
      <c r="H266" s="532"/>
      <c r="M266" s="533"/>
      <c r="N266" s="532"/>
      <c r="Q266" s="548"/>
      <c r="R266" s="532"/>
      <c r="S266" s="548"/>
      <c r="X266" s="539"/>
      <c r="AB266" s="541"/>
      <c r="AC266" s="541"/>
      <c r="AD266" s="541"/>
      <c r="AE266" s="541"/>
      <c r="AF266" s="541"/>
      <c r="AL266" s="481"/>
      <c r="AM266" s="503"/>
    </row>
    <row r="267" spans="8:39" s="531" customFormat="1" ht="13.5" hidden="1" x14ac:dyDescent="0.15">
      <c r="H267" s="532"/>
      <c r="M267" s="533"/>
      <c r="N267" s="532"/>
      <c r="Q267" s="548"/>
      <c r="R267" s="532"/>
      <c r="S267" s="548"/>
      <c r="X267" s="539"/>
      <c r="AB267" s="541"/>
      <c r="AC267" s="541"/>
      <c r="AD267" s="541"/>
      <c r="AE267" s="541"/>
      <c r="AF267" s="541"/>
      <c r="AL267" s="481"/>
      <c r="AM267" s="503"/>
    </row>
    <row r="268" spans="8:39" s="531" customFormat="1" ht="13.5" hidden="1" x14ac:dyDescent="0.15">
      <c r="H268" s="532"/>
      <c r="M268" s="533"/>
      <c r="N268" s="532"/>
      <c r="Q268" s="548"/>
      <c r="R268" s="532"/>
      <c r="S268" s="548"/>
      <c r="X268" s="539"/>
      <c r="AB268" s="541"/>
      <c r="AC268" s="541"/>
      <c r="AD268" s="541"/>
      <c r="AE268" s="541"/>
      <c r="AF268" s="541"/>
      <c r="AL268" s="481"/>
      <c r="AM268" s="503"/>
    </row>
    <row r="269" spans="8:39" s="531" customFormat="1" ht="13.5" hidden="1" x14ac:dyDescent="0.15">
      <c r="H269" s="532"/>
      <c r="M269" s="533"/>
      <c r="N269" s="532"/>
      <c r="Q269" s="548"/>
      <c r="R269" s="532"/>
      <c r="S269" s="548"/>
      <c r="X269" s="539"/>
      <c r="AB269" s="541"/>
      <c r="AC269" s="541"/>
      <c r="AD269" s="541"/>
      <c r="AE269" s="541"/>
      <c r="AF269" s="541"/>
      <c r="AL269" s="481"/>
      <c r="AM269" s="503"/>
    </row>
    <row r="270" spans="8:39" s="531" customFormat="1" ht="13.5" hidden="1" x14ac:dyDescent="0.15">
      <c r="H270" s="532"/>
      <c r="M270" s="533"/>
      <c r="N270" s="532"/>
      <c r="Q270" s="548"/>
      <c r="R270" s="532"/>
      <c r="S270" s="548"/>
      <c r="X270" s="539"/>
      <c r="AB270" s="541"/>
      <c r="AC270" s="541"/>
      <c r="AD270" s="541"/>
      <c r="AE270" s="541"/>
      <c r="AF270" s="541"/>
      <c r="AL270" s="481"/>
      <c r="AM270" s="503"/>
    </row>
    <row r="271" spans="8:39" s="531" customFormat="1" ht="13.5" hidden="1" x14ac:dyDescent="0.15">
      <c r="H271" s="532"/>
      <c r="M271" s="533"/>
      <c r="N271" s="532"/>
      <c r="Q271" s="548"/>
      <c r="R271" s="532"/>
      <c r="S271" s="548"/>
      <c r="X271" s="539"/>
      <c r="AB271" s="541"/>
      <c r="AC271" s="541"/>
      <c r="AD271" s="541"/>
      <c r="AE271" s="541"/>
      <c r="AF271" s="541"/>
      <c r="AL271" s="481"/>
      <c r="AM271" s="503"/>
    </row>
    <row r="272" spans="8:39" s="531" customFormat="1" ht="13.5" hidden="1" x14ac:dyDescent="0.15">
      <c r="H272" s="532"/>
      <c r="M272" s="533"/>
      <c r="N272" s="532"/>
      <c r="Q272" s="548"/>
      <c r="R272" s="532"/>
      <c r="S272" s="548"/>
      <c r="X272" s="539"/>
      <c r="AB272" s="541"/>
      <c r="AC272" s="541"/>
      <c r="AD272" s="541"/>
      <c r="AE272" s="541"/>
      <c r="AF272" s="541"/>
      <c r="AL272" s="481"/>
      <c r="AM272" s="503"/>
    </row>
    <row r="273" spans="8:39" s="531" customFormat="1" ht="13.5" hidden="1" x14ac:dyDescent="0.15">
      <c r="H273" s="532"/>
      <c r="M273" s="533"/>
      <c r="N273" s="532"/>
      <c r="Q273" s="548"/>
      <c r="R273" s="532"/>
      <c r="S273" s="548"/>
      <c r="X273" s="539"/>
      <c r="AB273" s="541"/>
      <c r="AC273" s="541"/>
      <c r="AD273" s="541"/>
      <c r="AE273" s="541"/>
      <c r="AF273" s="541"/>
      <c r="AL273" s="481"/>
      <c r="AM273" s="503"/>
    </row>
    <row r="274" spans="8:39" s="531" customFormat="1" ht="13.5" hidden="1" x14ac:dyDescent="0.15">
      <c r="H274" s="532"/>
      <c r="M274" s="533"/>
      <c r="N274" s="532"/>
      <c r="Q274" s="548"/>
      <c r="R274" s="532"/>
      <c r="S274" s="548"/>
      <c r="X274" s="539"/>
      <c r="AB274" s="541"/>
      <c r="AC274" s="541"/>
      <c r="AD274" s="541"/>
      <c r="AE274" s="541"/>
      <c r="AF274" s="541"/>
      <c r="AL274" s="481"/>
      <c r="AM274" s="503"/>
    </row>
    <row r="275" spans="8:39" s="531" customFormat="1" ht="13.5" hidden="1" x14ac:dyDescent="0.15">
      <c r="H275" s="532"/>
      <c r="M275" s="533"/>
      <c r="N275" s="532"/>
      <c r="Q275" s="548"/>
      <c r="R275" s="532"/>
      <c r="S275" s="548"/>
      <c r="X275" s="539"/>
      <c r="AB275" s="541"/>
      <c r="AC275" s="541"/>
      <c r="AD275" s="541"/>
      <c r="AE275" s="541"/>
      <c r="AF275" s="541"/>
      <c r="AL275" s="481"/>
      <c r="AM275" s="503"/>
    </row>
    <row r="276" spans="8:39" s="531" customFormat="1" ht="13.5" hidden="1" x14ac:dyDescent="0.15">
      <c r="H276" s="532"/>
      <c r="M276" s="533"/>
      <c r="N276" s="532"/>
      <c r="Q276" s="548"/>
      <c r="R276" s="532"/>
      <c r="S276" s="548"/>
      <c r="X276" s="539"/>
      <c r="AB276" s="541"/>
      <c r="AC276" s="541"/>
      <c r="AD276" s="541"/>
      <c r="AE276" s="541"/>
      <c r="AF276" s="541"/>
      <c r="AL276" s="481"/>
      <c r="AM276" s="503"/>
    </row>
    <row r="277" spans="8:39" s="531" customFormat="1" ht="13.5" hidden="1" x14ac:dyDescent="0.15">
      <c r="H277" s="532"/>
      <c r="M277" s="533"/>
      <c r="N277" s="532"/>
      <c r="Q277" s="548"/>
      <c r="R277" s="532"/>
      <c r="S277" s="548"/>
      <c r="X277" s="539"/>
      <c r="AB277" s="541"/>
      <c r="AC277" s="541"/>
      <c r="AD277" s="541"/>
      <c r="AE277" s="541"/>
      <c r="AF277" s="541"/>
      <c r="AL277" s="481"/>
      <c r="AM277" s="503"/>
    </row>
    <row r="278" spans="8:39" s="531" customFormat="1" ht="13.5" hidden="1" x14ac:dyDescent="0.15">
      <c r="H278" s="532"/>
      <c r="M278" s="533"/>
      <c r="N278" s="532"/>
      <c r="Q278" s="548"/>
      <c r="R278" s="532"/>
      <c r="S278" s="548"/>
      <c r="X278" s="539"/>
      <c r="AB278" s="541"/>
      <c r="AC278" s="541"/>
      <c r="AD278" s="541"/>
      <c r="AE278" s="541"/>
      <c r="AF278" s="541"/>
      <c r="AL278" s="481"/>
      <c r="AM278" s="503"/>
    </row>
    <row r="279" spans="8:39" s="531" customFormat="1" ht="13.5" hidden="1" x14ac:dyDescent="0.15">
      <c r="H279" s="532"/>
      <c r="M279" s="533"/>
      <c r="N279" s="532"/>
      <c r="Q279" s="548"/>
      <c r="R279" s="532"/>
      <c r="S279" s="548"/>
      <c r="X279" s="539"/>
      <c r="AB279" s="541"/>
      <c r="AC279" s="541"/>
      <c r="AD279" s="541"/>
      <c r="AE279" s="541"/>
      <c r="AF279" s="541"/>
      <c r="AL279" s="481"/>
      <c r="AM279" s="503"/>
    </row>
    <row r="280" spans="8:39" s="531" customFormat="1" ht="13.5" hidden="1" x14ac:dyDescent="0.15">
      <c r="H280" s="532"/>
      <c r="M280" s="533"/>
      <c r="N280" s="532"/>
      <c r="Q280" s="548"/>
      <c r="R280" s="532"/>
      <c r="S280" s="548"/>
      <c r="X280" s="539"/>
      <c r="AB280" s="541"/>
      <c r="AC280" s="541"/>
      <c r="AD280" s="541"/>
      <c r="AE280" s="541"/>
      <c r="AF280" s="541"/>
      <c r="AL280" s="481"/>
      <c r="AM280" s="503"/>
    </row>
    <row r="281" spans="8:39" s="531" customFormat="1" ht="13.5" hidden="1" x14ac:dyDescent="0.15">
      <c r="H281" s="532"/>
      <c r="M281" s="533"/>
      <c r="N281" s="532"/>
      <c r="Q281" s="548"/>
      <c r="R281" s="532"/>
      <c r="S281" s="548"/>
      <c r="X281" s="539"/>
      <c r="AB281" s="541"/>
      <c r="AC281" s="541"/>
      <c r="AD281" s="541"/>
      <c r="AE281" s="541"/>
      <c r="AF281" s="541"/>
      <c r="AL281" s="481"/>
      <c r="AM281" s="503"/>
    </row>
    <row r="282" spans="8:39" s="531" customFormat="1" ht="13.5" hidden="1" x14ac:dyDescent="0.15">
      <c r="H282" s="532"/>
      <c r="M282" s="533"/>
      <c r="N282" s="532"/>
      <c r="Q282" s="548"/>
      <c r="R282" s="532"/>
      <c r="S282" s="548"/>
      <c r="X282" s="539"/>
      <c r="AB282" s="541"/>
      <c r="AC282" s="541"/>
      <c r="AD282" s="541"/>
      <c r="AE282" s="541"/>
      <c r="AF282" s="541"/>
      <c r="AL282" s="481"/>
      <c r="AM282" s="503"/>
    </row>
    <row r="283" spans="8:39" s="531" customFormat="1" ht="13.5" hidden="1" x14ac:dyDescent="0.15">
      <c r="H283" s="532"/>
      <c r="M283" s="533"/>
      <c r="N283" s="532"/>
      <c r="Q283" s="548"/>
      <c r="R283" s="532"/>
      <c r="S283" s="548"/>
      <c r="X283" s="539"/>
      <c r="AB283" s="541"/>
      <c r="AC283" s="541"/>
      <c r="AD283" s="541"/>
      <c r="AE283" s="541"/>
      <c r="AF283" s="541"/>
      <c r="AL283" s="481"/>
      <c r="AM283" s="503"/>
    </row>
    <row r="284" spans="8:39" s="531" customFormat="1" ht="13.5" hidden="1" x14ac:dyDescent="0.15">
      <c r="H284" s="532"/>
      <c r="M284" s="533"/>
      <c r="N284" s="532"/>
      <c r="Q284" s="548"/>
      <c r="R284" s="532"/>
      <c r="S284" s="548"/>
      <c r="X284" s="539"/>
      <c r="AB284" s="541"/>
      <c r="AC284" s="541"/>
      <c r="AD284" s="541"/>
      <c r="AE284" s="541"/>
      <c r="AF284" s="541"/>
      <c r="AL284" s="481"/>
      <c r="AM284" s="503"/>
    </row>
    <row r="285" spans="8:39" s="531" customFormat="1" ht="13.5" hidden="1" x14ac:dyDescent="0.15">
      <c r="H285" s="532"/>
      <c r="M285" s="533"/>
      <c r="N285" s="532"/>
      <c r="Q285" s="548"/>
      <c r="R285" s="532"/>
      <c r="S285" s="548"/>
      <c r="X285" s="539"/>
      <c r="AB285" s="541"/>
      <c r="AC285" s="541"/>
      <c r="AD285" s="541"/>
      <c r="AE285" s="541"/>
      <c r="AF285" s="541"/>
      <c r="AL285" s="481"/>
      <c r="AM285" s="503"/>
    </row>
    <row r="286" spans="8:39" s="531" customFormat="1" ht="13.5" hidden="1" x14ac:dyDescent="0.15">
      <c r="H286" s="532"/>
      <c r="M286" s="533"/>
      <c r="N286" s="532"/>
      <c r="Q286" s="548"/>
      <c r="R286" s="532"/>
      <c r="S286" s="548"/>
      <c r="X286" s="539"/>
      <c r="AB286" s="541"/>
      <c r="AC286" s="541"/>
      <c r="AD286" s="541"/>
      <c r="AE286" s="541"/>
      <c r="AF286" s="541"/>
      <c r="AL286" s="481"/>
      <c r="AM286" s="503"/>
    </row>
    <row r="287" spans="8:39" s="531" customFormat="1" ht="13.5" hidden="1" x14ac:dyDescent="0.15">
      <c r="H287" s="532"/>
      <c r="M287" s="533"/>
      <c r="N287" s="532"/>
      <c r="Q287" s="548"/>
      <c r="R287" s="532"/>
      <c r="S287" s="548"/>
      <c r="X287" s="539"/>
      <c r="AB287" s="541"/>
      <c r="AC287" s="541"/>
      <c r="AD287" s="541"/>
      <c r="AE287" s="541"/>
      <c r="AF287" s="541"/>
      <c r="AL287" s="481"/>
      <c r="AM287" s="503"/>
    </row>
    <row r="288" spans="8:39" s="531" customFormat="1" ht="13.5" hidden="1" x14ac:dyDescent="0.15">
      <c r="H288" s="532"/>
      <c r="M288" s="533"/>
      <c r="N288" s="532"/>
      <c r="Q288" s="548"/>
      <c r="R288" s="532"/>
      <c r="S288" s="548"/>
      <c r="X288" s="539"/>
      <c r="AB288" s="541"/>
      <c r="AC288" s="541"/>
      <c r="AD288" s="541"/>
      <c r="AE288" s="541"/>
      <c r="AF288" s="541"/>
      <c r="AL288" s="481"/>
      <c r="AM288" s="503"/>
    </row>
    <row r="289" spans="8:39" s="531" customFormat="1" ht="13.5" hidden="1" x14ac:dyDescent="0.15">
      <c r="H289" s="532"/>
      <c r="M289" s="533"/>
      <c r="N289" s="532"/>
      <c r="Q289" s="548"/>
      <c r="R289" s="532"/>
      <c r="S289" s="548"/>
      <c r="X289" s="539"/>
      <c r="AB289" s="541"/>
      <c r="AC289" s="541"/>
      <c r="AD289" s="541"/>
      <c r="AE289" s="541"/>
      <c r="AF289" s="541"/>
      <c r="AL289" s="481"/>
      <c r="AM289" s="503"/>
    </row>
    <row r="290" spans="8:39" s="531" customFormat="1" ht="13.5" hidden="1" x14ac:dyDescent="0.15">
      <c r="H290" s="532"/>
      <c r="M290" s="533"/>
      <c r="N290" s="532"/>
      <c r="Q290" s="548"/>
      <c r="R290" s="532"/>
      <c r="S290" s="548"/>
      <c r="X290" s="539"/>
      <c r="AB290" s="541"/>
      <c r="AC290" s="541"/>
      <c r="AD290" s="541"/>
      <c r="AE290" s="541"/>
      <c r="AF290" s="541"/>
      <c r="AL290" s="481"/>
      <c r="AM290" s="503"/>
    </row>
    <row r="291" spans="8:39" s="531" customFormat="1" ht="13.5" hidden="1" x14ac:dyDescent="0.15">
      <c r="H291" s="532"/>
      <c r="M291" s="533"/>
      <c r="N291" s="532"/>
      <c r="Q291" s="548"/>
      <c r="R291" s="532"/>
      <c r="S291" s="548"/>
      <c r="X291" s="539"/>
      <c r="AB291" s="541"/>
      <c r="AC291" s="541"/>
      <c r="AD291" s="541"/>
      <c r="AE291" s="541"/>
      <c r="AF291" s="541"/>
      <c r="AL291" s="481"/>
      <c r="AM291" s="503"/>
    </row>
    <row r="292" spans="8:39" s="531" customFormat="1" ht="13.5" hidden="1" x14ac:dyDescent="0.15">
      <c r="H292" s="532"/>
      <c r="M292" s="533"/>
      <c r="N292" s="532"/>
      <c r="Q292" s="548"/>
      <c r="R292" s="532"/>
      <c r="S292" s="548"/>
      <c r="X292" s="539"/>
      <c r="AB292" s="541"/>
      <c r="AC292" s="541"/>
      <c r="AD292" s="541"/>
      <c r="AE292" s="541"/>
      <c r="AF292" s="541"/>
      <c r="AL292" s="481"/>
      <c r="AM292" s="503"/>
    </row>
    <row r="293" spans="8:39" s="531" customFormat="1" ht="13.5" hidden="1" x14ac:dyDescent="0.15">
      <c r="H293" s="532"/>
      <c r="M293" s="533"/>
      <c r="N293" s="532"/>
      <c r="Q293" s="548"/>
      <c r="R293" s="532"/>
      <c r="S293" s="548"/>
      <c r="X293" s="539"/>
      <c r="AB293" s="541"/>
      <c r="AC293" s="541"/>
      <c r="AD293" s="541"/>
      <c r="AE293" s="541"/>
      <c r="AF293" s="541"/>
      <c r="AL293" s="481"/>
      <c r="AM293" s="503"/>
    </row>
    <row r="294" spans="8:39" s="531" customFormat="1" ht="13.5" hidden="1" x14ac:dyDescent="0.15">
      <c r="H294" s="532"/>
      <c r="M294" s="533"/>
      <c r="N294" s="532"/>
      <c r="Q294" s="548"/>
      <c r="R294" s="532"/>
      <c r="S294" s="548"/>
      <c r="X294" s="539"/>
      <c r="AB294" s="541"/>
      <c r="AC294" s="541"/>
      <c r="AD294" s="541"/>
      <c r="AE294" s="541"/>
      <c r="AF294" s="541"/>
      <c r="AL294" s="481"/>
      <c r="AM294" s="503"/>
    </row>
    <row r="295" spans="8:39" s="531" customFormat="1" ht="13.5" hidden="1" x14ac:dyDescent="0.15">
      <c r="H295" s="532"/>
      <c r="M295" s="533"/>
      <c r="N295" s="532"/>
      <c r="Q295" s="548"/>
      <c r="R295" s="532"/>
      <c r="S295" s="548"/>
      <c r="X295" s="539"/>
      <c r="AB295" s="541"/>
      <c r="AC295" s="541"/>
      <c r="AD295" s="541"/>
      <c r="AE295" s="541"/>
      <c r="AF295" s="541"/>
      <c r="AL295" s="481"/>
      <c r="AM295" s="503"/>
    </row>
    <row r="296" spans="8:39" s="531" customFormat="1" ht="13.5" hidden="1" x14ac:dyDescent="0.15">
      <c r="H296" s="532"/>
      <c r="M296" s="533"/>
      <c r="N296" s="532"/>
      <c r="Q296" s="548"/>
      <c r="R296" s="532"/>
      <c r="S296" s="548"/>
      <c r="X296" s="539"/>
      <c r="AB296" s="541"/>
      <c r="AC296" s="541"/>
      <c r="AD296" s="541"/>
      <c r="AE296" s="541"/>
      <c r="AF296" s="541"/>
      <c r="AL296" s="481"/>
      <c r="AM296" s="503"/>
    </row>
    <row r="297" spans="8:39" s="531" customFormat="1" ht="13.5" hidden="1" x14ac:dyDescent="0.15">
      <c r="H297" s="532"/>
      <c r="M297" s="533"/>
      <c r="N297" s="532"/>
      <c r="Q297" s="548"/>
      <c r="R297" s="532"/>
      <c r="S297" s="548"/>
      <c r="X297" s="539"/>
      <c r="AB297" s="541"/>
      <c r="AC297" s="541"/>
      <c r="AD297" s="541"/>
      <c r="AE297" s="541"/>
      <c r="AF297" s="541"/>
      <c r="AL297" s="481"/>
      <c r="AM297" s="503"/>
    </row>
    <row r="298" spans="8:39" s="531" customFormat="1" ht="13.5" hidden="1" x14ac:dyDescent="0.15">
      <c r="H298" s="532"/>
      <c r="M298" s="533"/>
      <c r="N298" s="532"/>
      <c r="Q298" s="548"/>
      <c r="R298" s="532"/>
      <c r="S298" s="548"/>
      <c r="X298" s="539"/>
      <c r="AB298" s="541"/>
      <c r="AC298" s="541"/>
      <c r="AD298" s="541"/>
      <c r="AE298" s="541"/>
      <c r="AF298" s="541"/>
      <c r="AL298" s="481"/>
      <c r="AM298" s="503"/>
    </row>
    <row r="299" spans="8:39" s="531" customFormat="1" ht="13.5" hidden="1" x14ac:dyDescent="0.15">
      <c r="H299" s="532"/>
      <c r="M299" s="533"/>
      <c r="N299" s="532"/>
      <c r="Q299" s="548"/>
      <c r="R299" s="532"/>
      <c r="S299" s="548"/>
      <c r="X299" s="539"/>
      <c r="AB299" s="541"/>
      <c r="AC299" s="541"/>
      <c r="AD299" s="541"/>
      <c r="AE299" s="541"/>
      <c r="AF299" s="541"/>
      <c r="AL299" s="481"/>
      <c r="AM299" s="503"/>
    </row>
    <row r="300" spans="8:39" s="531" customFormat="1" ht="13.5" hidden="1" x14ac:dyDescent="0.15">
      <c r="H300" s="532"/>
      <c r="M300" s="533"/>
      <c r="N300" s="532"/>
      <c r="Q300" s="548"/>
      <c r="R300" s="532"/>
      <c r="S300" s="548"/>
      <c r="X300" s="539"/>
      <c r="AB300" s="541"/>
      <c r="AC300" s="541"/>
      <c r="AD300" s="541"/>
      <c r="AE300" s="541"/>
      <c r="AF300" s="541"/>
      <c r="AL300" s="481"/>
      <c r="AM300" s="503"/>
    </row>
    <row r="301" spans="8:39" s="531" customFormat="1" ht="13.5" hidden="1" x14ac:dyDescent="0.15">
      <c r="H301" s="532"/>
      <c r="M301" s="533"/>
      <c r="N301" s="532"/>
      <c r="Q301" s="548"/>
      <c r="R301" s="532"/>
      <c r="S301" s="548"/>
      <c r="X301" s="539"/>
      <c r="AB301" s="541"/>
      <c r="AC301" s="541"/>
      <c r="AD301" s="541"/>
      <c r="AE301" s="541"/>
      <c r="AF301" s="541"/>
      <c r="AL301" s="481"/>
      <c r="AM301" s="503"/>
    </row>
    <row r="302" spans="8:39" s="531" customFormat="1" ht="13.5" hidden="1" x14ac:dyDescent="0.15">
      <c r="H302" s="532"/>
      <c r="M302" s="533"/>
      <c r="N302" s="532"/>
      <c r="Q302" s="548"/>
      <c r="R302" s="532"/>
      <c r="S302" s="548"/>
      <c r="X302" s="539"/>
      <c r="AB302" s="541"/>
      <c r="AC302" s="541"/>
      <c r="AD302" s="541"/>
      <c r="AE302" s="541"/>
      <c r="AF302" s="541"/>
      <c r="AL302" s="481"/>
      <c r="AM302" s="503"/>
    </row>
    <row r="303" spans="8:39" s="531" customFormat="1" ht="13.5" hidden="1" x14ac:dyDescent="0.15">
      <c r="H303" s="532"/>
      <c r="M303" s="533"/>
      <c r="N303" s="532"/>
      <c r="Q303" s="548"/>
      <c r="R303" s="532"/>
      <c r="S303" s="548"/>
      <c r="X303" s="539"/>
      <c r="AB303" s="541"/>
      <c r="AC303" s="541"/>
      <c r="AD303" s="541"/>
      <c r="AE303" s="541"/>
      <c r="AF303" s="541"/>
      <c r="AL303" s="481"/>
      <c r="AM303" s="503"/>
    </row>
    <row r="304" spans="8:39" s="531" customFormat="1" ht="13.5" hidden="1" x14ac:dyDescent="0.15">
      <c r="H304" s="532"/>
      <c r="M304" s="533"/>
      <c r="N304" s="532"/>
      <c r="Q304" s="548"/>
      <c r="R304" s="532"/>
      <c r="S304" s="548"/>
      <c r="X304" s="539"/>
      <c r="AB304" s="541"/>
      <c r="AC304" s="541"/>
      <c r="AD304" s="541"/>
      <c r="AE304" s="541"/>
      <c r="AF304" s="541"/>
      <c r="AL304" s="481"/>
      <c r="AM304" s="503"/>
    </row>
    <row r="305" spans="8:39" s="531" customFormat="1" ht="13.5" hidden="1" x14ac:dyDescent="0.15">
      <c r="H305" s="532"/>
      <c r="M305" s="533"/>
      <c r="N305" s="532"/>
      <c r="Q305" s="548"/>
      <c r="R305" s="532"/>
      <c r="S305" s="548"/>
      <c r="X305" s="539"/>
      <c r="AB305" s="541"/>
      <c r="AC305" s="541"/>
      <c r="AD305" s="541"/>
      <c r="AE305" s="541"/>
      <c r="AF305" s="541"/>
      <c r="AL305" s="481"/>
      <c r="AM305" s="503"/>
    </row>
    <row r="306" spans="8:39" s="531" customFormat="1" ht="13.5" hidden="1" x14ac:dyDescent="0.15">
      <c r="H306" s="532"/>
      <c r="M306" s="533"/>
      <c r="N306" s="532"/>
      <c r="Q306" s="548"/>
      <c r="R306" s="532"/>
      <c r="S306" s="548"/>
      <c r="X306" s="539"/>
      <c r="AB306" s="541"/>
      <c r="AC306" s="541"/>
      <c r="AD306" s="541"/>
      <c r="AE306" s="541"/>
      <c r="AF306" s="541"/>
      <c r="AL306" s="481"/>
      <c r="AM306" s="503"/>
    </row>
    <row r="307" spans="8:39" s="531" customFormat="1" ht="13.5" hidden="1" x14ac:dyDescent="0.15">
      <c r="H307" s="532"/>
      <c r="M307" s="533"/>
      <c r="N307" s="532"/>
      <c r="Q307" s="548"/>
      <c r="R307" s="532"/>
      <c r="S307" s="548"/>
      <c r="X307" s="539"/>
      <c r="AB307" s="541"/>
      <c r="AC307" s="541"/>
      <c r="AD307" s="541"/>
      <c r="AE307" s="541"/>
      <c r="AF307" s="541"/>
      <c r="AL307" s="481"/>
      <c r="AM307" s="503"/>
    </row>
    <row r="308" spans="8:39" s="531" customFormat="1" ht="13.5" hidden="1" x14ac:dyDescent="0.15">
      <c r="H308" s="532"/>
      <c r="M308" s="533"/>
      <c r="N308" s="532"/>
      <c r="Q308" s="548"/>
      <c r="R308" s="532"/>
      <c r="S308" s="548"/>
      <c r="X308" s="539"/>
      <c r="AB308" s="541"/>
      <c r="AC308" s="541"/>
      <c r="AD308" s="541"/>
      <c r="AE308" s="541"/>
      <c r="AF308" s="541"/>
      <c r="AL308" s="481"/>
      <c r="AM308" s="503"/>
    </row>
    <row r="309" spans="8:39" s="531" customFormat="1" ht="13.5" hidden="1" x14ac:dyDescent="0.15">
      <c r="H309" s="532"/>
      <c r="M309" s="533"/>
      <c r="N309" s="532"/>
      <c r="Q309" s="548"/>
      <c r="R309" s="532"/>
      <c r="S309" s="548"/>
      <c r="X309" s="539"/>
      <c r="AB309" s="541"/>
      <c r="AC309" s="541"/>
      <c r="AD309" s="541"/>
      <c r="AE309" s="541"/>
      <c r="AF309" s="541"/>
      <c r="AL309" s="481"/>
      <c r="AM309" s="503"/>
    </row>
    <row r="310" spans="8:39" s="531" customFormat="1" ht="13.5" hidden="1" x14ac:dyDescent="0.15">
      <c r="H310" s="532"/>
      <c r="M310" s="533"/>
      <c r="N310" s="532"/>
      <c r="Q310" s="548"/>
      <c r="R310" s="532"/>
      <c r="S310" s="548"/>
      <c r="X310" s="539"/>
      <c r="AB310" s="541"/>
      <c r="AC310" s="541"/>
      <c r="AD310" s="541"/>
      <c r="AE310" s="541"/>
      <c r="AF310" s="541"/>
      <c r="AL310" s="481"/>
      <c r="AM310" s="503"/>
    </row>
    <row r="311" spans="8:39" s="531" customFormat="1" ht="13.5" hidden="1" x14ac:dyDescent="0.15">
      <c r="H311" s="532"/>
      <c r="M311" s="533"/>
      <c r="N311" s="532"/>
      <c r="Q311" s="548"/>
      <c r="R311" s="532"/>
      <c r="S311" s="548"/>
      <c r="X311" s="539"/>
      <c r="AB311" s="541"/>
      <c r="AC311" s="541"/>
      <c r="AD311" s="541"/>
      <c r="AE311" s="541"/>
      <c r="AF311" s="541"/>
      <c r="AL311" s="481"/>
      <c r="AM311" s="503"/>
    </row>
    <row r="312" spans="8:39" s="531" customFormat="1" ht="13.5" hidden="1" x14ac:dyDescent="0.15">
      <c r="H312" s="532"/>
      <c r="M312" s="533"/>
      <c r="N312" s="532"/>
      <c r="Q312" s="548"/>
      <c r="R312" s="532"/>
      <c r="S312" s="548"/>
      <c r="X312" s="539"/>
      <c r="AB312" s="541"/>
      <c r="AC312" s="541"/>
      <c r="AD312" s="541"/>
      <c r="AE312" s="541"/>
      <c r="AF312" s="541"/>
      <c r="AL312" s="481"/>
      <c r="AM312" s="503"/>
    </row>
    <row r="313" spans="8:39" s="531" customFormat="1" ht="13.5" hidden="1" x14ac:dyDescent="0.15">
      <c r="H313" s="532"/>
      <c r="M313" s="533"/>
      <c r="N313" s="532"/>
      <c r="Q313" s="548"/>
      <c r="R313" s="532"/>
      <c r="S313" s="548"/>
      <c r="X313" s="539"/>
      <c r="AB313" s="541"/>
      <c r="AC313" s="541"/>
      <c r="AD313" s="541"/>
      <c r="AE313" s="541"/>
      <c r="AF313" s="541"/>
      <c r="AL313" s="481"/>
      <c r="AM313" s="503"/>
    </row>
    <row r="314" spans="8:39" s="531" customFormat="1" ht="13.5" hidden="1" x14ac:dyDescent="0.15">
      <c r="H314" s="532"/>
      <c r="M314" s="533"/>
      <c r="N314" s="532"/>
      <c r="Q314" s="548"/>
      <c r="R314" s="532"/>
      <c r="S314" s="548"/>
      <c r="X314" s="539"/>
      <c r="AB314" s="541"/>
      <c r="AC314" s="541"/>
      <c r="AD314" s="541"/>
      <c r="AE314" s="541"/>
      <c r="AF314" s="541"/>
      <c r="AL314" s="481"/>
      <c r="AM314" s="503"/>
    </row>
    <row r="315" spans="8:39" s="531" customFormat="1" ht="13.5" hidden="1" x14ac:dyDescent="0.15">
      <c r="H315" s="532"/>
      <c r="M315" s="533"/>
      <c r="N315" s="532"/>
      <c r="Q315" s="548"/>
      <c r="R315" s="532"/>
      <c r="S315" s="548"/>
      <c r="X315" s="539"/>
      <c r="AB315" s="541"/>
      <c r="AC315" s="541"/>
      <c r="AD315" s="541"/>
      <c r="AE315" s="541"/>
      <c r="AF315" s="541"/>
      <c r="AL315" s="481"/>
      <c r="AM315" s="503"/>
    </row>
    <row r="316" spans="8:39" s="531" customFormat="1" ht="13.5" hidden="1" x14ac:dyDescent="0.15">
      <c r="H316" s="532"/>
      <c r="M316" s="533"/>
      <c r="N316" s="532"/>
      <c r="Q316" s="548"/>
      <c r="R316" s="532"/>
      <c r="S316" s="548"/>
      <c r="X316" s="539"/>
      <c r="AB316" s="541"/>
      <c r="AC316" s="541"/>
      <c r="AD316" s="541"/>
      <c r="AE316" s="541"/>
      <c r="AF316" s="541"/>
      <c r="AL316" s="481"/>
      <c r="AM316" s="503"/>
    </row>
    <row r="317" spans="8:39" s="531" customFormat="1" ht="13.5" hidden="1" x14ac:dyDescent="0.15">
      <c r="H317" s="532"/>
      <c r="M317" s="533"/>
      <c r="N317" s="532"/>
      <c r="Q317" s="548"/>
      <c r="R317" s="532"/>
      <c r="S317" s="548"/>
      <c r="X317" s="539"/>
      <c r="AB317" s="541"/>
      <c r="AC317" s="541"/>
      <c r="AD317" s="541"/>
      <c r="AE317" s="541"/>
      <c r="AF317" s="541"/>
      <c r="AL317" s="481"/>
      <c r="AM317" s="503"/>
    </row>
    <row r="318" spans="8:39" s="531" customFormat="1" ht="13.5" hidden="1" x14ac:dyDescent="0.15">
      <c r="H318" s="532"/>
      <c r="M318" s="533"/>
      <c r="N318" s="532"/>
      <c r="Q318" s="548"/>
      <c r="R318" s="532"/>
      <c r="S318" s="548"/>
      <c r="X318" s="539"/>
      <c r="AB318" s="541"/>
      <c r="AC318" s="541"/>
      <c r="AD318" s="541"/>
      <c r="AE318" s="541"/>
      <c r="AF318" s="541"/>
      <c r="AL318" s="481"/>
      <c r="AM318" s="503"/>
    </row>
    <row r="319" spans="8:39" s="531" customFormat="1" ht="13.5" hidden="1" x14ac:dyDescent="0.15">
      <c r="H319" s="532"/>
      <c r="M319" s="533"/>
      <c r="N319" s="532"/>
      <c r="Q319" s="548"/>
      <c r="R319" s="532"/>
      <c r="S319" s="548"/>
      <c r="X319" s="539"/>
      <c r="AB319" s="541"/>
      <c r="AC319" s="541"/>
      <c r="AD319" s="541"/>
      <c r="AE319" s="541"/>
      <c r="AF319" s="541"/>
      <c r="AL319" s="481"/>
      <c r="AM319" s="503"/>
    </row>
    <row r="320" spans="8:39" s="531" customFormat="1" ht="13.5" hidden="1" x14ac:dyDescent="0.15">
      <c r="H320" s="532"/>
      <c r="M320" s="533"/>
      <c r="N320" s="532"/>
      <c r="Q320" s="548"/>
      <c r="R320" s="532"/>
      <c r="S320" s="548"/>
      <c r="X320" s="539"/>
      <c r="AB320" s="541"/>
      <c r="AC320" s="541"/>
      <c r="AD320" s="541"/>
      <c r="AE320" s="541"/>
      <c r="AF320" s="541"/>
      <c r="AL320" s="481"/>
      <c r="AM320" s="503"/>
    </row>
    <row r="321" spans="8:39" s="531" customFormat="1" ht="13.5" hidden="1" x14ac:dyDescent="0.15">
      <c r="H321" s="532"/>
      <c r="M321" s="533"/>
      <c r="N321" s="532"/>
      <c r="Q321" s="548"/>
      <c r="R321" s="532"/>
      <c r="S321" s="548"/>
      <c r="X321" s="539"/>
      <c r="AB321" s="541"/>
      <c r="AC321" s="541"/>
      <c r="AD321" s="541"/>
      <c r="AE321" s="541"/>
      <c r="AF321" s="541"/>
      <c r="AL321" s="481"/>
      <c r="AM321" s="503"/>
    </row>
    <row r="322" spans="8:39" s="531" customFormat="1" ht="13.5" hidden="1" x14ac:dyDescent="0.15">
      <c r="H322" s="532"/>
      <c r="M322" s="533"/>
      <c r="N322" s="532"/>
      <c r="Q322" s="548"/>
      <c r="R322" s="532"/>
      <c r="S322" s="548"/>
      <c r="X322" s="539"/>
      <c r="AB322" s="541"/>
      <c r="AC322" s="541"/>
      <c r="AD322" s="541"/>
      <c r="AE322" s="541"/>
      <c r="AF322" s="541"/>
      <c r="AL322" s="481"/>
      <c r="AM322" s="503"/>
    </row>
    <row r="323" spans="8:39" s="531" customFormat="1" ht="13.5" hidden="1" x14ac:dyDescent="0.15">
      <c r="H323" s="532"/>
      <c r="M323" s="533"/>
      <c r="N323" s="532"/>
      <c r="Q323" s="548"/>
      <c r="R323" s="532"/>
      <c r="S323" s="548"/>
      <c r="X323" s="539"/>
      <c r="AB323" s="541"/>
      <c r="AC323" s="541"/>
      <c r="AD323" s="541"/>
      <c r="AE323" s="541"/>
      <c r="AF323" s="541"/>
      <c r="AL323" s="481"/>
      <c r="AM323" s="503"/>
    </row>
    <row r="324" spans="8:39" s="531" customFormat="1" ht="13.5" hidden="1" x14ac:dyDescent="0.15">
      <c r="H324" s="532"/>
      <c r="M324" s="533"/>
      <c r="N324" s="532"/>
      <c r="Q324" s="548"/>
      <c r="R324" s="532"/>
      <c r="S324" s="548"/>
      <c r="X324" s="539"/>
      <c r="AB324" s="541"/>
      <c r="AC324" s="541"/>
      <c r="AD324" s="541"/>
      <c r="AE324" s="541"/>
      <c r="AF324" s="541"/>
      <c r="AL324" s="481"/>
      <c r="AM324" s="503"/>
    </row>
    <row r="325" spans="8:39" s="531" customFormat="1" ht="13.5" hidden="1" x14ac:dyDescent="0.15">
      <c r="H325" s="532"/>
      <c r="M325" s="533"/>
      <c r="N325" s="532"/>
      <c r="Q325" s="548"/>
      <c r="R325" s="532"/>
      <c r="S325" s="548"/>
      <c r="X325" s="539"/>
      <c r="AB325" s="541"/>
      <c r="AC325" s="541"/>
      <c r="AD325" s="541"/>
      <c r="AE325" s="541"/>
      <c r="AF325" s="541"/>
      <c r="AL325" s="481"/>
      <c r="AM325" s="503"/>
    </row>
    <row r="326" spans="8:39" s="531" customFormat="1" ht="13.5" hidden="1" x14ac:dyDescent="0.15">
      <c r="H326" s="532"/>
      <c r="M326" s="533"/>
      <c r="N326" s="532"/>
      <c r="Q326" s="548"/>
      <c r="R326" s="532"/>
      <c r="S326" s="548"/>
      <c r="X326" s="539"/>
      <c r="AB326" s="541"/>
      <c r="AC326" s="541"/>
      <c r="AD326" s="541"/>
      <c r="AE326" s="541"/>
      <c r="AF326" s="541"/>
      <c r="AL326" s="481"/>
      <c r="AM326" s="503"/>
    </row>
    <row r="327" spans="8:39" s="531" customFormat="1" ht="13.5" hidden="1" x14ac:dyDescent="0.15">
      <c r="H327" s="532"/>
      <c r="M327" s="533"/>
      <c r="N327" s="532"/>
      <c r="Q327" s="548"/>
      <c r="R327" s="532"/>
      <c r="S327" s="548"/>
      <c r="X327" s="539"/>
      <c r="AB327" s="541"/>
      <c r="AC327" s="541"/>
      <c r="AD327" s="541"/>
      <c r="AE327" s="541"/>
      <c r="AF327" s="541"/>
      <c r="AL327" s="481"/>
      <c r="AM327" s="503"/>
    </row>
    <row r="328" spans="8:39" s="531" customFormat="1" ht="13.5" hidden="1" x14ac:dyDescent="0.15">
      <c r="H328" s="532"/>
      <c r="M328" s="533"/>
      <c r="N328" s="532"/>
      <c r="Q328" s="548"/>
      <c r="R328" s="532"/>
      <c r="S328" s="548"/>
      <c r="X328" s="539"/>
      <c r="AB328" s="541"/>
      <c r="AC328" s="541"/>
      <c r="AD328" s="541"/>
      <c r="AE328" s="541"/>
      <c r="AF328" s="541"/>
      <c r="AL328" s="481"/>
      <c r="AM328" s="503"/>
    </row>
    <row r="329" spans="8:39" s="531" customFormat="1" ht="13.5" hidden="1" x14ac:dyDescent="0.15">
      <c r="H329" s="532"/>
      <c r="M329" s="533"/>
      <c r="N329" s="532"/>
      <c r="Q329" s="548"/>
      <c r="R329" s="532"/>
      <c r="S329" s="548"/>
      <c r="X329" s="539"/>
      <c r="AB329" s="541"/>
      <c r="AC329" s="541"/>
      <c r="AD329" s="541"/>
      <c r="AE329" s="541"/>
      <c r="AF329" s="541"/>
      <c r="AL329" s="481"/>
      <c r="AM329" s="503"/>
    </row>
    <row r="330" spans="8:39" s="531" customFormat="1" ht="13.5" hidden="1" x14ac:dyDescent="0.15">
      <c r="H330" s="532"/>
      <c r="M330" s="533"/>
      <c r="N330" s="532"/>
      <c r="Q330" s="548"/>
      <c r="R330" s="532"/>
      <c r="S330" s="548"/>
      <c r="X330" s="539"/>
      <c r="AB330" s="541"/>
      <c r="AC330" s="541"/>
      <c r="AD330" s="541"/>
      <c r="AE330" s="541"/>
      <c r="AF330" s="541"/>
      <c r="AL330" s="481"/>
      <c r="AM330" s="503"/>
    </row>
    <row r="331" spans="8:39" s="531" customFormat="1" ht="13.5" hidden="1" x14ac:dyDescent="0.15">
      <c r="H331" s="532"/>
      <c r="M331" s="533"/>
      <c r="N331" s="532"/>
      <c r="Q331" s="548"/>
      <c r="R331" s="532"/>
      <c r="S331" s="548"/>
      <c r="X331" s="539"/>
      <c r="AB331" s="541"/>
      <c r="AC331" s="541"/>
      <c r="AD331" s="541"/>
      <c r="AE331" s="541"/>
      <c r="AF331" s="541"/>
      <c r="AL331" s="481"/>
      <c r="AM331" s="503"/>
    </row>
    <row r="332" spans="8:39" s="531" customFormat="1" ht="13.5" hidden="1" x14ac:dyDescent="0.15">
      <c r="H332" s="532"/>
      <c r="M332" s="533"/>
      <c r="N332" s="532"/>
      <c r="Q332" s="548"/>
      <c r="R332" s="532"/>
      <c r="S332" s="548"/>
      <c r="X332" s="539"/>
      <c r="AB332" s="541"/>
      <c r="AC332" s="541"/>
      <c r="AD332" s="541"/>
      <c r="AE332" s="541"/>
      <c r="AF332" s="541"/>
      <c r="AL332" s="481"/>
      <c r="AM332" s="503"/>
    </row>
    <row r="333" spans="8:39" s="531" customFormat="1" ht="13.5" hidden="1" x14ac:dyDescent="0.15">
      <c r="H333" s="532"/>
      <c r="M333" s="533"/>
      <c r="N333" s="532"/>
      <c r="Q333" s="548"/>
      <c r="R333" s="532"/>
      <c r="S333" s="548"/>
      <c r="X333" s="539"/>
      <c r="AB333" s="541"/>
      <c r="AC333" s="541"/>
      <c r="AD333" s="541"/>
      <c r="AE333" s="541"/>
      <c r="AF333" s="541"/>
      <c r="AL333" s="481"/>
      <c r="AM333" s="503"/>
    </row>
    <row r="334" spans="8:39" s="531" customFormat="1" ht="13.5" hidden="1" x14ac:dyDescent="0.15">
      <c r="H334" s="532"/>
      <c r="M334" s="533"/>
      <c r="N334" s="532"/>
      <c r="Q334" s="548"/>
      <c r="R334" s="532"/>
      <c r="S334" s="548"/>
      <c r="X334" s="539"/>
      <c r="AB334" s="541"/>
      <c r="AC334" s="541"/>
      <c r="AD334" s="541"/>
      <c r="AE334" s="541"/>
      <c r="AF334" s="541"/>
      <c r="AL334" s="481"/>
      <c r="AM334" s="503"/>
    </row>
    <row r="335" spans="8:39" s="531" customFormat="1" ht="13.5" hidden="1" x14ac:dyDescent="0.15">
      <c r="H335" s="532"/>
      <c r="M335" s="533"/>
      <c r="N335" s="532"/>
      <c r="Q335" s="548"/>
      <c r="R335" s="532"/>
      <c r="S335" s="548"/>
      <c r="X335" s="539"/>
      <c r="AB335" s="541"/>
      <c r="AC335" s="541"/>
      <c r="AD335" s="541"/>
      <c r="AE335" s="541"/>
      <c r="AF335" s="541"/>
      <c r="AL335" s="481"/>
      <c r="AM335" s="503"/>
    </row>
    <row r="336" spans="8:39" s="531" customFormat="1" ht="13.5" hidden="1" x14ac:dyDescent="0.15">
      <c r="H336" s="532"/>
      <c r="M336" s="533"/>
      <c r="N336" s="532"/>
      <c r="Q336" s="548"/>
      <c r="R336" s="532"/>
      <c r="S336" s="548"/>
      <c r="X336" s="539"/>
      <c r="AB336" s="541"/>
      <c r="AC336" s="541"/>
      <c r="AD336" s="541"/>
      <c r="AE336" s="541"/>
      <c r="AF336" s="541"/>
      <c r="AL336" s="481"/>
      <c r="AM336" s="503"/>
    </row>
    <row r="337" spans="8:39" s="531" customFormat="1" ht="13.5" hidden="1" x14ac:dyDescent="0.15">
      <c r="H337" s="532"/>
      <c r="M337" s="533"/>
      <c r="N337" s="532"/>
      <c r="Q337" s="548"/>
      <c r="R337" s="532"/>
      <c r="S337" s="548"/>
      <c r="X337" s="539"/>
      <c r="AB337" s="541"/>
      <c r="AC337" s="541"/>
      <c r="AD337" s="541"/>
      <c r="AE337" s="541"/>
      <c r="AF337" s="541"/>
      <c r="AL337" s="481"/>
      <c r="AM337" s="503"/>
    </row>
    <row r="338" spans="8:39" s="531" customFormat="1" ht="13.5" hidden="1" x14ac:dyDescent="0.15">
      <c r="H338" s="532"/>
      <c r="M338" s="533"/>
      <c r="N338" s="532"/>
      <c r="Q338" s="548"/>
      <c r="R338" s="532"/>
      <c r="S338" s="548"/>
      <c r="X338" s="539"/>
      <c r="AB338" s="541"/>
      <c r="AC338" s="541"/>
      <c r="AD338" s="541"/>
      <c r="AE338" s="541"/>
      <c r="AF338" s="541"/>
      <c r="AL338" s="481"/>
      <c r="AM338" s="503"/>
    </row>
    <row r="339" spans="8:39" s="531" customFormat="1" ht="13.5" hidden="1" x14ac:dyDescent="0.15">
      <c r="H339" s="532"/>
      <c r="M339" s="533"/>
      <c r="N339" s="532"/>
      <c r="Q339" s="548"/>
      <c r="R339" s="532"/>
      <c r="S339" s="548"/>
      <c r="X339" s="539"/>
      <c r="AB339" s="541"/>
      <c r="AC339" s="541"/>
      <c r="AD339" s="541"/>
      <c r="AE339" s="541"/>
      <c r="AF339" s="541"/>
      <c r="AL339" s="481"/>
      <c r="AM339" s="503"/>
    </row>
    <row r="340" spans="8:39" s="531" customFormat="1" ht="13.5" hidden="1" x14ac:dyDescent="0.15">
      <c r="H340" s="532"/>
      <c r="M340" s="533"/>
      <c r="N340" s="532"/>
      <c r="Q340" s="548"/>
      <c r="R340" s="532"/>
      <c r="S340" s="548"/>
      <c r="X340" s="539"/>
      <c r="AB340" s="541"/>
      <c r="AC340" s="541"/>
      <c r="AD340" s="541"/>
      <c r="AE340" s="541"/>
      <c r="AF340" s="541"/>
      <c r="AL340" s="481"/>
      <c r="AM340" s="503"/>
    </row>
    <row r="341" spans="8:39" s="531" customFormat="1" ht="13.5" hidden="1" x14ac:dyDescent="0.15">
      <c r="H341" s="532"/>
      <c r="M341" s="533"/>
      <c r="N341" s="532"/>
      <c r="Q341" s="548"/>
      <c r="R341" s="532"/>
      <c r="S341" s="548"/>
      <c r="X341" s="539"/>
      <c r="AB341" s="541"/>
      <c r="AC341" s="541"/>
      <c r="AD341" s="541"/>
      <c r="AE341" s="541"/>
      <c r="AF341" s="541"/>
      <c r="AL341" s="481"/>
      <c r="AM341" s="503"/>
    </row>
    <row r="342" spans="8:39" s="531" customFormat="1" ht="13.5" hidden="1" x14ac:dyDescent="0.15">
      <c r="H342" s="532"/>
      <c r="M342" s="533"/>
      <c r="N342" s="532"/>
      <c r="Q342" s="548"/>
      <c r="R342" s="532"/>
      <c r="S342" s="548"/>
      <c r="X342" s="539"/>
      <c r="AB342" s="541"/>
      <c r="AC342" s="541"/>
      <c r="AD342" s="541"/>
      <c r="AE342" s="541"/>
      <c r="AF342" s="541"/>
      <c r="AL342" s="481"/>
      <c r="AM342" s="503"/>
    </row>
    <row r="343" spans="8:39" s="531" customFormat="1" ht="13.5" hidden="1" x14ac:dyDescent="0.15">
      <c r="H343" s="532"/>
      <c r="M343" s="533"/>
      <c r="N343" s="532"/>
      <c r="Q343" s="548"/>
      <c r="R343" s="532"/>
      <c r="S343" s="548"/>
      <c r="X343" s="539"/>
      <c r="AB343" s="541"/>
      <c r="AC343" s="541"/>
      <c r="AD343" s="541"/>
      <c r="AE343" s="541"/>
      <c r="AF343" s="541"/>
      <c r="AL343" s="481"/>
      <c r="AM343" s="503"/>
    </row>
    <row r="344" spans="8:39" s="531" customFormat="1" ht="13.5" hidden="1" x14ac:dyDescent="0.15">
      <c r="H344" s="532"/>
      <c r="M344" s="533"/>
      <c r="N344" s="532"/>
      <c r="Q344" s="548"/>
      <c r="R344" s="532"/>
      <c r="S344" s="548"/>
      <c r="X344" s="539"/>
      <c r="AB344" s="541"/>
      <c r="AC344" s="541"/>
      <c r="AD344" s="541"/>
      <c r="AE344" s="541"/>
      <c r="AF344" s="541"/>
      <c r="AL344" s="481"/>
      <c r="AM344" s="503"/>
    </row>
    <row r="345" spans="8:39" s="531" customFormat="1" ht="13.5" hidden="1" x14ac:dyDescent="0.15">
      <c r="H345" s="532"/>
      <c r="M345" s="533"/>
      <c r="N345" s="532"/>
      <c r="Q345" s="548"/>
      <c r="R345" s="532"/>
      <c r="S345" s="548"/>
      <c r="X345" s="539"/>
      <c r="AB345" s="541"/>
      <c r="AC345" s="541"/>
      <c r="AD345" s="541"/>
      <c r="AE345" s="541"/>
      <c r="AF345" s="541"/>
      <c r="AL345" s="481"/>
      <c r="AM345" s="503"/>
    </row>
    <row r="346" spans="8:39" s="531" customFormat="1" ht="13.5" hidden="1" x14ac:dyDescent="0.15">
      <c r="H346" s="532"/>
      <c r="M346" s="533"/>
      <c r="N346" s="532"/>
      <c r="Q346" s="548"/>
      <c r="R346" s="532"/>
      <c r="S346" s="548"/>
      <c r="X346" s="539"/>
      <c r="AB346" s="541"/>
      <c r="AC346" s="541"/>
      <c r="AD346" s="541"/>
      <c r="AE346" s="541"/>
      <c r="AF346" s="541"/>
      <c r="AL346" s="481"/>
      <c r="AM346" s="503"/>
    </row>
    <row r="347" spans="8:39" s="531" customFormat="1" ht="13.5" hidden="1" x14ac:dyDescent="0.15">
      <c r="H347" s="532"/>
      <c r="M347" s="533"/>
      <c r="N347" s="532"/>
      <c r="Q347" s="548"/>
      <c r="R347" s="532"/>
      <c r="S347" s="548"/>
      <c r="X347" s="539"/>
      <c r="AB347" s="541"/>
      <c r="AC347" s="541"/>
      <c r="AD347" s="541"/>
      <c r="AE347" s="541"/>
      <c r="AF347" s="541"/>
      <c r="AL347" s="481"/>
      <c r="AM347" s="503"/>
    </row>
    <row r="348" spans="8:39" s="531" customFormat="1" ht="13.5" hidden="1" x14ac:dyDescent="0.15">
      <c r="H348" s="532"/>
      <c r="M348" s="533"/>
      <c r="N348" s="532"/>
      <c r="Q348" s="548"/>
      <c r="R348" s="532"/>
      <c r="S348" s="548"/>
      <c r="X348" s="539"/>
      <c r="AB348" s="541"/>
      <c r="AC348" s="541"/>
      <c r="AD348" s="541"/>
      <c r="AE348" s="541"/>
      <c r="AF348" s="541"/>
      <c r="AL348" s="481"/>
      <c r="AM348" s="503"/>
    </row>
    <row r="349" spans="8:39" s="531" customFormat="1" ht="13.5" hidden="1" x14ac:dyDescent="0.15">
      <c r="H349" s="532"/>
      <c r="M349" s="533"/>
      <c r="N349" s="532"/>
      <c r="Q349" s="548"/>
      <c r="R349" s="532"/>
      <c r="S349" s="548"/>
      <c r="X349" s="539"/>
      <c r="AB349" s="541"/>
      <c r="AC349" s="541"/>
      <c r="AD349" s="541"/>
      <c r="AE349" s="541"/>
      <c r="AF349" s="541"/>
      <c r="AL349" s="481"/>
      <c r="AM349" s="503"/>
    </row>
    <row r="350" spans="8:39" s="531" customFormat="1" ht="13.5" hidden="1" x14ac:dyDescent="0.15">
      <c r="H350" s="532"/>
      <c r="M350" s="533"/>
      <c r="N350" s="532"/>
      <c r="Q350" s="548"/>
      <c r="R350" s="532"/>
      <c r="S350" s="548"/>
      <c r="X350" s="539"/>
      <c r="AB350" s="541"/>
      <c r="AC350" s="541"/>
      <c r="AD350" s="541"/>
      <c r="AE350" s="541"/>
      <c r="AF350" s="541"/>
      <c r="AL350" s="481"/>
      <c r="AM350" s="503"/>
    </row>
    <row r="351" spans="8:39" s="531" customFormat="1" ht="13.5" hidden="1" x14ac:dyDescent="0.15">
      <c r="H351" s="532"/>
      <c r="M351" s="533"/>
      <c r="N351" s="532"/>
      <c r="Q351" s="548"/>
      <c r="R351" s="532"/>
      <c r="S351" s="548"/>
      <c r="X351" s="539"/>
      <c r="AB351" s="541"/>
      <c r="AC351" s="541"/>
      <c r="AD351" s="541"/>
      <c r="AE351" s="541"/>
      <c r="AF351" s="541"/>
      <c r="AL351" s="481"/>
      <c r="AM351" s="503"/>
    </row>
    <row r="352" spans="8:39" s="531" customFormat="1" ht="13.5" hidden="1" x14ac:dyDescent="0.15">
      <c r="H352" s="532"/>
      <c r="M352" s="533"/>
      <c r="N352" s="532"/>
      <c r="Q352" s="548"/>
      <c r="R352" s="532"/>
      <c r="S352" s="548"/>
      <c r="X352" s="539"/>
      <c r="AB352" s="541"/>
      <c r="AC352" s="541"/>
      <c r="AD352" s="541"/>
      <c r="AE352" s="541"/>
      <c r="AF352" s="541"/>
      <c r="AL352" s="481"/>
      <c r="AM352" s="503"/>
    </row>
    <row r="353" spans="8:39" s="531" customFormat="1" ht="13.5" hidden="1" x14ac:dyDescent="0.15">
      <c r="H353" s="532"/>
      <c r="M353" s="533"/>
      <c r="N353" s="532"/>
      <c r="Q353" s="548"/>
      <c r="R353" s="532"/>
      <c r="S353" s="548"/>
      <c r="X353" s="539"/>
      <c r="AB353" s="541"/>
      <c r="AC353" s="541"/>
      <c r="AD353" s="541"/>
      <c r="AE353" s="541"/>
      <c r="AF353" s="541"/>
      <c r="AL353" s="481"/>
      <c r="AM353" s="503"/>
    </row>
    <row r="354" spans="8:39" s="531" customFormat="1" ht="13.5" hidden="1" x14ac:dyDescent="0.15">
      <c r="H354" s="532"/>
      <c r="M354" s="533"/>
      <c r="N354" s="532"/>
      <c r="Q354" s="548"/>
      <c r="R354" s="532"/>
      <c r="S354" s="548"/>
      <c r="X354" s="539"/>
      <c r="AB354" s="541"/>
      <c r="AC354" s="541"/>
      <c r="AD354" s="541"/>
      <c r="AE354" s="541"/>
      <c r="AF354" s="541"/>
      <c r="AL354" s="481"/>
      <c r="AM354" s="503"/>
    </row>
    <row r="355" spans="8:39" s="531" customFormat="1" ht="13.5" hidden="1" x14ac:dyDescent="0.15">
      <c r="H355" s="532"/>
      <c r="M355" s="533"/>
      <c r="N355" s="532"/>
      <c r="Q355" s="548"/>
      <c r="R355" s="532"/>
      <c r="S355" s="548"/>
      <c r="X355" s="539"/>
      <c r="AB355" s="541"/>
      <c r="AC355" s="541"/>
      <c r="AD355" s="541"/>
      <c r="AE355" s="541"/>
      <c r="AF355" s="541"/>
      <c r="AL355" s="481"/>
      <c r="AM355" s="503"/>
    </row>
    <row r="356" spans="8:39" s="531" customFormat="1" ht="13.5" hidden="1" x14ac:dyDescent="0.15">
      <c r="H356" s="532"/>
      <c r="M356" s="533"/>
      <c r="N356" s="532"/>
      <c r="Q356" s="548"/>
      <c r="R356" s="532"/>
      <c r="S356" s="548"/>
      <c r="X356" s="539"/>
      <c r="AB356" s="541"/>
      <c r="AC356" s="541"/>
      <c r="AD356" s="541"/>
      <c r="AE356" s="541"/>
      <c r="AF356" s="541"/>
      <c r="AL356" s="481"/>
      <c r="AM356" s="503"/>
    </row>
    <row r="357" spans="8:39" s="531" customFormat="1" ht="13.5" hidden="1" x14ac:dyDescent="0.15">
      <c r="H357" s="532"/>
      <c r="M357" s="533"/>
      <c r="N357" s="532"/>
      <c r="Q357" s="548"/>
      <c r="R357" s="532"/>
      <c r="S357" s="548"/>
      <c r="X357" s="539"/>
      <c r="AB357" s="541"/>
      <c r="AC357" s="541"/>
      <c r="AD357" s="541"/>
      <c r="AE357" s="541"/>
      <c r="AF357" s="541"/>
      <c r="AL357" s="481"/>
      <c r="AM357" s="503"/>
    </row>
    <row r="358" spans="8:39" s="531" customFormat="1" ht="13.5" hidden="1" x14ac:dyDescent="0.15">
      <c r="H358" s="532"/>
      <c r="M358" s="533"/>
      <c r="N358" s="532"/>
      <c r="Q358" s="548"/>
      <c r="R358" s="532"/>
      <c r="S358" s="548"/>
      <c r="X358" s="539"/>
      <c r="AB358" s="541"/>
      <c r="AC358" s="541"/>
      <c r="AD358" s="541"/>
      <c r="AE358" s="541"/>
      <c r="AF358" s="541"/>
      <c r="AL358" s="481"/>
      <c r="AM358" s="503"/>
    </row>
    <row r="359" spans="8:39" s="531" customFormat="1" ht="13.5" hidden="1" x14ac:dyDescent="0.15">
      <c r="H359" s="532"/>
      <c r="M359" s="533"/>
      <c r="N359" s="532"/>
      <c r="Q359" s="548"/>
      <c r="R359" s="532"/>
      <c r="S359" s="548"/>
      <c r="X359" s="539"/>
      <c r="AB359" s="541"/>
      <c r="AC359" s="541"/>
      <c r="AD359" s="541"/>
      <c r="AE359" s="541"/>
      <c r="AF359" s="541"/>
      <c r="AL359" s="481"/>
      <c r="AM359" s="503"/>
    </row>
    <row r="360" spans="8:39" s="531" customFormat="1" ht="13.5" hidden="1" x14ac:dyDescent="0.15">
      <c r="H360" s="532"/>
      <c r="M360" s="533"/>
      <c r="N360" s="532"/>
      <c r="Q360" s="548"/>
      <c r="R360" s="532"/>
      <c r="S360" s="548"/>
      <c r="X360" s="539"/>
      <c r="AB360" s="541"/>
      <c r="AC360" s="541"/>
      <c r="AD360" s="541"/>
      <c r="AE360" s="541"/>
      <c r="AF360" s="541"/>
      <c r="AL360" s="481"/>
      <c r="AM360" s="503"/>
    </row>
    <row r="361" spans="8:39" s="531" customFormat="1" ht="13.5" hidden="1" x14ac:dyDescent="0.15">
      <c r="H361" s="532"/>
      <c r="M361" s="533"/>
      <c r="N361" s="532"/>
      <c r="Q361" s="548"/>
      <c r="R361" s="532"/>
      <c r="S361" s="548"/>
      <c r="X361" s="539"/>
      <c r="AB361" s="541"/>
      <c r="AC361" s="541"/>
      <c r="AD361" s="541"/>
      <c r="AE361" s="541"/>
      <c r="AF361" s="541"/>
      <c r="AL361" s="481"/>
      <c r="AM361" s="503"/>
    </row>
    <row r="362" spans="8:39" s="531" customFormat="1" ht="13.5" hidden="1" x14ac:dyDescent="0.15">
      <c r="H362" s="532"/>
      <c r="M362" s="533"/>
      <c r="N362" s="532"/>
      <c r="Q362" s="548"/>
      <c r="R362" s="532"/>
      <c r="S362" s="548"/>
      <c r="X362" s="539"/>
      <c r="AB362" s="541"/>
      <c r="AC362" s="541"/>
      <c r="AD362" s="541"/>
      <c r="AE362" s="541"/>
      <c r="AF362" s="541"/>
      <c r="AL362" s="481"/>
      <c r="AM362" s="503"/>
    </row>
    <row r="363" spans="8:39" s="531" customFormat="1" ht="13.5" hidden="1" x14ac:dyDescent="0.15">
      <c r="H363" s="532"/>
      <c r="M363" s="533"/>
      <c r="N363" s="532"/>
      <c r="Q363" s="548"/>
      <c r="R363" s="532"/>
      <c r="S363" s="548"/>
      <c r="X363" s="539"/>
      <c r="AB363" s="541"/>
      <c r="AC363" s="541"/>
      <c r="AD363" s="541"/>
      <c r="AE363" s="541"/>
      <c r="AF363" s="541"/>
      <c r="AL363" s="481"/>
      <c r="AM363" s="503"/>
    </row>
    <row r="364" spans="8:39" s="531" customFormat="1" ht="13.5" hidden="1" x14ac:dyDescent="0.15">
      <c r="H364" s="532"/>
      <c r="M364" s="533"/>
      <c r="N364" s="532"/>
      <c r="Q364" s="548"/>
      <c r="R364" s="532"/>
      <c r="S364" s="548"/>
      <c r="X364" s="539"/>
      <c r="AB364" s="541"/>
      <c r="AC364" s="541"/>
      <c r="AD364" s="541"/>
      <c r="AE364" s="541"/>
      <c r="AF364" s="541"/>
      <c r="AL364" s="481"/>
      <c r="AM364" s="503"/>
    </row>
    <row r="365" spans="8:39" s="531" customFormat="1" ht="13.5" hidden="1" x14ac:dyDescent="0.15">
      <c r="H365" s="532"/>
      <c r="M365" s="533"/>
      <c r="N365" s="532"/>
      <c r="Q365" s="548"/>
      <c r="R365" s="532"/>
      <c r="S365" s="548"/>
      <c r="X365" s="539"/>
      <c r="AB365" s="541"/>
      <c r="AC365" s="541"/>
      <c r="AD365" s="541"/>
      <c r="AE365" s="541"/>
      <c r="AF365" s="541"/>
      <c r="AL365" s="481"/>
      <c r="AM365" s="503"/>
    </row>
    <row r="366" spans="8:39" s="531" customFormat="1" ht="13.5" hidden="1" x14ac:dyDescent="0.15">
      <c r="H366" s="532"/>
      <c r="M366" s="533"/>
      <c r="N366" s="532"/>
      <c r="Q366" s="548"/>
      <c r="R366" s="532"/>
      <c r="S366" s="548"/>
      <c r="X366" s="539"/>
      <c r="AB366" s="541"/>
      <c r="AC366" s="541"/>
      <c r="AD366" s="541"/>
      <c r="AE366" s="541"/>
      <c r="AF366" s="541"/>
      <c r="AL366" s="481"/>
      <c r="AM366" s="503"/>
    </row>
    <row r="367" spans="8:39" s="531" customFormat="1" ht="13.5" hidden="1" x14ac:dyDescent="0.15">
      <c r="H367" s="532"/>
      <c r="M367" s="533"/>
      <c r="N367" s="532"/>
      <c r="Q367" s="548"/>
      <c r="R367" s="532"/>
      <c r="S367" s="548"/>
      <c r="X367" s="539"/>
      <c r="AB367" s="541"/>
      <c r="AC367" s="541"/>
      <c r="AD367" s="541"/>
      <c r="AE367" s="541"/>
      <c r="AF367" s="541"/>
      <c r="AL367" s="481"/>
      <c r="AM367" s="503"/>
    </row>
    <row r="368" spans="8:39" s="531" customFormat="1" ht="13.5" hidden="1" x14ac:dyDescent="0.15">
      <c r="H368" s="532"/>
      <c r="M368" s="533"/>
      <c r="N368" s="532"/>
      <c r="Q368" s="548"/>
      <c r="R368" s="532"/>
      <c r="S368" s="548"/>
      <c r="X368" s="539"/>
      <c r="AB368" s="541"/>
      <c r="AC368" s="541"/>
      <c r="AD368" s="541"/>
      <c r="AE368" s="541"/>
      <c r="AF368" s="541"/>
      <c r="AL368" s="481"/>
      <c r="AM368" s="503"/>
    </row>
    <row r="369" spans="8:39" s="531" customFormat="1" ht="13.5" hidden="1" x14ac:dyDescent="0.15">
      <c r="H369" s="532"/>
      <c r="M369" s="533"/>
      <c r="N369" s="532"/>
      <c r="Q369" s="548"/>
      <c r="R369" s="532"/>
      <c r="S369" s="548"/>
      <c r="X369" s="539"/>
      <c r="AB369" s="541"/>
      <c r="AC369" s="541"/>
      <c r="AD369" s="541"/>
      <c r="AE369" s="541"/>
      <c r="AF369" s="541"/>
      <c r="AL369" s="481"/>
      <c r="AM369" s="503"/>
    </row>
    <row r="370" spans="8:39" s="531" customFormat="1" ht="13.5" hidden="1" x14ac:dyDescent="0.15">
      <c r="H370" s="532"/>
      <c r="M370" s="533"/>
      <c r="N370" s="532"/>
      <c r="Q370" s="548"/>
      <c r="R370" s="532"/>
      <c r="S370" s="548"/>
      <c r="X370" s="539"/>
      <c r="AB370" s="541"/>
      <c r="AC370" s="541"/>
      <c r="AD370" s="541"/>
      <c r="AE370" s="541"/>
      <c r="AF370" s="541"/>
      <c r="AL370" s="481"/>
      <c r="AM370" s="503"/>
    </row>
    <row r="371" spans="8:39" s="531" customFormat="1" ht="13.5" hidden="1" x14ac:dyDescent="0.15">
      <c r="H371" s="532"/>
      <c r="M371" s="533"/>
      <c r="N371" s="532"/>
      <c r="Q371" s="548"/>
      <c r="R371" s="532"/>
      <c r="S371" s="548"/>
      <c r="X371" s="539"/>
      <c r="AB371" s="541"/>
      <c r="AC371" s="541"/>
      <c r="AD371" s="541"/>
      <c r="AE371" s="541"/>
      <c r="AF371" s="541"/>
      <c r="AL371" s="481"/>
      <c r="AM371" s="503"/>
    </row>
    <row r="372" spans="8:39" s="531" customFormat="1" ht="13.5" hidden="1" x14ac:dyDescent="0.15">
      <c r="H372" s="532"/>
      <c r="M372" s="533"/>
      <c r="N372" s="532"/>
      <c r="Q372" s="548"/>
      <c r="R372" s="532"/>
      <c r="S372" s="548"/>
      <c r="X372" s="539"/>
      <c r="AB372" s="541"/>
      <c r="AC372" s="541"/>
      <c r="AD372" s="541"/>
      <c r="AE372" s="541"/>
      <c r="AF372" s="541"/>
      <c r="AL372" s="481"/>
      <c r="AM372" s="503"/>
    </row>
    <row r="373" spans="8:39" s="531" customFormat="1" ht="13.5" hidden="1" x14ac:dyDescent="0.15">
      <c r="H373" s="532"/>
      <c r="M373" s="533"/>
      <c r="N373" s="532"/>
      <c r="Q373" s="548"/>
      <c r="R373" s="532"/>
      <c r="S373" s="548"/>
      <c r="X373" s="539"/>
      <c r="AB373" s="541"/>
      <c r="AC373" s="541"/>
      <c r="AD373" s="541"/>
      <c r="AE373" s="541"/>
      <c r="AF373" s="541"/>
      <c r="AL373" s="481"/>
      <c r="AM373" s="503"/>
    </row>
    <row r="374" spans="8:39" s="531" customFormat="1" ht="13.5" hidden="1" x14ac:dyDescent="0.15">
      <c r="H374" s="532"/>
      <c r="M374" s="533"/>
      <c r="N374" s="532"/>
      <c r="Q374" s="548"/>
      <c r="R374" s="532"/>
      <c r="S374" s="548"/>
      <c r="X374" s="539"/>
      <c r="AB374" s="541"/>
      <c r="AC374" s="541"/>
      <c r="AD374" s="541"/>
      <c r="AE374" s="541"/>
      <c r="AF374" s="541"/>
      <c r="AL374" s="481"/>
      <c r="AM374" s="503"/>
    </row>
    <row r="375" spans="8:39" s="531" customFormat="1" ht="13.5" hidden="1" x14ac:dyDescent="0.15">
      <c r="H375" s="532"/>
      <c r="M375" s="533"/>
      <c r="N375" s="532"/>
      <c r="Q375" s="548"/>
      <c r="R375" s="532"/>
      <c r="S375" s="548"/>
      <c r="X375" s="539"/>
      <c r="AB375" s="541"/>
      <c r="AC375" s="541"/>
      <c r="AD375" s="541"/>
      <c r="AE375" s="541"/>
      <c r="AF375" s="541"/>
      <c r="AL375" s="481"/>
      <c r="AM375" s="503"/>
    </row>
    <row r="376" spans="8:39" s="531" customFormat="1" ht="13.5" hidden="1" x14ac:dyDescent="0.15">
      <c r="H376" s="532"/>
      <c r="M376" s="533"/>
      <c r="N376" s="532"/>
      <c r="Q376" s="548"/>
      <c r="R376" s="532"/>
      <c r="S376" s="548"/>
      <c r="X376" s="539"/>
      <c r="AB376" s="541"/>
      <c r="AC376" s="541"/>
      <c r="AD376" s="541"/>
      <c r="AE376" s="541"/>
      <c r="AF376" s="541"/>
      <c r="AL376" s="481"/>
      <c r="AM376" s="503"/>
    </row>
    <row r="377" spans="8:39" s="531" customFormat="1" ht="13.5" hidden="1" x14ac:dyDescent="0.15">
      <c r="H377" s="532"/>
      <c r="M377" s="533"/>
      <c r="N377" s="532"/>
      <c r="Q377" s="548"/>
      <c r="R377" s="532"/>
      <c r="S377" s="548"/>
      <c r="X377" s="539"/>
      <c r="AB377" s="541"/>
      <c r="AC377" s="541"/>
      <c r="AD377" s="541"/>
      <c r="AE377" s="541"/>
      <c r="AF377" s="541"/>
      <c r="AL377" s="481"/>
      <c r="AM377" s="503"/>
    </row>
    <row r="378" spans="8:39" s="531" customFormat="1" ht="13.5" hidden="1" x14ac:dyDescent="0.15">
      <c r="H378" s="532"/>
      <c r="M378" s="533"/>
      <c r="N378" s="532"/>
      <c r="Q378" s="548"/>
      <c r="R378" s="532"/>
      <c r="S378" s="548"/>
      <c r="X378" s="539"/>
      <c r="AB378" s="541"/>
      <c r="AC378" s="541"/>
      <c r="AD378" s="541"/>
      <c r="AE378" s="541"/>
      <c r="AF378" s="541"/>
      <c r="AL378" s="481"/>
      <c r="AM378" s="503"/>
    </row>
    <row r="379" spans="8:39" s="531" customFormat="1" ht="13.5" hidden="1" x14ac:dyDescent="0.15">
      <c r="H379" s="532"/>
      <c r="M379" s="533"/>
      <c r="N379" s="532"/>
      <c r="Q379" s="548"/>
      <c r="R379" s="532"/>
      <c r="S379" s="548"/>
      <c r="X379" s="539"/>
      <c r="AB379" s="541"/>
      <c r="AC379" s="541"/>
      <c r="AD379" s="541"/>
      <c r="AE379" s="541"/>
      <c r="AF379" s="541"/>
      <c r="AL379" s="481"/>
      <c r="AM379" s="503"/>
    </row>
    <row r="380" spans="8:39" s="531" customFormat="1" ht="13.5" hidden="1" x14ac:dyDescent="0.15">
      <c r="H380" s="532"/>
      <c r="M380" s="533"/>
      <c r="N380" s="532"/>
      <c r="Q380" s="548"/>
      <c r="R380" s="532"/>
      <c r="S380" s="548"/>
      <c r="X380" s="539"/>
      <c r="AB380" s="541"/>
      <c r="AC380" s="541"/>
      <c r="AD380" s="541"/>
      <c r="AE380" s="541"/>
      <c r="AF380" s="541"/>
      <c r="AL380" s="481"/>
      <c r="AM380" s="503"/>
    </row>
    <row r="381" spans="8:39" s="531" customFormat="1" ht="13.5" hidden="1" x14ac:dyDescent="0.15">
      <c r="H381" s="532"/>
      <c r="M381" s="533"/>
      <c r="N381" s="532"/>
      <c r="Q381" s="548"/>
      <c r="R381" s="532"/>
      <c r="S381" s="548"/>
      <c r="X381" s="539"/>
      <c r="AB381" s="541"/>
      <c r="AC381" s="541"/>
      <c r="AD381" s="541"/>
      <c r="AE381" s="541"/>
      <c r="AF381" s="541"/>
      <c r="AL381" s="481"/>
      <c r="AM381" s="503"/>
    </row>
    <row r="382" spans="8:39" s="531" customFormat="1" ht="13.5" hidden="1" x14ac:dyDescent="0.15">
      <c r="H382" s="532"/>
      <c r="M382" s="533"/>
      <c r="N382" s="532"/>
      <c r="Q382" s="548"/>
      <c r="R382" s="532"/>
      <c r="S382" s="548"/>
      <c r="X382" s="539"/>
      <c r="AB382" s="541"/>
      <c r="AC382" s="541"/>
      <c r="AD382" s="541"/>
      <c r="AE382" s="541"/>
      <c r="AF382" s="541"/>
      <c r="AL382" s="481"/>
      <c r="AM382" s="503"/>
    </row>
    <row r="383" spans="8:39" s="531" customFormat="1" ht="13.5" hidden="1" x14ac:dyDescent="0.15">
      <c r="H383" s="532"/>
      <c r="M383" s="533"/>
      <c r="N383" s="532"/>
      <c r="Q383" s="548"/>
      <c r="R383" s="532"/>
      <c r="S383" s="548"/>
      <c r="X383" s="539"/>
      <c r="AB383" s="541"/>
      <c r="AC383" s="541"/>
      <c r="AD383" s="541"/>
      <c r="AE383" s="541"/>
      <c r="AF383" s="541"/>
      <c r="AL383" s="481"/>
      <c r="AM383" s="503"/>
    </row>
    <row r="384" spans="8:39" s="531" customFormat="1" ht="13.5" hidden="1" x14ac:dyDescent="0.15">
      <c r="H384" s="532"/>
      <c r="M384" s="533"/>
      <c r="N384" s="532"/>
      <c r="Q384" s="548"/>
      <c r="R384" s="532"/>
      <c r="S384" s="548"/>
      <c r="X384" s="539"/>
      <c r="AB384" s="541"/>
      <c r="AC384" s="541"/>
      <c r="AD384" s="541"/>
      <c r="AE384" s="541"/>
      <c r="AF384" s="541"/>
      <c r="AL384" s="481"/>
      <c r="AM384" s="503"/>
    </row>
    <row r="385" spans="8:39" s="531" customFormat="1" ht="13.5" hidden="1" x14ac:dyDescent="0.15">
      <c r="H385" s="532"/>
      <c r="M385" s="533"/>
      <c r="N385" s="532"/>
      <c r="Q385" s="548"/>
      <c r="R385" s="532"/>
      <c r="S385" s="548"/>
      <c r="X385" s="539"/>
      <c r="AB385" s="541"/>
      <c r="AC385" s="541"/>
      <c r="AD385" s="541"/>
      <c r="AE385" s="541"/>
      <c r="AF385" s="541"/>
      <c r="AL385" s="481"/>
      <c r="AM385" s="503"/>
    </row>
    <row r="386" spans="8:39" s="531" customFormat="1" ht="13.5" hidden="1" x14ac:dyDescent="0.15">
      <c r="H386" s="532"/>
      <c r="M386" s="533"/>
      <c r="N386" s="532"/>
      <c r="Q386" s="548"/>
      <c r="R386" s="532"/>
      <c r="S386" s="548"/>
      <c r="X386" s="539"/>
      <c r="AB386" s="541"/>
      <c r="AC386" s="541"/>
      <c r="AD386" s="541"/>
      <c r="AE386" s="541"/>
      <c r="AF386" s="541"/>
      <c r="AL386" s="481"/>
      <c r="AM386" s="503"/>
    </row>
    <row r="387" spans="8:39" s="531" customFormat="1" ht="13.5" hidden="1" x14ac:dyDescent="0.15">
      <c r="H387" s="532"/>
      <c r="M387" s="533"/>
      <c r="N387" s="532"/>
      <c r="Q387" s="548"/>
      <c r="R387" s="532"/>
      <c r="S387" s="548"/>
      <c r="X387" s="539"/>
      <c r="AB387" s="541"/>
      <c r="AC387" s="541"/>
      <c r="AD387" s="541"/>
      <c r="AE387" s="541"/>
      <c r="AF387" s="541"/>
      <c r="AL387" s="481"/>
      <c r="AM387" s="503"/>
    </row>
    <row r="388" spans="8:39" s="531" customFormat="1" ht="13.5" hidden="1" x14ac:dyDescent="0.15">
      <c r="H388" s="532"/>
      <c r="M388" s="533"/>
      <c r="N388" s="532"/>
      <c r="Q388" s="548"/>
      <c r="R388" s="532"/>
      <c r="S388" s="548"/>
      <c r="X388" s="539"/>
      <c r="AB388" s="541"/>
      <c r="AC388" s="541"/>
      <c r="AD388" s="541"/>
      <c r="AE388" s="541"/>
      <c r="AF388" s="541"/>
      <c r="AL388" s="481"/>
      <c r="AM388" s="503"/>
    </row>
    <row r="389" spans="8:39" s="531" customFormat="1" ht="13.5" hidden="1" x14ac:dyDescent="0.15">
      <c r="H389" s="532"/>
      <c r="M389" s="533"/>
      <c r="N389" s="532"/>
      <c r="Q389" s="548"/>
      <c r="R389" s="532"/>
      <c r="S389" s="548"/>
      <c r="X389" s="539"/>
      <c r="AB389" s="541"/>
      <c r="AC389" s="541"/>
      <c r="AD389" s="541"/>
      <c r="AE389" s="541"/>
      <c r="AF389" s="541"/>
      <c r="AL389" s="481"/>
      <c r="AM389" s="503"/>
    </row>
    <row r="390" spans="8:39" s="531" customFormat="1" ht="13.5" hidden="1" x14ac:dyDescent="0.15">
      <c r="H390" s="532"/>
      <c r="M390" s="533"/>
      <c r="N390" s="532"/>
      <c r="Q390" s="548"/>
      <c r="R390" s="532"/>
      <c r="S390" s="548"/>
      <c r="X390" s="539"/>
      <c r="AB390" s="541"/>
      <c r="AC390" s="541"/>
      <c r="AD390" s="541"/>
      <c r="AE390" s="541"/>
      <c r="AF390" s="541"/>
      <c r="AL390" s="481"/>
      <c r="AM390" s="503"/>
    </row>
    <row r="391" spans="8:39" s="531" customFormat="1" ht="13.5" hidden="1" x14ac:dyDescent="0.15">
      <c r="H391" s="532"/>
      <c r="M391" s="533"/>
      <c r="N391" s="532"/>
      <c r="Q391" s="548"/>
      <c r="R391" s="532"/>
      <c r="S391" s="548"/>
      <c r="X391" s="539"/>
      <c r="AB391" s="541"/>
      <c r="AC391" s="541"/>
      <c r="AD391" s="541"/>
      <c r="AE391" s="541"/>
      <c r="AF391" s="541"/>
      <c r="AL391" s="481"/>
      <c r="AM391" s="503"/>
    </row>
    <row r="392" spans="8:39" s="531" customFormat="1" ht="13.5" hidden="1" x14ac:dyDescent="0.15">
      <c r="H392" s="532"/>
      <c r="M392" s="533"/>
      <c r="N392" s="532"/>
      <c r="Q392" s="548"/>
      <c r="R392" s="532"/>
      <c r="S392" s="548"/>
      <c r="X392" s="539"/>
      <c r="AB392" s="541"/>
      <c r="AC392" s="541"/>
      <c r="AD392" s="541"/>
      <c r="AE392" s="541"/>
      <c r="AF392" s="541"/>
      <c r="AL392" s="481"/>
      <c r="AM392" s="503"/>
    </row>
    <row r="393" spans="8:39" s="531" customFormat="1" ht="13.5" hidden="1" x14ac:dyDescent="0.15">
      <c r="H393" s="532"/>
      <c r="M393" s="533"/>
      <c r="N393" s="532"/>
      <c r="Q393" s="548"/>
      <c r="R393" s="532"/>
      <c r="S393" s="548"/>
      <c r="X393" s="539"/>
      <c r="AB393" s="541"/>
      <c r="AC393" s="541"/>
      <c r="AD393" s="541"/>
      <c r="AE393" s="541"/>
      <c r="AF393" s="541"/>
      <c r="AL393" s="481"/>
      <c r="AM393" s="503"/>
    </row>
    <row r="394" spans="8:39" s="531" customFormat="1" ht="13.5" hidden="1" x14ac:dyDescent="0.15">
      <c r="H394" s="532"/>
      <c r="M394" s="533"/>
      <c r="N394" s="532"/>
      <c r="Q394" s="548"/>
      <c r="R394" s="532"/>
      <c r="S394" s="548"/>
      <c r="X394" s="539"/>
      <c r="AB394" s="541"/>
      <c r="AC394" s="541"/>
      <c r="AD394" s="541"/>
      <c r="AE394" s="541"/>
      <c r="AF394" s="541"/>
      <c r="AL394" s="481"/>
      <c r="AM394" s="503"/>
    </row>
    <row r="395" spans="8:39" s="531" customFormat="1" ht="13.5" hidden="1" x14ac:dyDescent="0.15">
      <c r="H395" s="532"/>
      <c r="M395" s="533"/>
      <c r="N395" s="532"/>
      <c r="Q395" s="548"/>
      <c r="R395" s="532"/>
      <c r="S395" s="548"/>
      <c r="X395" s="539"/>
      <c r="AB395" s="541"/>
      <c r="AC395" s="541"/>
      <c r="AD395" s="541"/>
      <c r="AE395" s="541"/>
      <c r="AF395" s="541"/>
      <c r="AL395" s="481"/>
      <c r="AM395" s="503"/>
    </row>
    <row r="396" spans="8:39" s="531" customFormat="1" ht="13.5" hidden="1" x14ac:dyDescent="0.15">
      <c r="H396" s="532"/>
      <c r="M396" s="533"/>
      <c r="N396" s="532"/>
      <c r="Q396" s="548"/>
      <c r="R396" s="532"/>
      <c r="S396" s="548"/>
      <c r="X396" s="539"/>
      <c r="AB396" s="541"/>
      <c r="AC396" s="541"/>
      <c r="AD396" s="541"/>
      <c r="AE396" s="541"/>
      <c r="AF396" s="541"/>
      <c r="AL396" s="481"/>
      <c r="AM396" s="503"/>
    </row>
    <row r="397" spans="8:39" s="531" customFormat="1" ht="13.5" hidden="1" x14ac:dyDescent="0.15">
      <c r="H397" s="532"/>
      <c r="M397" s="533"/>
      <c r="N397" s="532"/>
      <c r="Q397" s="548"/>
      <c r="R397" s="532"/>
      <c r="S397" s="548"/>
      <c r="X397" s="539"/>
      <c r="AB397" s="541"/>
      <c r="AC397" s="541"/>
      <c r="AD397" s="541"/>
      <c r="AE397" s="541"/>
      <c r="AF397" s="541"/>
      <c r="AL397" s="481"/>
      <c r="AM397" s="503"/>
    </row>
    <row r="398" spans="8:39" s="531" customFormat="1" ht="13.5" hidden="1" x14ac:dyDescent="0.15">
      <c r="H398" s="532"/>
      <c r="M398" s="533"/>
      <c r="N398" s="532"/>
      <c r="Q398" s="548"/>
      <c r="R398" s="532"/>
      <c r="S398" s="548"/>
      <c r="X398" s="539"/>
      <c r="AB398" s="541"/>
      <c r="AC398" s="541"/>
      <c r="AD398" s="541"/>
      <c r="AE398" s="541"/>
      <c r="AF398" s="541"/>
      <c r="AL398" s="481"/>
      <c r="AM398" s="503"/>
    </row>
    <row r="399" spans="8:39" s="531" customFormat="1" ht="13.5" hidden="1" x14ac:dyDescent="0.15">
      <c r="H399" s="532"/>
      <c r="M399" s="533"/>
      <c r="N399" s="532"/>
      <c r="Q399" s="548"/>
      <c r="R399" s="532"/>
      <c r="S399" s="548"/>
      <c r="X399" s="539"/>
      <c r="AB399" s="541"/>
      <c r="AC399" s="541"/>
      <c r="AD399" s="541"/>
      <c r="AE399" s="541"/>
      <c r="AF399" s="541"/>
      <c r="AL399" s="481"/>
      <c r="AM399" s="503"/>
    </row>
    <row r="400" spans="8:39" s="531" customFormat="1" ht="13.5" hidden="1" x14ac:dyDescent="0.15">
      <c r="H400" s="532"/>
      <c r="M400" s="533"/>
      <c r="N400" s="532"/>
      <c r="Q400" s="548"/>
      <c r="R400" s="532"/>
      <c r="S400" s="548"/>
      <c r="X400" s="539"/>
      <c r="AB400" s="541"/>
      <c r="AC400" s="541"/>
      <c r="AD400" s="541"/>
      <c r="AE400" s="541"/>
      <c r="AF400" s="541"/>
      <c r="AL400" s="481"/>
      <c r="AM400" s="503"/>
    </row>
    <row r="401" spans="8:39" s="531" customFormat="1" ht="13.5" hidden="1" x14ac:dyDescent="0.15">
      <c r="H401" s="532"/>
      <c r="M401" s="533"/>
      <c r="N401" s="532"/>
      <c r="Q401" s="548"/>
      <c r="R401" s="532"/>
      <c r="S401" s="548"/>
      <c r="X401" s="539"/>
      <c r="AB401" s="541"/>
      <c r="AC401" s="541"/>
      <c r="AD401" s="541"/>
      <c r="AE401" s="541"/>
      <c r="AF401" s="541"/>
      <c r="AL401" s="481"/>
      <c r="AM401" s="503"/>
    </row>
    <row r="402" spans="8:39" s="531" customFormat="1" ht="13.5" hidden="1" x14ac:dyDescent="0.15">
      <c r="H402" s="532"/>
      <c r="M402" s="533"/>
      <c r="N402" s="532"/>
      <c r="Q402" s="548"/>
      <c r="R402" s="532"/>
      <c r="S402" s="548"/>
      <c r="X402" s="539"/>
      <c r="AB402" s="541"/>
      <c r="AC402" s="541"/>
      <c r="AD402" s="541"/>
      <c r="AE402" s="541"/>
      <c r="AF402" s="541"/>
      <c r="AL402" s="481"/>
      <c r="AM402" s="503"/>
    </row>
    <row r="403" spans="8:39" s="531" customFormat="1" ht="13.5" hidden="1" x14ac:dyDescent="0.15">
      <c r="H403" s="532"/>
      <c r="M403" s="533"/>
      <c r="N403" s="532"/>
      <c r="Q403" s="548"/>
      <c r="R403" s="532"/>
      <c r="S403" s="548"/>
      <c r="X403" s="539"/>
      <c r="AB403" s="541"/>
      <c r="AC403" s="541"/>
      <c r="AD403" s="541"/>
      <c r="AE403" s="541"/>
      <c r="AF403" s="541"/>
      <c r="AL403" s="481"/>
      <c r="AM403" s="503"/>
    </row>
    <row r="404" spans="8:39" s="531" customFormat="1" ht="13.5" hidden="1" x14ac:dyDescent="0.15">
      <c r="H404" s="532"/>
      <c r="M404" s="533"/>
      <c r="N404" s="532"/>
      <c r="Q404" s="548"/>
      <c r="R404" s="532"/>
      <c r="S404" s="548"/>
      <c r="X404" s="539"/>
      <c r="AB404" s="541"/>
      <c r="AC404" s="541"/>
      <c r="AD404" s="541"/>
      <c r="AE404" s="541"/>
      <c r="AF404" s="541"/>
      <c r="AL404" s="481"/>
      <c r="AM404" s="503"/>
    </row>
    <row r="405" spans="8:39" s="531" customFormat="1" ht="13.5" hidden="1" x14ac:dyDescent="0.15">
      <c r="H405" s="532"/>
      <c r="M405" s="533"/>
      <c r="N405" s="532"/>
      <c r="Q405" s="548"/>
      <c r="R405" s="532"/>
      <c r="S405" s="548"/>
      <c r="X405" s="539"/>
      <c r="AB405" s="541"/>
      <c r="AC405" s="541"/>
      <c r="AD405" s="541"/>
      <c r="AE405" s="541"/>
      <c r="AF405" s="541"/>
      <c r="AL405" s="481"/>
      <c r="AM405" s="503"/>
    </row>
    <row r="406" spans="8:39" s="531" customFormat="1" ht="13.5" hidden="1" x14ac:dyDescent="0.15">
      <c r="H406" s="532"/>
      <c r="M406" s="533"/>
      <c r="N406" s="532"/>
      <c r="Q406" s="548"/>
      <c r="R406" s="532"/>
      <c r="S406" s="548"/>
      <c r="X406" s="539"/>
      <c r="AB406" s="541"/>
      <c r="AC406" s="541"/>
      <c r="AD406" s="541"/>
      <c r="AE406" s="541"/>
      <c r="AF406" s="541"/>
      <c r="AL406" s="481"/>
      <c r="AM406" s="503"/>
    </row>
    <row r="407" spans="8:39" s="531" customFormat="1" ht="13.5" hidden="1" x14ac:dyDescent="0.15">
      <c r="H407" s="532"/>
      <c r="M407" s="533"/>
      <c r="N407" s="532"/>
      <c r="Q407" s="548"/>
      <c r="R407" s="532"/>
      <c r="S407" s="548"/>
      <c r="X407" s="539"/>
      <c r="AB407" s="541"/>
      <c r="AC407" s="541"/>
      <c r="AD407" s="541"/>
      <c r="AE407" s="541"/>
      <c r="AF407" s="541"/>
      <c r="AL407" s="481"/>
      <c r="AM407" s="503"/>
    </row>
    <row r="408" spans="8:39" s="531" customFormat="1" ht="13.5" hidden="1" x14ac:dyDescent="0.15">
      <c r="H408" s="532"/>
      <c r="M408" s="533"/>
      <c r="N408" s="532"/>
      <c r="Q408" s="548"/>
      <c r="R408" s="532"/>
      <c r="S408" s="548"/>
      <c r="X408" s="539"/>
      <c r="AB408" s="541"/>
      <c r="AC408" s="541"/>
      <c r="AD408" s="541"/>
      <c r="AE408" s="541"/>
      <c r="AF408" s="541"/>
      <c r="AL408" s="481"/>
      <c r="AM408" s="503"/>
    </row>
    <row r="409" spans="8:39" s="531" customFormat="1" ht="13.5" hidden="1" x14ac:dyDescent="0.15">
      <c r="H409" s="532"/>
      <c r="M409" s="533"/>
      <c r="N409" s="532"/>
      <c r="Q409" s="548"/>
      <c r="R409" s="532"/>
      <c r="S409" s="548"/>
      <c r="X409" s="539"/>
      <c r="AB409" s="541"/>
      <c r="AC409" s="541"/>
      <c r="AD409" s="541"/>
      <c r="AE409" s="541"/>
      <c r="AF409" s="541"/>
      <c r="AL409" s="481"/>
      <c r="AM409" s="503"/>
    </row>
    <row r="410" spans="8:39" s="531" customFormat="1" ht="13.5" hidden="1" x14ac:dyDescent="0.15">
      <c r="H410" s="532"/>
      <c r="M410" s="533"/>
      <c r="N410" s="532"/>
      <c r="Q410" s="548"/>
      <c r="R410" s="532"/>
      <c r="S410" s="548"/>
      <c r="X410" s="539"/>
      <c r="AB410" s="541"/>
      <c r="AC410" s="541"/>
      <c r="AD410" s="541"/>
      <c r="AE410" s="541"/>
      <c r="AF410" s="541"/>
      <c r="AL410" s="481"/>
      <c r="AM410" s="503"/>
    </row>
    <row r="411" spans="8:39" s="531" customFormat="1" ht="13.5" hidden="1" x14ac:dyDescent="0.15">
      <c r="H411" s="532"/>
      <c r="M411" s="533"/>
      <c r="N411" s="532"/>
      <c r="Q411" s="548"/>
      <c r="R411" s="532"/>
      <c r="S411" s="548"/>
      <c r="X411" s="539"/>
      <c r="AB411" s="541"/>
      <c r="AC411" s="541"/>
      <c r="AD411" s="541"/>
      <c r="AE411" s="541"/>
      <c r="AF411" s="541"/>
      <c r="AL411" s="481"/>
      <c r="AM411" s="503"/>
    </row>
    <row r="412" spans="8:39" s="531" customFormat="1" ht="13.5" hidden="1" x14ac:dyDescent="0.15">
      <c r="H412" s="532"/>
      <c r="M412" s="533"/>
      <c r="N412" s="532"/>
      <c r="Q412" s="548"/>
      <c r="R412" s="532"/>
      <c r="S412" s="548"/>
      <c r="X412" s="539"/>
      <c r="AB412" s="541"/>
      <c r="AC412" s="541"/>
      <c r="AD412" s="541"/>
      <c r="AE412" s="541"/>
      <c r="AF412" s="541"/>
      <c r="AL412" s="481"/>
      <c r="AM412" s="503"/>
    </row>
    <row r="413" spans="8:39" s="531" customFormat="1" ht="13.5" hidden="1" x14ac:dyDescent="0.15">
      <c r="H413" s="532"/>
      <c r="M413" s="533"/>
      <c r="N413" s="532"/>
      <c r="Q413" s="548"/>
      <c r="R413" s="532"/>
      <c r="S413" s="548"/>
      <c r="X413" s="539"/>
      <c r="AB413" s="541"/>
      <c r="AC413" s="541"/>
      <c r="AD413" s="541"/>
      <c r="AE413" s="541"/>
      <c r="AF413" s="541"/>
      <c r="AL413" s="481"/>
      <c r="AM413" s="503"/>
    </row>
    <row r="414" spans="8:39" s="531" customFormat="1" ht="13.5" hidden="1" x14ac:dyDescent="0.15">
      <c r="H414" s="532"/>
      <c r="M414" s="533"/>
      <c r="N414" s="532"/>
      <c r="Q414" s="548"/>
      <c r="R414" s="532"/>
      <c r="S414" s="548"/>
      <c r="X414" s="539"/>
      <c r="AB414" s="541"/>
      <c r="AC414" s="541"/>
      <c r="AD414" s="541"/>
      <c r="AE414" s="541"/>
      <c r="AF414" s="541"/>
      <c r="AL414" s="481"/>
      <c r="AM414" s="503"/>
    </row>
    <row r="415" spans="8:39" s="531" customFormat="1" ht="13.5" hidden="1" x14ac:dyDescent="0.15">
      <c r="H415" s="532"/>
      <c r="M415" s="533"/>
      <c r="N415" s="532"/>
      <c r="Q415" s="548"/>
      <c r="R415" s="532"/>
      <c r="S415" s="548"/>
      <c r="X415" s="539"/>
      <c r="AB415" s="541"/>
      <c r="AC415" s="541"/>
      <c r="AD415" s="541"/>
      <c r="AE415" s="541"/>
      <c r="AF415" s="541"/>
      <c r="AL415" s="481"/>
      <c r="AM415" s="503"/>
    </row>
    <row r="416" spans="8:39" s="531" customFormat="1" ht="13.5" hidden="1" x14ac:dyDescent="0.15">
      <c r="H416" s="532"/>
      <c r="M416" s="533"/>
      <c r="N416" s="532"/>
      <c r="Q416" s="548"/>
      <c r="R416" s="532"/>
      <c r="S416" s="548"/>
      <c r="X416" s="539"/>
      <c r="AB416" s="541"/>
      <c r="AC416" s="541"/>
      <c r="AD416" s="541"/>
      <c r="AE416" s="541"/>
      <c r="AF416" s="541"/>
      <c r="AL416" s="481"/>
      <c r="AM416" s="503"/>
    </row>
    <row r="417" spans="8:39" s="531" customFormat="1" ht="13.5" hidden="1" x14ac:dyDescent="0.15">
      <c r="H417" s="532"/>
      <c r="M417" s="533"/>
      <c r="N417" s="532"/>
      <c r="Q417" s="548"/>
      <c r="R417" s="532"/>
      <c r="S417" s="548"/>
      <c r="X417" s="539"/>
      <c r="AB417" s="541"/>
      <c r="AC417" s="541"/>
      <c r="AD417" s="541"/>
      <c r="AE417" s="541"/>
      <c r="AF417" s="541"/>
      <c r="AL417" s="481"/>
      <c r="AM417" s="503"/>
    </row>
    <row r="418" spans="8:39" s="531" customFormat="1" ht="13.5" hidden="1" x14ac:dyDescent="0.15">
      <c r="H418" s="532"/>
      <c r="M418" s="533"/>
      <c r="N418" s="532"/>
      <c r="Q418" s="548"/>
      <c r="R418" s="532"/>
      <c r="S418" s="548"/>
      <c r="X418" s="539"/>
      <c r="AB418" s="541"/>
      <c r="AC418" s="541"/>
      <c r="AD418" s="541"/>
      <c r="AE418" s="541"/>
      <c r="AF418" s="541"/>
      <c r="AL418" s="481"/>
      <c r="AM418" s="503"/>
    </row>
    <row r="419" spans="8:39" s="531" customFormat="1" ht="13.5" hidden="1" x14ac:dyDescent="0.15">
      <c r="H419" s="532"/>
      <c r="M419" s="533"/>
      <c r="N419" s="532"/>
      <c r="Q419" s="548"/>
      <c r="R419" s="532"/>
      <c r="S419" s="548"/>
      <c r="X419" s="539"/>
      <c r="AB419" s="541"/>
      <c r="AC419" s="541"/>
      <c r="AD419" s="541"/>
      <c r="AE419" s="541"/>
      <c r="AF419" s="541"/>
      <c r="AL419" s="481"/>
      <c r="AM419" s="503"/>
    </row>
    <row r="420" spans="8:39" s="531" customFormat="1" ht="13.5" hidden="1" x14ac:dyDescent="0.15">
      <c r="H420" s="532"/>
      <c r="M420" s="533"/>
      <c r="N420" s="532"/>
      <c r="Q420" s="548"/>
      <c r="R420" s="532"/>
      <c r="S420" s="548"/>
      <c r="X420" s="539"/>
      <c r="AB420" s="541"/>
      <c r="AC420" s="541"/>
      <c r="AD420" s="541"/>
      <c r="AE420" s="541"/>
      <c r="AF420" s="541"/>
      <c r="AL420" s="481"/>
      <c r="AM420" s="503"/>
    </row>
    <row r="421" spans="8:39" s="531" customFormat="1" ht="13.5" hidden="1" x14ac:dyDescent="0.15">
      <c r="H421" s="532"/>
      <c r="M421" s="533"/>
      <c r="N421" s="532"/>
      <c r="Q421" s="548"/>
      <c r="R421" s="532"/>
      <c r="S421" s="548"/>
      <c r="X421" s="539"/>
      <c r="AB421" s="541"/>
      <c r="AC421" s="541"/>
      <c r="AD421" s="541"/>
      <c r="AE421" s="541"/>
      <c r="AF421" s="541"/>
      <c r="AL421" s="481"/>
      <c r="AM421" s="503"/>
    </row>
    <row r="422" spans="8:39" s="531" customFormat="1" ht="13.5" hidden="1" x14ac:dyDescent="0.15">
      <c r="H422" s="532"/>
      <c r="M422" s="533"/>
      <c r="N422" s="532"/>
      <c r="Q422" s="548"/>
      <c r="R422" s="532"/>
      <c r="S422" s="548"/>
      <c r="X422" s="539"/>
      <c r="AB422" s="541"/>
      <c r="AC422" s="541"/>
      <c r="AD422" s="541"/>
      <c r="AE422" s="541"/>
      <c r="AF422" s="541"/>
      <c r="AL422" s="481"/>
      <c r="AM422" s="503"/>
    </row>
    <row r="423" spans="8:39" s="531" customFormat="1" ht="13.5" hidden="1" x14ac:dyDescent="0.15">
      <c r="H423" s="532"/>
      <c r="M423" s="533"/>
      <c r="N423" s="532"/>
      <c r="Q423" s="548"/>
      <c r="R423" s="532"/>
      <c r="S423" s="548"/>
      <c r="X423" s="539"/>
      <c r="AB423" s="541"/>
      <c r="AC423" s="541"/>
      <c r="AD423" s="541"/>
      <c r="AE423" s="541"/>
      <c r="AF423" s="541"/>
      <c r="AL423" s="481"/>
      <c r="AM423" s="503"/>
    </row>
    <row r="424" spans="8:39" s="531" customFormat="1" ht="13.5" hidden="1" x14ac:dyDescent="0.15">
      <c r="H424" s="532"/>
      <c r="M424" s="533"/>
      <c r="N424" s="532"/>
      <c r="Q424" s="548"/>
      <c r="R424" s="532"/>
      <c r="S424" s="548"/>
      <c r="X424" s="539"/>
      <c r="AB424" s="541"/>
      <c r="AC424" s="541"/>
      <c r="AD424" s="541"/>
      <c r="AE424" s="541"/>
      <c r="AF424" s="541"/>
      <c r="AL424" s="481"/>
      <c r="AM424" s="503"/>
    </row>
    <row r="425" spans="8:39" s="531" customFormat="1" ht="13.5" hidden="1" x14ac:dyDescent="0.15">
      <c r="H425" s="532"/>
      <c r="M425" s="533"/>
      <c r="N425" s="532"/>
      <c r="Q425" s="548"/>
      <c r="R425" s="532"/>
      <c r="S425" s="548"/>
      <c r="X425" s="539"/>
      <c r="AB425" s="541"/>
      <c r="AC425" s="541"/>
      <c r="AD425" s="541"/>
      <c r="AE425" s="541"/>
      <c r="AF425" s="541"/>
      <c r="AL425" s="481"/>
      <c r="AM425" s="503"/>
    </row>
    <row r="426" spans="8:39" s="531" customFormat="1" ht="13.5" hidden="1" x14ac:dyDescent="0.15">
      <c r="H426" s="532"/>
      <c r="M426" s="533"/>
      <c r="N426" s="532"/>
      <c r="Q426" s="548"/>
      <c r="R426" s="532"/>
      <c r="S426" s="548"/>
      <c r="X426" s="539"/>
      <c r="AB426" s="541"/>
      <c r="AC426" s="541"/>
      <c r="AD426" s="541"/>
      <c r="AE426" s="541"/>
      <c r="AF426" s="541"/>
      <c r="AL426" s="481"/>
      <c r="AM426" s="503"/>
    </row>
    <row r="427" spans="8:39" s="531" customFormat="1" ht="13.5" hidden="1" x14ac:dyDescent="0.15">
      <c r="H427" s="532"/>
      <c r="M427" s="533"/>
      <c r="N427" s="532"/>
      <c r="Q427" s="548"/>
      <c r="R427" s="532"/>
      <c r="S427" s="548"/>
      <c r="X427" s="539"/>
      <c r="AB427" s="541"/>
      <c r="AC427" s="541"/>
      <c r="AD427" s="541"/>
      <c r="AE427" s="541"/>
      <c r="AF427" s="541"/>
      <c r="AL427" s="481"/>
      <c r="AM427" s="503"/>
    </row>
    <row r="428" spans="8:39" s="531" customFormat="1" ht="13.5" hidden="1" x14ac:dyDescent="0.15">
      <c r="H428" s="532"/>
      <c r="M428" s="533"/>
      <c r="N428" s="532"/>
      <c r="Q428" s="548"/>
      <c r="R428" s="532"/>
      <c r="S428" s="548"/>
      <c r="X428" s="539"/>
      <c r="AB428" s="541"/>
      <c r="AC428" s="541"/>
      <c r="AD428" s="541"/>
      <c r="AE428" s="541"/>
      <c r="AF428" s="541"/>
      <c r="AL428" s="481"/>
      <c r="AM428" s="503"/>
    </row>
    <row r="429" spans="8:39" s="531" customFormat="1" ht="13.5" hidden="1" x14ac:dyDescent="0.15">
      <c r="H429" s="532"/>
      <c r="M429" s="533"/>
      <c r="N429" s="532"/>
      <c r="Q429" s="548"/>
      <c r="R429" s="532"/>
      <c r="S429" s="548"/>
      <c r="X429" s="539"/>
      <c r="AB429" s="541"/>
      <c r="AC429" s="541"/>
      <c r="AD429" s="541"/>
      <c r="AE429" s="541"/>
      <c r="AF429" s="541"/>
      <c r="AL429" s="481"/>
      <c r="AM429" s="503"/>
    </row>
    <row r="430" spans="8:39" s="531" customFormat="1" ht="13.5" hidden="1" x14ac:dyDescent="0.15">
      <c r="H430" s="532"/>
      <c r="M430" s="533"/>
      <c r="N430" s="532"/>
      <c r="Q430" s="548"/>
      <c r="R430" s="532"/>
      <c r="S430" s="548"/>
      <c r="X430" s="539"/>
      <c r="AB430" s="541"/>
      <c r="AC430" s="541"/>
      <c r="AD430" s="541"/>
      <c r="AE430" s="541"/>
      <c r="AF430" s="541"/>
      <c r="AL430" s="481"/>
      <c r="AM430" s="503"/>
    </row>
    <row r="431" spans="8:39" s="531" customFormat="1" ht="13.5" hidden="1" x14ac:dyDescent="0.15">
      <c r="H431" s="532"/>
      <c r="M431" s="533"/>
      <c r="N431" s="532"/>
      <c r="Q431" s="548"/>
      <c r="R431" s="532"/>
      <c r="S431" s="548"/>
      <c r="X431" s="539"/>
      <c r="AB431" s="541"/>
      <c r="AC431" s="541"/>
      <c r="AD431" s="541"/>
      <c r="AE431" s="541"/>
      <c r="AF431" s="541"/>
      <c r="AL431" s="481"/>
      <c r="AM431" s="503"/>
    </row>
    <row r="432" spans="8:39" s="531" customFormat="1" ht="13.5" hidden="1" x14ac:dyDescent="0.15">
      <c r="H432" s="532"/>
      <c r="M432" s="533"/>
      <c r="N432" s="532"/>
      <c r="Q432" s="548"/>
      <c r="R432" s="532"/>
      <c r="S432" s="548"/>
      <c r="X432" s="539"/>
      <c r="AB432" s="541"/>
      <c r="AC432" s="541"/>
      <c r="AD432" s="541"/>
      <c r="AE432" s="541"/>
      <c r="AF432" s="541"/>
      <c r="AL432" s="481"/>
      <c r="AM432" s="503"/>
    </row>
    <row r="433" spans="8:39" s="531" customFormat="1" ht="13.5" hidden="1" x14ac:dyDescent="0.15">
      <c r="H433" s="532"/>
      <c r="M433" s="533"/>
      <c r="N433" s="532"/>
      <c r="Q433" s="548"/>
      <c r="R433" s="532"/>
      <c r="S433" s="548"/>
      <c r="X433" s="539"/>
      <c r="AB433" s="541"/>
      <c r="AC433" s="541"/>
      <c r="AD433" s="541"/>
      <c r="AE433" s="541"/>
      <c r="AF433" s="541"/>
      <c r="AL433" s="481"/>
      <c r="AM433" s="503"/>
    </row>
    <row r="434" spans="8:39" s="531" customFormat="1" ht="13.5" hidden="1" x14ac:dyDescent="0.15">
      <c r="H434" s="532"/>
      <c r="M434" s="533"/>
      <c r="N434" s="532"/>
      <c r="Q434" s="548"/>
      <c r="R434" s="532"/>
      <c r="S434" s="548"/>
      <c r="X434" s="539"/>
      <c r="AB434" s="541"/>
      <c r="AC434" s="541"/>
      <c r="AD434" s="541"/>
      <c r="AE434" s="541"/>
      <c r="AF434" s="541"/>
      <c r="AL434" s="481"/>
      <c r="AM434" s="503"/>
    </row>
    <row r="435" spans="8:39" s="531" customFormat="1" ht="13.5" hidden="1" x14ac:dyDescent="0.15">
      <c r="H435" s="532"/>
      <c r="M435" s="533"/>
      <c r="N435" s="532"/>
      <c r="Q435" s="548"/>
      <c r="R435" s="532"/>
      <c r="S435" s="548"/>
      <c r="X435" s="539"/>
      <c r="AB435" s="541"/>
      <c r="AC435" s="541"/>
      <c r="AD435" s="541"/>
      <c r="AE435" s="541"/>
      <c r="AF435" s="541"/>
      <c r="AL435" s="481"/>
      <c r="AM435" s="503"/>
    </row>
    <row r="436" spans="8:39" s="531" customFormat="1" ht="13.5" hidden="1" x14ac:dyDescent="0.15">
      <c r="H436" s="532"/>
      <c r="M436" s="533"/>
      <c r="N436" s="532"/>
      <c r="Q436" s="548"/>
      <c r="R436" s="532"/>
      <c r="S436" s="548"/>
      <c r="X436" s="539"/>
      <c r="AB436" s="541"/>
      <c r="AC436" s="541"/>
      <c r="AD436" s="541"/>
      <c r="AE436" s="541"/>
      <c r="AF436" s="541"/>
      <c r="AL436" s="481"/>
      <c r="AM436" s="503"/>
    </row>
    <row r="437" spans="8:39" s="531" customFormat="1" ht="13.5" hidden="1" x14ac:dyDescent="0.15">
      <c r="H437" s="532"/>
      <c r="M437" s="533"/>
      <c r="N437" s="532"/>
      <c r="Q437" s="548"/>
      <c r="R437" s="532"/>
      <c r="S437" s="548"/>
      <c r="X437" s="539"/>
      <c r="AB437" s="541"/>
      <c r="AC437" s="541"/>
      <c r="AD437" s="541"/>
      <c r="AE437" s="541"/>
      <c r="AF437" s="541"/>
      <c r="AL437" s="481"/>
      <c r="AM437" s="503"/>
    </row>
    <row r="438" spans="8:39" s="531" customFormat="1" ht="13.5" hidden="1" x14ac:dyDescent="0.15">
      <c r="H438" s="532"/>
      <c r="M438" s="533"/>
      <c r="N438" s="532"/>
      <c r="Q438" s="548"/>
      <c r="R438" s="532"/>
      <c r="S438" s="548"/>
      <c r="X438" s="539"/>
      <c r="AB438" s="541"/>
      <c r="AC438" s="541"/>
      <c r="AD438" s="541"/>
      <c r="AE438" s="541"/>
      <c r="AF438" s="541"/>
      <c r="AL438" s="481"/>
      <c r="AM438" s="503"/>
    </row>
    <row r="439" spans="8:39" s="531" customFormat="1" ht="13.5" hidden="1" x14ac:dyDescent="0.15">
      <c r="H439" s="532"/>
      <c r="M439" s="533"/>
      <c r="N439" s="532"/>
      <c r="Q439" s="548"/>
      <c r="R439" s="532"/>
      <c r="S439" s="548"/>
      <c r="X439" s="539"/>
      <c r="AB439" s="541"/>
      <c r="AC439" s="541"/>
      <c r="AD439" s="541"/>
      <c r="AE439" s="541"/>
      <c r="AF439" s="541"/>
      <c r="AL439" s="481"/>
      <c r="AM439" s="503"/>
    </row>
    <row r="440" spans="8:39" s="531" customFormat="1" ht="13.5" hidden="1" x14ac:dyDescent="0.15">
      <c r="H440" s="532"/>
      <c r="M440" s="533"/>
      <c r="N440" s="532"/>
      <c r="Q440" s="548"/>
      <c r="R440" s="532"/>
      <c r="S440" s="548"/>
      <c r="X440" s="539"/>
      <c r="AB440" s="541"/>
      <c r="AC440" s="541"/>
      <c r="AD440" s="541"/>
      <c r="AE440" s="541"/>
      <c r="AF440" s="541"/>
      <c r="AL440" s="481"/>
      <c r="AM440" s="503"/>
    </row>
    <row r="441" spans="8:39" s="531" customFormat="1" ht="13.5" hidden="1" x14ac:dyDescent="0.15">
      <c r="H441" s="532"/>
      <c r="M441" s="533"/>
      <c r="N441" s="532"/>
      <c r="Q441" s="548"/>
      <c r="R441" s="532"/>
      <c r="S441" s="548"/>
      <c r="X441" s="539"/>
      <c r="AB441" s="541"/>
      <c r="AC441" s="541"/>
      <c r="AD441" s="541"/>
      <c r="AE441" s="541"/>
      <c r="AF441" s="541"/>
      <c r="AL441" s="481"/>
      <c r="AM441" s="503"/>
    </row>
    <row r="442" spans="8:39" s="531" customFormat="1" ht="13.5" hidden="1" x14ac:dyDescent="0.15">
      <c r="H442" s="532"/>
      <c r="M442" s="533"/>
      <c r="N442" s="532"/>
      <c r="Q442" s="548"/>
      <c r="R442" s="532"/>
      <c r="S442" s="548"/>
      <c r="X442" s="539"/>
      <c r="AB442" s="541"/>
      <c r="AC442" s="541"/>
      <c r="AD442" s="541"/>
      <c r="AE442" s="541"/>
      <c r="AF442" s="541"/>
      <c r="AL442" s="481"/>
      <c r="AM442" s="503"/>
    </row>
    <row r="443" spans="8:39" s="531" customFormat="1" ht="13.5" hidden="1" x14ac:dyDescent="0.15">
      <c r="H443" s="532"/>
      <c r="M443" s="533"/>
      <c r="N443" s="532"/>
      <c r="Q443" s="548"/>
      <c r="R443" s="532"/>
      <c r="S443" s="548"/>
      <c r="X443" s="539"/>
      <c r="AB443" s="541"/>
      <c r="AC443" s="541"/>
      <c r="AD443" s="541"/>
      <c r="AE443" s="541"/>
      <c r="AF443" s="541"/>
      <c r="AL443" s="481"/>
      <c r="AM443" s="503"/>
    </row>
    <row r="444" spans="8:39" s="531" customFormat="1" ht="13.5" hidden="1" x14ac:dyDescent="0.15">
      <c r="H444" s="532"/>
      <c r="M444" s="533"/>
      <c r="N444" s="532"/>
      <c r="Q444" s="548"/>
      <c r="R444" s="532"/>
      <c r="S444" s="548"/>
      <c r="X444" s="539"/>
      <c r="AB444" s="541"/>
      <c r="AC444" s="541"/>
      <c r="AD444" s="541"/>
      <c r="AE444" s="541"/>
      <c r="AF444" s="541"/>
      <c r="AL444" s="481"/>
      <c r="AM444" s="503"/>
    </row>
    <row r="445" spans="8:39" s="531" customFormat="1" ht="13.5" hidden="1" x14ac:dyDescent="0.15">
      <c r="H445" s="532"/>
      <c r="M445" s="533"/>
      <c r="N445" s="532"/>
      <c r="Q445" s="548"/>
      <c r="R445" s="532"/>
      <c r="S445" s="548"/>
      <c r="X445" s="539"/>
      <c r="AB445" s="541"/>
      <c r="AC445" s="541"/>
      <c r="AD445" s="541"/>
      <c r="AE445" s="541"/>
      <c r="AF445" s="541"/>
      <c r="AL445" s="481"/>
      <c r="AM445" s="503"/>
    </row>
    <row r="446" spans="8:39" s="531" customFormat="1" ht="13.5" hidden="1" x14ac:dyDescent="0.15">
      <c r="H446" s="532"/>
      <c r="M446" s="533"/>
      <c r="N446" s="532"/>
      <c r="Q446" s="548"/>
      <c r="R446" s="532"/>
      <c r="S446" s="548"/>
      <c r="X446" s="539"/>
      <c r="AB446" s="541"/>
      <c r="AC446" s="541"/>
      <c r="AD446" s="541"/>
      <c r="AE446" s="541"/>
      <c r="AF446" s="541"/>
      <c r="AL446" s="481"/>
      <c r="AM446" s="503"/>
    </row>
    <row r="447" spans="8:39" s="531" customFormat="1" ht="13.5" hidden="1" x14ac:dyDescent="0.15">
      <c r="H447" s="532"/>
      <c r="M447" s="533"/>
      <c r="N447" s="532"/>
      <c r="Q447" s="548"/>
      <c r="R447" s="532"/>
      <c r="S447" s="548"/>
      <c r="X447" s="539"/>
      <c r="AB447" s="541"/>
      <c r="AC447" s="541"/>
      <c r="AD447" s="541"/>
      <c r="AE447" s="541"/>
      <c r="AF447" s="541"/>
      <c r="AL447" s="481"/>
      <c r="AM447" s="503"/>
    </row>
    <row r="448" spans="8:39" s="531" customFormat="1" ht="13.5" hidden="1" x14ac:dyDescent="0.15">
      <c r="H448" s="532"/>
      <c r="M448" s="533"/>
      <c r="N448" s="532"/>
      <c r="Q448" s="548"/>
      <c r="R448" s="532"/>
      <c r="S448" s="548"/>
      <c r="X448" s="539"/>
      <c r="AB448" s="541"/>
      <c r="AC448" s="541"/>
      <c r="AD448" s="541"/>
      <c r="AE448" s="541"/>
      <c r="AF448" s="541"/>
      <c r="AL448" s="481"/>
      <c r="AM448" s="503"/>
    </row>
    <row r="449" spans="8:39" s="531" customFormat="1" ht="13.5" hidden="1" x14ac:dyDescent="0.15">
      <c r="H449" s="532"/>
      <c r="M449" s="533"/>
      <c r="N449" s="532"/>
      <c r="Q449" s="548"/>
      <c r="R449" s="532"/>
      <c r="S449" s="548"/>
      <c r="X449" s="539"/>
      <c r="AB449" s="541"/>
      <c r="AC449" s="541"/>
      <c r="AD449" s="541"/>
      <c r="AE449" s="541"/>
      <c r="AF449" s="541"/>
      <c r="AL449" s="481"/>
      <c r="AM449" s="503"/>
    </row>
    <row r="450" spans="8:39" s="531" customFormat="1" ht="13.5" hidden="1" x14ac:dyDescent="0.15">
      <c r="H450" s="532"/>
      <c r="M450" s="533"/>
      <c r="N450" s="532"/>
      <c r="Q450" s="548"/>
      <c r="R450" s="532"/>
      <c r="S450" s="548"/>
      <c r="X450" s="539"/>
      <c r="AB450" s="541"/>
      <c r="AC450" s="541"/>
      <c r="AD450" s="541"/>
      <c r="AE450" s="541"/>
      <c r="AF450" s="541"/>
      <c r="AL450" s="481"/>
      <c r="AM450" s="503"/>
    </row>
    <row r="451" spans="8:39" s="531" customFormat="1" ht="13.5" hidden="1" x14ac:dyDescent="0.15">
      <c r="H451" s="532"/>
      <c r="M451" s="533"/>
      <c r="N451" s="532"/>
      <c r="Q451" s="548"/>
      <c r="R451" s="532"/>
      <c r="S451" s="548"/>
      <c r="X451" s="539"/>
      <c r="AB451" s="541"/>
      <c r="AC451" s="541"/>
      <c r="AD451" s="541"/>
      <c r="AE451" s="541"/>
      <c r="AF451" s="541"/>
      <c r="AL451" s="481"/>
      <c r="AM451" s="503"/>
    </row>
    <row r="452" spans="8:39" s="531" customFormat="1" ht="13.5" hidden="1" x14ac:dyDescent="0.15">
      <c r="H452" s="532"/>
      <c r="M452" s="533"/>
      <c r="N452" s="532"/>
      <c r="Q452" s="548"/>
      <c r="R452" s="532"/>
      <c r="S452" s="548"/>
      <c r="X452" s="539"/>
      <c r="AB452" s="541"/>
      <c r="AC452" s="541"/>
      <c r="AD452" s="541"/>
      <c r="AE452" s="541"/>
      <c r="AF452" s="541"/>
      <c r="AL452" s="481"/>
      <c r="AM452" s="503"/>
    </row>
    <row r="453" spans="8:39" s="531" customFormat="1" ht="13.5" hidden="1" x14ac:dyDescent="0.15">
      <c r="H453" s="532"/>
      <c r="M453" s="533"/>
      <c r="N453" s="532"/>
      <c r="Q453" s="548"/>
      <c r="R453" s="532"/>
      <c r="S453" s="548"/>
      <c r="X453" s="539"/>
      <c r="AB453" s="541"/>
      <c r="AC453" s="541"/>
      <c r="AD453" s="541"/>
      <c r="AE453" s="541"/>
      <c r="AF453" s="541"/>
      <c r="AL453" s="481"/>
      <c r="AM453" s="503"/>
    </row>
    <row r="454" spans="8:39" s="531" customFormat="1" ht="13.5" hidden="1" x14ac:dyDescent="0.15">
      <c r="H454" s="532"/>
      <c r="M454" s="533"/>
      <c r="N454" s="532"/>
      <c r="Q454" s="548"/>
      <c r="R454" s="532"/>
      <c r="S454" s="548"/>
      <c r="X454" s="539"/>
      <c r="AB454" s="541"/>
      <c r="AC454" s="541"/>
      <c r="AD454" s="541"/>
      <c r="AE454" s="541"/>
      <c r="AF454" s="541"/>
      <c r="AL454" s="481"/>
      <c r="AM454" s="503"/>
    </row>
    <row r="455" spans="8:39" s="531" customFormat="1" ht="13.5" hidden="1" x14ac:dyDescent="0.15">
      <c r="H455" s="532"/>
      <c r="M455" s="533"/>
      <c r="N455" s="532"/>
      <c r="Q455" s="548"/>
      <c r="R455" s="532"/>
      <c r="S455" s="548"/>
      <c r="X455" s="539"/>
      <c r="AB455" s="541"/>
      <c r="AC455" s="541"/>
      <c r="AD455" s="541"/>
      <c r="AE455" s="541"/>
      <c r="AF455" s="541"/>
      <c r="AL455" s="481"/>
      <c r="AM455" s="503"/>
    </row>
    <row r="456" spans="8:39" s="531" customFormat="1" ht="13.5" hidden="1" x14ac:dyDescent="0.15">
      <c r="H456" s="532"/>
      <c r="M456" s="533"/>
      <c r="N456" s="532"/>
      <c r="Q456" s="548"/>
      <c r="R456" s="532"/>
      <c r="S456" s="548"/>
      <c r="X456" s="539"/>
      <c r="AB456" s="541"/>
      <c r="AC456" s="541"/>
      <c r="AD456" s="541"/>
      <c r="AE456" s="541"/>
      <c r="AF456" s="541"/>
      <c r="AL456" s="481"/>
      <c r="AM456" s="503"/>
    </row>
    <row r="457" spans="8:39" s="531" customFormat="1" ht="13.5" hidden="1" x14ac:dyDescent="0.15">
      <c r="H457" s="532"/>
      <c r="M457" s="533"/>
      <c r="N457" s="532"/>
      <c r="Q457" s="548"/>
      <c r="R457" s="532"/>
      <c r="S457" s="548"/>
      <c r="X457" s="539"/>
      <c r="AB457" s="541"/>
      <c r="AC457" s="541"/>
      <c r="AD457" s="541"/>
      <c r="AE457" s="541"/>
      <c r="AF457" s="541"/>
      <c r="AL457" s="481"/>
      <c r="AM457" s="503"/>
    </row>
    <row r="458" spans="8:39" s="531" customFormat="1" ht="13.5" hidden="1" x14ac:dyDescent="0.15">
      <c r="H458" s="532"/>
      <c r="M458" s="533"/>
      <c r="N458" s="532"/>
      <c r="Q458" s="548"/>
      <c r="R458" s="532"/>
      <c r="S458" s="548"/>
      <c r="X458" s="539"/>
      <c r="AB458" s="541"/>
      <c r="AC458" s="541"/>
      <c r="AD458" s="541"/>
      <c r="AE458" s="541"/>
      <c r="AF458" s="541"/>
      <c r="AL458" s="481"/>
      <c r="AM458" s="503"/>
    </row>
    <row r="459" spans="8:39" s="531" customFormat="1" ht="13.5" hidden="1" x14ac:dyDescent="0.15">
      <c r="H459" s="532"/>
      <c r="M459" s="533"/>
      <c r="N459" s="532"/>
      <c r="Q459" s="548"/>
      <c r="R459" s="532"/>
      <c r="S459" s="548"/>
      <c r="X459" s="539"/>
      <c r="AB459" s="541"/>
      <c r="AC459" s="541"/>
      <c r="AD459" s="541"/>
      <c r="AE459" s="541"/>
      <c r="AF459" s="541"/>
      <c r="AL459" s="481"/>
      <c r="AM459" s="503"/>
    </row>
    <row r="460" spans="8:39" s="531" customFormat="1" ht="13.5" hidden="1" x14ac:dyDescent="0.15">
      <c r="H460" s="532"/>
      <c r="M460" s="533"/>
      <c r="N460" s="532"/>
      <c r="Q460" s="548"/>
      <c r="R460" s="532"/>
      <c r="S460" s="548"/>
      <c r="X460" s="539"/>
      <c r="AB460" s="541"/>
      <c r="AC460" s="541"/>
      <c r="AD460" s="541"/>
      <c r="AE460" s="541"/>
      <c r="AF460" s="541"/>
      <c r="AL460" s="481"/>
      <c r="AM460" s="503"/>
    </row>
    <row r="461" spans="8:39" s="531" customFormat="1" ht="13.5" hidden="1" x14ac:dyDescent="0.15">
      <c r="H461" s="532"/>
      <c r="M461" s="533"/>
      <c r="N461" s="532"/>
      <c r="Q461" s="548"/>
      <c r="R461" s="532"/>
      <c r="S461" s="548"/>
      <c r="X461" s="539"/>
      <c r="AB461" s="541"/>
      <c r="AC461" s="541"/>
      <c r="AD461" s="541"/>
      <c r="AE461" s="541"/>
      <c r="AF461" s="541"/>
      <c r="AL461" s="481"/>
      <c r="AM461" s="503"/>
    </row>
    <row r="462" spans="8:39" s="531" customFormat="1" ht="13.5" hidden="1" x14ac:dyDescent="0.15">
      <c r="H462" s="532"/>
      <c r="M462" s="533"/>
      <c r="N462" s="532"/>
      <c r="Q462" s="548"/>
      <c r="R462" s="532"/>
      <c r="S462" s="548"/>
      <c r="X462" s="539"/>
      <c r="AB462" s="541"/>
      <c r="AC462" s="541"/>
      <c r="AD462" s="541"/>
      <c r="AE462" s="541"/>
      <c r="AF462" s="541"/>
      <c r="AL462" s="481"/>
      <c r="AM462" s="503"/>
    </row>
    <row r="463" spans="8:39" s="531" customFormat="1" ht="13.5" hidden="1" x14ac:dyDescent="0.15">
      <c r="H463" s="532"/>
      <c r="M463" s="533"/>
      <c r="N463" s="532"/>
      <c r="Q463" s="548"/>
      <c r="R463" s="532"/>
      <c r="S463" s="548"/>
      <c r="X463" s="539"/>
      <c r="AB463" s="541"/>
      <c r="AC463" s="541"/>
      <c r="AD463" s="541"/>
      <c r="AE463" s="541"/>
      <c r="AF463" s="541"/>
      <c r="AL463" s="481"/>
      <c r="AM463" s="503"/>
    </row>
    <row r="464" spans="8:39" s="531" customFormat="1" ht="13.5" hidden="1" x14ac:dyDescent="0.15">
      <c r="H464" s="532"/>
      <c r="M464" s="533"/>
      <c r="N464" s="532"/>
      <c r="Q464" s="548"/>
      <c r="R464" s="532"/>
      <c r="S464" s="548"/>
      <c r="X464" s="539"/>
      <c r="AB464" s="541"/>
      <c r="AC464" s="541"/>
      <c r="AD464" s="541"/>
      <c r="AE464" s="541"/>
      <c r="AF464" s="541"/>
      <c r="AL464" s="481"/>
      <c r="AM464" s="503"/>
    </row>
    <row r="465" spans="8:39" s="531" customFormat="1" ht="13.5" hidden="1" x14ac:dyDescent="0.15">
      <c r="H465" s="532"/>
      <c r="M465" s="533"/>
      <c r="N465" s="532"/>
      <c r="Q465" s="548"/>
      <c r="R465" s="532"/>
      <c r="S465" s="548"/>
      <c r="X465" s="539"/>
      <c r="AB465" s="541"/>
      <c r="AC465" s="541"/>
      <c r="AD465" s="541"/>
      <c r="AE465" s="541"/>
      <c r="AF465" s="541"/>
      <c r="AL465" s="481"/>
      <c r="AM465" s="503"/>
    </row>
    <row r="466" spans="8:39" s="531" customFormat="1" ht="13.5" hidden="1" x14ac:dyDescent="0.15">
      <c r="H466" s="532"/>
      <c r="M466" s="533"/>
      <c r="N466" s="532"/>
      <c r="Q466" s="548"/>
      <c r="R466" s="532"/>
      <c r="S466" s="548"/>
      <c r="X466" s="539"/>
      <c r="AB466" s="541"/>
      <c r="AC466" s="541"/>
      <c r="AD466" s="541"/>
      <c r="AE466" s="541"/>
      <c r="AF466" s="541"/>
      <c r="AL466" s="481"/>
      <c r="AM466" s="503"/>
    </row>
    <row r="467" spans="8:39" s="531" customFormat="1" ht="13.5" hidden="1" x14ac:dyDescent="0.15">
      <c r="H467" s="532"/>
      <c r="M467" s="533"/>
      <c r="N467" s="532"/>
      <c r="Q467" s="548"/>
      <c r="R467" s="532"/>
      <c r="S467" s="548"/>
      <c r="X467" s="539"/>
      <c r="AB467" s="541"/>
      <c r="AC467" s="541"/>
      <c r="AD467" s="541"/>
      <c r="AE467" s="541"/>
      <c r="AF467" s="541"/>
      <c r="AL467" s="481"/>
      <c r="AM467" s="503"/>
    </row>
    <row r="468" spans="8:39" s="531" customFormat="1" ht="13.5" hidden="1" x14ac:dyDescent="0.15">
      <c r="H468" s="532"/>
      <c r="M468" s="533"/>
      <c r="N468" s="532"/>
      <c r="Q468" s="548"/>
      <c r="R468" s="532"/>
      <c r="S468" s="548"/>
      <c r="X468" s="539"/>
      <c r="AB468" s="541"/>
      <c r="AC468" s="541"/>
      <c r="AD468" s="541"/>
      <c r="AE468" s="541"/>
      <c r="AF468" s="541"/>
      <c r="AL468" s="481"/>
      <c r="AM468" s="503"/>
    </row>
    <row r="469" spans="8:39" s="531" customFormat="1" ht="13.5" hidden="1" x14ac:dyDescent="0.15">
      <c r="H469" s="532"/>
      <c r="M469" s="533"/>
      <c r="N469" s="532"/>
      <c r="Q469" s="548"/>
      <c r="R469" s="532"/>
      <c r="S469" s="548"/>
      <c r="X469" s="539"/>
      <c r="AB469" s="541"/>
      <c r="AC469" s="541"/>
      <c r="AD469" s="541"/>
      <c r="AE469" s="541"/>
      <c r="AF469" s="541"/>
      <c r="AL469" s="481"/>
      <c r="AM469" s="503"/>
    </row>
    <row r="470" spans="8:39" s="531" customFormat="1" ht="13.5" hidden="1" x14ac:dyDescent="0.15">
      <c r="H470" s="532"/>
      <c r="M470" s="533"/>
      <c r="N470" s="532"/>
      <c r="Q470" s="548"/>
      <c r="R470" s="532"/>
      <c r="S470" s="548"/>
      <c r="X470" s="539"/>
      <c r="AB470" s="541"/>
      <c r="AC470" s="541"/>
      <c r="AD470" s="541"/>
      <c r="AE470" s="541"/>
      <c r="AF470" s="541"/>
      <c r="AL470" s="481"/>
      <c r="AM470" s="503"/>
    </row>
    <row r="471" spans="8:39" s="531" customFormat="1" ht="13.5" hidden="1" x14ac:dyDescent="0.15">
      <c r="H471" s="532"/>
      <c r="M471" s="533"/>
      <c r="N471" s="532"/>
      <c r="Q471" s="548"/>
      <c r="R471" s="532"/>
      <c r="S471" s="548"/>
      <c r="X471" s="539"/>
      <c r="AB471" s="541"/>
      <c r="AC471" s="541"/>
      <c r="AD471" s="541"/>
      <c r="AE471" s="541"/>
      <c r="AF471" s="541"/>
      <c r="AL471" s="481"/>
      <c r="AM471" s="503"/>
    </row>
    <row r="472" spans="8:39" s="531" customFormat="1" ht="13.5" hidden="1" x14ac:dyDescent="0.15">
      <c r="H472" s="532"/>
      <c r="M472" s="533"/>
      <c r="N472" s="532"/>
      <c r="Q472" s="548"/>
      <c r="R472" s="532"/>
      <c r="S472" s="548"/>
      <c r="X472" s="539"/>
      <c r="AB472" s="541"/>
      <c r="AC472" s="541"/>
      <c r="AD472" s="541"/>
      <c r="AE472" s="541"/>
      <c r="AF472" s="541"/>
      <c r="AL472" s="481"/>
      <c r="AM472" s="503"/>
    </row>
    <row r="473" spans="8:39" s="531" customFormat="1" ht="13.5" hidden="1" x14ac:dyDescent="0.15">
      <c r="H473" s="532"/>
      <c r="M473" s="533"/>
      <c r="N473" s="532"/>
      <c r="Q473" s="548"/>
      <c r="R473" s="532"/>
      <c r="S473" s="548"/>
      <c r="X473" s="539"/>
      <c r="AB473" s="541"/>
      <c r="AC473" s="541"/>
      <c r="AD473" s="541"/>
      <c r="AE473" s="541"/>
      <c r="AF473" s="541"/>
      <c r="AL473" s="481"/>
      <c r="AM473" s="503"/>
    </row>
    <row r="474" spans="8:39" s="531" customFormat="1" ht="13.5" hidden="1" x14ac:dyDescent="0.15">
      <c r="H474" s="532"/>
      <c r="M474" s="533"/>
      <c r="N474" s="532"/>
      <c r="Q474" s="548"/>
      <c r="R474" s="532"/>
      <c r="S474" s="548"/>
      <c r="X474" s="539"/>
      <c r="AB474" s="541"/>
      <c r="AC474" s="541"/>
      <c r="AD474" s="541"/>
      <c r="AE474" s="541"/>
      <c r="AF474" s="541"/>
      <c r="AL474" s="481"/>
      <c r="AM474" s="503"/>
    </row>
    <row r="475" spans="8:39" s="531" customFormat="1" ht="13.5" hidden="1" x14ac:dyDescent="0.15">
      <c r="H475" s="532"/>
      <c r="M475" s="533"/>
      <c r="N475" s="532"/>
      <c r="Q475" s="548"/>
      <c r="R475" s="532"/>
      <c r="S475" s="548"/>
      <c r="X475" s="539"/>
      <c r="AB475" s="541"/>
      <c r="AC475" s="541"/>
      <c r="AD475" s="541"/>
      <c r="AE475" s="541"/>
      <c r="AF475" s="541"/>
      <c r="AL475" s="481"/>
      <c r="AM475" s="503"/>
    </row>
    <row r="476" spans="8:39" s="531" customFormat="1" ht="13.5" hidden="1" x14ac:dyDescent="0.15">
      <c r="H476" s="532"/>
      <c r="M476" s="533"/>
      <c r="N476" s="532"/>
      <c r="Q476" s="548"/>
      <c r="R476" s="532"/>
      <c r="S476" s="548"/>
      <c r="X476" s="539"/>
      <c r="AB476" s="541"/>
      <c r="AC476" s="541"/>
      <c r="AD476" s="541"/>
      <c r="AE476" s="541"/>
      <c r="AF476" s="541"/>
      <c r="AL476" s="481"/>
      <c r="AM476" s="503"/>
    </row>
    <row r="477" spans="8:39" s="531" customFormat="1" ht="13.5" hidden="1" x14ac:dyDescent="0.15">
      <c r="H477" s="532"/>
      <c r="M477" s="533"/>
      <c r="N477" s="532"/>
      <c r="Q477" s="548"/>
      <c r="R477" s="532"/>
      <c r="S477" s="548"/>
      <c r="X477" s="539"/>
      <c r="AB477" s="541"/>
      <c r="AC477" s="541"/>
      <c r="AD477" s="541"/>
      <c r="AE477" s="541"/>
      <c r="AF477" s="541"/>
      <c r="AL477" s="481"/>
      <c r="AM477" s="503"/>
    </row>
    <row r="478" spans="8:39" s="531" customFormat="1" ht="13.5" hidden="1" x14ac:dyDescent="0.15">
      <c r="H478" s="532"/>
      <c r="M478" s="533"/>
      <c r="N478" s="532"/>
      <c r="Q478" s="548"/>
      <c r="R478" s="532"/>
      <c r="S478" s="548"/>
      <c r="X478" s="539"/>
      <c r="AB478" s="541"/>
      <c r="AC478" s="541"/>
      <c r="AD478" s="541"/>
      <c r="AE478" s="541"/>
      <c r="AF478" s="541"/>
      <c r="AL478" s="481"/>
      <c r="AM478" s="503"/>
    </row>
    <row r="479" spans="8:39" s="531" customFormat="1" ht="13.5" hidden="1" x14ac:dyDescent="0.15">
      <c r="H479" s="532"/>
      <c r="M479" s="533"/>
      <c r="N479" s="532"/>
      <c r="Q479" s="548"/>
      <c r="R479" s="532"/>
      <c r="S479" s="548"/>
      <c r="X479" s="539"/>
      <c r="AB479" s="541"/>
      <c r="AC479" s="541"/>
      <c r="AD479" s="541"/>
      <c r="AE479" s="541"/>
      <c r="AF479" s="541"/>
      <c r="AL479" s="481"/>
      <c r="AM479" s="503"/>
    </row>
    <row r="480" spans="8:39" s="531" customFormat="1" ht="13.5" hidden="1" x14ac:dyDescent="0.15">
      <c r="H480" s="532"/>
      <c r="M480" s="533"/>
      <c r="N480" s="532"/>
      <c r="Q480" s="548"/>
      <c r="R480" s="532"/>
      <c r="S480" s="548"/>
      <c r="X480" s="539"/>
      <c r="AB480" s="541"/>
      <c r="AC480" s="541"/>
      <c r="AD480" s="541"/>
      <c r="AE480" s="541"/>
      <c r="AF480" s="541"/>
      <c r="AL480" s="481"/>
      <c r="AM480" s="503"/>
    </row>
    <row r="481" spans="8:39" s="531" customFormat="1" ht="13.5" hidden="1" x14ac:dyDescent="0.15">
      <c r="H481" s="532"/>
      <c r="M481" s="533"/>
      <c r="N481" s="532"/>
      <c r="Q481" s="548"/>
      <c r="R481" s="532"/>
      <c r="S481" s="548"/>
      <c r="X481" s="539"/>
      <c r="AB481" s="541"/>
      <c r="AC481" s="541"/>
      <c r="AD481" s="541"/>
      <c r="AE481" s="541"/>
      <c r="AF481" s="541"/>
      <c r="AL481" s="481"/>
      <c r="AM481" s="503"/>
    </row>
    <row r="482" spans="8:39" s="531" customFormat="1" ht="13.5" hidden="1" x14ac:dyDescent="0.15">
      <c r="H482" s="532"/>
      <c r="M482" s="533"/>
      <c r="N482" s="532"/>
      <c r="Q482" s="548"/>
      <c r="R482" s="532"/>
      <c r="S482" s="548"/>
      <c r="X482" s="539"/>
      <c r="AB482" s="541"/>
      <c r="AC482" s="541"/>
      <c r="AD482" s="541"/>
      <c r="AE482" s="541"/>
      <c r="AF482" s="541"/>
      <c r="AL482" s="481"/>
      <c r="AM482" s="503"/>
    </row>
    <row r="483" spans="8:39" s="531" customFormat="1" ht="13.5" hidden="1" x14ac:dyDescent="0.15">
      <c r="H483" s="532"/>
      <c r="M483" s="533"/>
      <c r="N483" s="532"/>
      <c r="Q483" s="548"/>
      <c r="R483" s="532"/>
      <c r="S483" s="548"/>
      <c r="X483" s="539"/>
      <c r="AB483" s="541"/>
      <c r="AC483" s="541"/>
      <c r="AD483" s="541"/>
      <c r="AE483" s="541"/>
      <c r="AF483" s="541"/>
      <c r="AL483" s="481"/>
      <c r="AM483" s="503"/>
    </row>
    <row r="484" spans="8:39" s="531" customFormat="1" ht="13.5" hidden="1" x14ac:dyDescent="0.15">
      <c r="H484" s="532"/>
      <c r="M484" s="533"/>
      <c r="N484" s="532"/>
      <c r="Q484" s="548"/>
      <c r="R484" s="532"/>
      <c r="S484" s="548"/>
      <c r="X484" s="539"/>
      <c r="AB484" s="541"/>
      <c r="AC484" s="541"/>
      <c r="AD484" s="541"/>
      <c r="AE484" s="541"/>
      <c r="AF484" s="541"/>
      <c r="AL484" s="481"/>
      <c r="AM484" s="503"/>
    </row>
    <row r="485" spans="8:39" s="531" customFormat="1" ht="13.5" hidden="1" x14ac:dyDescent="0.15">
      <c r="H485" s="532"/>
      <c r="M485" s="533"/>
      <c r="N485" s="532"/>
      <c r="Q485" s="548"/>
      <c r="R485" s="532"/>
      <c r="S485" s="548"/>
      <c r="X485" s="539"/>
      <c r="AB485" s="541"/>
      <c r="AC485" s="541"/>
      <c r="AD485" s="541"/>
      <c r="AE485" s="541"/>
      <c r="AF485" s="541"/>
      <c r="AL485" s="481"/>
      <c r="AM485" s="503"/>
    </row>
    <row r="486" spans="8:39" s="531" customFormat="1" ht="13.5" hidden="1" x14ac:dyDescent="0.15">
      <c r="H486" s="532"/>
      <c r="M486" s="533"/>
      <c r="N486" s="532"/>
      <c r="Q486" s="548"/>
      <c r="R486" s="532"/>
      <c r="S486" s="548"/>
      <c r="X486" s="539"/>
      <c r="AB486" s="541"/>
      <c r="AC486" s="541"/>
      <c r="AD486" s="541"/>
      <c r="AE486" s="541"/>
      <c r="AF486" s="541"/>
      <c r="AL486" s="481"/>
      <c r="AM486" s="503"/>
    </row>
    <row r="487" spans="8:39" s="531" customFormat="1" ht="13.5" hidden="1" x14ac:dyDescent="0.15">
      <c r="H487" s="532"/>
      <c r="M487" s="533"/>
      <c r="N487" s="532"/>
      <c r="Q487" s="548"/>
      <c r="R487" s="532"/>
      <c r="S487" s="548"/>
      <c r="X487" s="539"/>
      <c r="AB487" s="541"/>
      <c r="AC487" s="541"/>
      <c r="AD487" s="541"/>
      <c r="AE487" s="541"/>
      <c r="AF487" s="541"/>
      <c r="AL487" s="481"/>
      <c r="AM487" s="503"/>
    </row>
    <row r="488" spans="8:39" s="531" customFormat="1" ht="13.5" hidden="1" x14ac:dyDescent="0.15">
      <c r="H488" s="532"/>
      <c r="M488" s="533"/>
      <c r="N488" s="532"/>
      <c r="Q488" s="548"/>
      <c r="R488" s="532"/>
      <c r="S488" s="548"/>
      <c r="X488" s="539"/>
      <c r="AB488" s="541"/>
      <c r="AC488" s="541"/>
      <c r="AD488" s="541"/>
      <c r="AE488" s="541"/>
      <c r="AF488" s="541"/>
      <c r="AL488" s="481"/>
      <c r="AM488" s="503"/>
    </row>
    <row r="489" spans="8:39" s="531" customFormat="1" ht="13.5" hidden="1" x14ac:dyDescent="0.15">
      <c r="H489" s="532"/>
      <c r="M489" s="533"/>
      <c r="N489" s="532"/>
      <c r="Q489" s="548"/>
      <c r="R489" s="532"/>
      <c r="S489" s="548"/>
      <c r="X489" s="539"/>
      <c r="AB489" s="541"/>
      <c r="AC489" s="541"/>
      <c r="AD489" s="541"/>
      <c r="AE489" s="541"/>
      <c r="AF489" s="541"/>
      <c r="AL489" s="481"/>
      <c r="AM489" s="503"/>
    </row>
    <row r="490" spans="8:39" s="531" customFormat="1" ht="13.5" hidden="1" x14ac:dyDescent="0.15">
      <c r="H490" s="532"/>
      <c r="M490" s="533"/>
      <c r="N490" s="532"/>
      <c r="Q490" s="548"/>
      <c r="R490" s="532"/>
      <c r="S490" s="548"/>
      <c r="X490" s="539"/>
      <c r="AB490" s="541"/>
      <c r="AC490" s="541"/>
      <c r="AD490" s="541"/>
      <c r="AE490" s="541"/>
      <c r="AF490" s="541"/>
      <c r="AL490" s="481"/>
      <c r="AM490" s="503"/>
    </row>
    <row r="491" spans="8:39" s="531" customFormat="1" ht="13.5" hidden="1" x14ac:dyDescent="0.15">
      <c r="H491" s="532"/>
      <c r="M491" s="533"/>
      <c r="N491" s="532"/>
      <c r="Q491" s="548"/>
      <c r="R491" s="532"/>
      <c r="S491" s="548"/>
      <c r="X491" s="539"/>
      <c r="AB491" s="541"/>
      <c r="AC491" s="541"/>
      <c r="AD491" s="541"/>
      <c r="AE491" s="541"/>
      <c r="AF491" s="541"/>
      <c r="AL491" s="481"/>
      <c r="AM491" s="503"/>
    </row>
    <row r="492" spans="8:39" s="531" customFormat="1" ht="13.5" hidden="1" x14ac:dyDescent="0.15">
      <c r="H492" s="532"/>
      <c r="M492" s="533"/>
      <c r="N492" s="532"/>
      <c r="Q492" s="548"/>
      <c r="R492" s="532"/>
      <c r="S492" s="548"/>
      <c r="X492" s="539"/>
      <c r="AB492" s="541"/>
      <c r="AC492" s="541"/>
      <c r="AD492" s="541"/>
      <c r="AE492" s="541"/>
      <c r="AF492" s="541"/>
      <c r="AL492" s="481"/>
      <c r="AM492" s="503"/>
    </row>
    <row r="493" spans="8:39" s="531" customFormat="1" ht="13.5" hidden="1" x14ac:dyDescent="0.15">
      <c r="H493" s="532"/>
      <c r="M493" s="533"/>
      <c r="N493" s="532"/>
      <c r="Q493" s="548"/>
      <c r="R493" s="532"/>
      <c r="S493" s="548"/>
      <c r="X493" s="539"/>
      <c r="AB493" s="541"/>
      <c r="AC493" s="541"/>
      <c r="AD493" s="541"/>
      <c r="AE493" s="541"/>
      <c r="AF493" s="541"/>
      <c r="AL493" s="481"/>
      <c r="AM493" s="503"/>
    </row>
    <row r="494" spans="8:39" s="531" customFormat="1" ht="13.5" hidden="1" x14ac:dyDescent="0.15">
      <c r="H494" s="532"/>
      <c r="M494" s="533"/>
      <c r="N494" s="532"/>
      <c r="Q494" s="548"/>
      <c r="R494" s="532"/>
      <c r="S494" s="548"/>
      <c r="X494" s="539"/>
      <c r="AB494" s="541"/>
      <c r="AC494" s="541"/>
      <c r="AD494" s="541"/>
      <c r="AE494" s="541"/>
      <c r="AF494" s="541"/>
      <c r="AL494" s="481"/>
      <c r="AM494" s="503"/>
    </row>
    <row r="495" spans="8:39" s="531" customFormat="1" ht="13.5" hidden="1" x14ac:dyDescent="0.15">
      <c r="H495" s="532"/>
      <c r="M495" s="533"/>
      <c r="N495" s="532"/>
      <c r="Q495" s="548"/>
      <c r="R495" s="532"/>
      <c r="S495" s="548"/>
      <c r="X495" s="539"/>
      <c r="AB495" s="541"/>
      <c r="AC495" s="541"/>
      <c r="AD495" s="541"/>
      <c r="AE495" s="541"/>
      <c r="AF495" s="541"/>
      <c r="AL495" s="481"/>
      <c r="AM495" s="503"/>
    </row>
    <row r="496" spans="8:39" s="531" customFormat="1" ht="13.5" hidden="1" x14ac:dyDescent="0.15">
      <c r="H496" s="532"/>
      <c r="M496" s="533"/>
      <c r="N496" s="532"/>
      <c r="Q496" s="548"/>
      <c r="R496" s="532"/>
      <c r="S496" s="548"/>
      <c r="X496" s="539"/>
      <c r="AB496" s="541"/>
      <c r="AC496" s="541"/>
      <c r="AD496" s="541"/>
      <c r="AE496" s="541"/>
      <c r="AF496" s="541"/>
      <c r="AL496" s="481"/>
      <c r="AM496" s="503"/>
    </row>
    <row r="497" spans="8:39" s="531" customFormat="1" ht="13.5" hidden="1" x14ac:dyDescent="0.15">
      <c r="H497" s="532"/>
      <c r="M497" s="533"/>
      <c r="N497" s="532"/>
      <c r="Q497" s="548"/>
      <c r="R497" s="532"/>
      <c r="S497" s="548"/>
      <c r="X497" s="539"/>
      <c r="AB497" s="541"/>
      <c r="AC497" s="541"/>
      <c r="AD497" s="541"/>
      <c r="AE497" s="541"/>
      <c r="AF497" s="541"/>
      <c r="AL497" s="481"/>
      <c r="AM497" s="503"/>
    </row>
    <row r="498" spans="8:39" s="531" customFormat="1" ht="13.5" hidden="1" x14ac:dyDescent="0.15">
      <c r="H498" s="532"/>
      <c r="M498" s="533"/>
      <c r="N498" s="532"/>
      <c r="Q498" s="548"/>
      <c r="R498" s="532"/>
      <c r="S498" s="548"/>
      <c r="X498" s="539"/>
      <c r="AB498" s="541"/>
      <c r="AC498" s="541"/>
      <c r="AD498" s="541"/>
      <c r="AE498" s="541"/>
      <c r="AF498" s="541"/>
      <c r="AL498" s="481"/>
      <c r="AM498" s="503"/>
    </row>
    <row r="499" spans="8:39" s="531" customFormat="1" ht="13.5" hidden="1" x14ac:dyDescent="0.15">
      <c r="H499" s="532"/>
      <c r="M499" s="533"/>
      <c r="N499" s="532"/>
      <c r="Q499" s="548"/>
      <c r="R499" s="532"/>
      <c r="S499" s="548"/>
      <c r="X499" s="539"/>
      <c r="AB499" s="541"/>
      <c r="AC499" s="541"/>
      <c r="AD499" s="541"/>
      <c r="AE499" s="541"/>
      <c r="AF499" s="541"/>
      <c r="AL499" s="481"/>
      <c r="AM499" s="503"/>
    </row>
    <row r="500" spans="8:39" s="531" customFormat="1" ht="13.5" hidden="1" x14ac:dyDescent="0.15">
      <c r="H500" s="532"/>
      <c r="M500" s="533"/>
      <c r="N500" s="532"/>
      <c r="Q500" s="548"/>
      <c r="R500" s="532"/>
      <c r="S500" s="548"/>
      <c r="X500" s="539"/>
      <c r="AB500" s="541"/>
      <c r="AC500" s="541"/>
      <c r="AD500" s="541"/>
      <c r="AE500" s="541"/>
      <c r="AF500" s="541"/>
      <c r="AL500" s="481"/>
      <c r="AM500" s="503"/>
    </row>
    <row r="501" spans="8:39" s="531" customFormat="1" ht="13.5" hidden="1" x14ac:dyDescent="0.15">
      <c r="H501" s="532"/>
      <c r="M501" s="533"/>
      <c r="N501" s="532"/>
      <c r="Q501" s="548"/>
      <c r="R501" s="532"/>
      <c r="S501" s="548"/>
      <c r="X501" s="539"/>
      <c r="AB501" s="541"/>
      <c r="AC501" s="541"/>
      <c r="AD501" s="541"/>
      <c r="AE501" s="541"/>
      <c r="AF501" s="541"/>
      <c r="AL501" s="481"/>
      <c r="AM501" s="503"/>
    </row>
    <row r="502" spans="8:39" s="531" customFormat="1" ht="13.5" hidden="1" x14ac:dyDescent="0.15">
      <c r="H502" s="532"/>
      <c r="M502" s="533"/>
      <c r="N502" s="532"/>
      <c r="Q502" s="548"/>
      <c r="R502" s="532"/>
      <c r="S502" s="548"/>
      <c r="X502" s="539"/>
      <c r="AB502" s="541"/>
      <c r="AC502" s="541"/>
      <c r="AD502" s="541"/>
      <c r="AE502" s="541"/>
      <c r="AF502" s="541"/>
      <c r="AL502" s="481"/>
      <c r="AM502" s="503"/>
    </row>
    <row r="503" spans="8:39" s="531" customFormat="1" ht="13.5" hidden="1" x14ac:dyDescent="0.15">
      <c r="H503" s="532"/>
      <c r="M503" s="533"/>
      <c r="N503" s="532"/>
      <c r="Q503" s="548"/>
      <c r="R503" s="532"/>
      <c r="S503" s="548"/>
      <c r="X503" s="539"/>
      <c r="AB503" s="541"/>
      <c r="AC503" s="541"/>
      <c r="AD503" s="541"/>
      <c r="AE503" s="541"/>
      <c r="AF503" s="541"/>
      <c r="AL503" s="481"/>
      <c r="AM503" s="503"/>
    </row>
    <row r="504" spans="8:39" s="531" customFormat="1" ht="13.5" hidden="1" x14ac:dyDescent="0.15">
      <c r="H504" s="532"/>
      <c r="M504" s="533"/>
      <c r="N504" s="532"/>
      <c r="Q504" s="548"/>
      <c r="R504" s="532"/>
      <c r="S504" s="548"/>
      <c r="X504" s="539"/>
      <c r="AB504" s="541"/>
      <c r="AC504" s="541"/>
      <c r="AD504" s="541"/>
      <c r="AE504" s="541"/>
      <c r="AF504" s="541"/>
      <c r="AL504" s="481"/>
      <c r="AM504" s="503"/>
    </row>
    <row r="505" spans="8:39" s="531" customFormat="1" ht="13.5" hidden="1" x14ac:dyDescent="0.15">
      <c r="H505" s="532"/>
      <c r="M505" s="533"/>
      <c r="N505" s="532"/>
      <c r="Q505" s="548"/>
      <c r="R505" s="532"/>
      <c r="S505" s="548"/>
      <c r="X505" s="539"/>
      <c r="AB505" s="541"/>
      <c r="AC505" s="541"/>
      <c r="AD505" s="541"/>
      <c r="AE505" s="541"/>
      <c r="AF505" s="541"/>
      <c r="AL505" s="481"/>
      <c r="AM505" s="503"/>
    </row>
    <row r="506" spans="8:39" s="531" customFormat="1" ht="13.5" hidden="1" x14ac:dyDescent="0.15">
      <c r="H506" s="532"/>
      <c r="M506" s="533"/>
      <c r="N506" s="532"/>
      <c r="Q506" s="548"/>
      <c r="R506" s="532"/>
      <c r="S506" s="548"/>
      <c r="X506" s="539"/>
      <c r="AB506" s="541"/>
      <c r="AC506" s="541"/>
      <c r="AD506" s="541"/>
      <c r="AE506" s="541"/>
      <c r="AF506" s="541"/>
      <c r="AL506" s="481"/>
      <c r="AM506" s="503"/>
    </row>
    <row r="507" spans="8:39" s="531" customFormat="1" ht="13.5" hidden="1" x14ac:dyDescent="0.15">
      <c r="H507" s="532"/>
      <c r="M507" s="533"/>
      <c r="N507" s="532"/>
      <c r="Q507" s="548"/>
      <c r="R507" s="532"/>
      <c r="S507" s="548"/>
      <c r="X507" s="539"/>
      <c r="AB507" s="541"/>
      <c r="AC507" s="541"/>
      <c r="AD507" s="541"/>
      <c r="AE507" s="541"/>
      <c r="AF507" s="541"/>
      <c r="AL507" s="481"/>
      <c r="AM507" s="503"/>
    </row>
    <row r="508" spans="8:39" s="531" customFormat="1" ht="13.5" hidden="1" x14ac:dyDescent="0.15">
      <c r="H508" s="532"/>
      <c r="M508" s="533"/>
      <c r="N508" s="532"/>
      <c r="Q508" s="548"/>
      <c r="R508" s="532"/>
      <c r="S508" s="548"/>
      <c r="X508" s="539"/>
      <c r="AB508" s="541"/>
      <c r="AC508" s="541"/>
      <c r="AD508" s="541"/>
      <c r="AE508" s="541"/>
      <c r="AF508" s="541"/>
      <c r="AL508" s="481"/>
      <c r="AM508" s="503"/>
    </row>
    <row r="509" spans="8:39" s="531" customFormat="1" ht="13.5" hidden="1" x14ac:dyDescent="0.15">
      <c r="H509" s="532"/>
      <c r="M509" s="533"/>
      <c r="N509" s="532"/>
      <c r="Q509" s="548"/>
      <c r="R509" s="532"/>
      <c r="S509" s="548"/>
      <c r="X509" s="539"/>
      <c r="AB509" s="541"/>
      <c r="AC509" s="541"/>
      <c r="AD509" s="541"/>
      <c r="AE509" s="541"/>
      <c r="AF509" s="541"/>
      <c r="AL509" s="481"/>
      <c r="AM509" s="503"/>
    </row>
    <row r="510" spans="8:39" s="531" customFormat="1" ht="13.5" hidden="1" x14ac:dyDescent="0.15">
      <c r="H510" s="532"/>
      <c r="M510" s="533"/>
      <c r="N510" s="532"/>
      <c r="Q510" s="548"/>
      <c r="R510" s="532"/>
      <c r="S510" s="548"/>
      <c r="X510" s="539"/>
      <c r="AB510" s="541"/>
      <c r="AC510" s="541"/>
      <c r="AD510" s="541"/>
      <c r="AE510" s="541"/>
      <c r="AF510" s="541"/>
      <c r="AL510" s="481"/>
      <c r="AM510" s="503"/>
    </row>
    <row r="511" spans="8:39" s="531" customFormat="1" ht="13.5" hidden="1" x14ac:dyDescent="0.15">
      <c r="H511" s="532"/>
      <c r="M511" s="533"/>
      <c r="N511" s="532"/>
      <c r="Q511" s="548"/>
      <c r="R511" s="532"/>
      <c r="S511" s="548"/>
      <c r="X511" s="539"/>
      <c r="AB511" s="541"/>
      <c r="AC511" s="541"/>
      <c r="AD511" s="541"/>
      <c r="AE511" s="541"/>
      <c r="AF511" s="541"/>
      <c r="AL511" s="481"/>
      <c r="AM511" s="503"/>
    </row>
    <row r="512" spans="8:39" s="531" customFormat="1" ht="13.5" hidden="1" x14ac:dyDescent="0.15">
      <c r="H512" s="532"/>
      <c r="M512" s="533"/>
      <c r="N512" s="532"/>
      <c r="Q512" s="548"/>
      <c r="R512" s="532"/>
      <c r="S512" s="548"/>
      <c r="X512" s="539"/>
      <c r="AB512" s="541"/>
      <c r="AC512" s="541"/>
      <c r="AD512" s="541"/>
      <c r="AE512" s="541"/>
      <c r="AF512" s="541"/>
      <c r="AL512" s="481"/>
      <c r="AM512" s="503"/>
    </row>
    <row r="513" spans="8:39" s="531" customFormat="1" ht="13.5" hidden="1" x14ac:dyDescent="0.15">
      <c r="H513" s="532"/>
      <c r="M513" s="533"/>
      <c r="N513" s="532"/>
      <c r="Q513" s="548"/>
      <c r="R513" s="532"/>
      <c r="S513" s="548"/>
      <c r="X513" s="539"/>
      <c r="AB513" s="541"/>
      <c r="AC513" s="541"/>
      <c r="AD513" s="541"/>
      <c r="AE513" s="541"/>
      <c r="AF513" s="541"/>
      <c r="AL513" s="481"/>
      <c r="AM513" s="503"/>
    </row>
    <row r="514" spans="8:39" s="531" customFormat="1" ht="13.5" hidden="1" x14ac:dyDescent="0.15">
      <c r="H514" s="532"/>
      <c r="M514" s="533"/>
      <c r="N514" s="532"/>
      <c r="Q514" s="548"/>
      <c r="R514" s="532"/>
      <c r="S514" s="548"/>
      <c r="X514" s="539"/>
      <c r="AB514" s="541"/>
      <c r="AC514" s="541"/>
      <c r="AD514" s="541"/>
      <c r="AE514" s="541"/>
      <c r="AF514" s="541"/>
      <c r="AL514" s="481"/>
      <c r="AM514" s="503"/>
    </row>
    <row r="515" spans="8:39" s="531" customFormat="1" ht="13.5" hidden="1" x14ac:dyDescent="0.15">
      <c r="H515" s="532"/>
      <c r="M515" s="533"/>
      <c r="N515" s="532"/>
      <c r="Q515" s="548"/>
      <c r="R515" s="532"/>
      <c r="S515" s="548"/>
      <c r="X515" s="539"/>
      <c r="AB515" s="541"/>
      <c r="AC515" s="541"/>
      <c r="AD515" s="541"/>
      <c r="AE515" s="541"/>
      <c r="AF515" s="541"/>
      <c r="AL515" s="481"/>
      <c r="AM515" s="503"/>
    </row>
    <row r="516" spans="8:39" s="531" customFormat="1" ht="13.5" hidden="1" x14ac:dyDescent="0.15">
      <c r="H516" s="532"/>
      <c r="M516" s="533"/>
      <c r="N516" s="532"/>
      <c r="Q516" s="548"/>
      <c r="R516" s="532"/>
      <c r="S516" s="548"/>
      <c r="X516" s="539"/>
      <c r="AB516" s="541"/>
      <c r="AC516" s="541"/>
      <c r="AD516" s="541"/>
      <c r="AE516" s="541"/>
      <c r="AF516" s="541"/>
      <c r="AL516" s="481"/>
      <c r="AM516" s="503"/>
    </row>
    <row r="517" spans="8:39" s="531" customFormat="1" ht="13.5" hidden="1" x14ac:dyDescent="0.15">
      <c r="H517" s="532"/>
      <c r="M517" s="533"/>
      <c r="N517" s="532"/>
      <c r="Q517" s="548"/>
      <c r="R517" s="532"/>
      <c r="S517" s="548"/>
      <c r="X517" s="539"/>
      <c r="AB517" s="541"/>
      <c r="AC517" s="541"/>
      <c r="AD517" s="541"/>
      <c r="AE517" s="541"/>
      <c r="AF517" s="541"/>
      <c r="AL517" s="481"/>
      <c r="AM517" s="503"/>
    </row>
    <row r="518" spans="8:39" s="531" customFormat="1" ht="13.5" hidden="1" x14ac:dyDescent="0.15">
      <c r="H518" s="532"/>
      <c r="M518" s="533"/>
      <c r="N518" s="532"/>
      <c r="Q518" s="548"/>
      <c r="R518" s="532"/>
      <c r="S518" s="548"/>
      <c r="X518" s="539"/>
      <c r="AB518" s="541"/>
      <c r="AC518" s="541"/>
      <c r="AD518" s="541"/>
      <c r="AE518" s="541"/>
      <c r="AF518" s="541"/>
      <c r="AL518" s="481"/>
      <c r="AM518" s="503"/>
    </row>
    <row r="519" spans="8:39" s="531" customFormat="1" ht="13.5" hidden="1" x14ac:dyDescent="0.15">
      <c r="H519" s="532"/>
      <c r="M519" s="533"/>
      <c r="N519" s="532"/>
      <c r="Q519" s="548"/>
      <c r="R519" s="532"/>
      <c r="S519" s="548"/>
      <c r="X519" s="539"/>
      <c r="AB519" s="541"/>
      <c r="AC519" s="541"/>
      <c r="AD519" s="541"/>
      <c r="AE519" s="541"/>
      <c r="AF519" s="541"/>
      <c r="AL519" s="481"/>
      <c r="AM519" s="503"/>
    </row>
    <row r="520" spans="8:39" s="531" customFormat="1" ht="13.5" hidden="1" x14ac:dyDescent="0.15">
      <c r="H520" s="532"/>
      <c r="M520" s="533"/>
      <c r="N520" s="532"/>
      <c r="Q520" s="548"/>
      <c r="R520" s="532"/>
      <c r="S520" s="548"/>
      <c r="X520" s="539"/>
      <c r="AB520" s="541"/>
      <c r="AC520" s="541"/>
      <c r="AD520" s="541"/>
      <c r="AE520" s="541"/>
      <c r="AF520" s="541"/>
      <c r="AL520" s="481"/>
      <c r="AM520" s="503"/>
    </row>
    <row r="521" spans="8:39" s="531" customFormat="1" ht="13.5" hidden="1" x14ac:dyDescent="0.15">
      <c r="H521" s="532"/>
      <c r="M521" s="533"/>
      <c r="N521" s="532"/>
      <c r="Q521" s="548"/>
      <c r="R521" s="532"/>
      <c r="S521" s="548"/>
      <c r="X521" s="539"/>
      <c r="AB521" s="541"/>
      <c r="AC521" s="541"/>
      <c r="AD521" s="541"/>
      <c r="AE521" s="541"/>
      <c r="AF521" s="541"/>
      <c r="AL521" s="481"/>
      <c r="AM521" s="503"/>
    </row>
    <row r="522" spans="8:39" s="531" customFormat="1" ht="13.5" hidden="1" x14ac:dyDescent="0.15">
      <c r="H522" s="532"/>
      <c r="M522" s="533"/>
      <c r="N522" s="532"/>
      <c r="Q522" s="548"/>
      <c r="R522" s="532"/>
      <c r="S522" s="548"/>
      <c r="X522" s="539"/>
      <c r="AB522" s="541"/>
      <c r="AC522" s="541"/>
      <c r="AD522" s="541"/>
      <c r="AE522" s="541"/>
      <c r="AF522" s="541"/>
      <c r="AL522" s="481"/>
      <c r="AM522" s="503"/>
    </row>
    <row r="523" spans="8:39" s="531" customFormat="1" ht="13.5" hidden="1" x14ac:dyDescent="0.15">
      <c r="H523" s="532"/>
      <c r="M523" s="533"/>
      <c r="N523" s="532"/>
      <c r="Q523" s="548"/>
      <c r="R523" s="532"/>
      <c r="S523" s="548"/>
      <c r="X523" s="539"/>
      <c r="AB523" s="541"/>
      <c r="AC523" s="541"/>
      <c r="AD523" s="541"/>
      <c r="AE523" s="541"/>
      <c r="AF523" s="541"/>
      <c r="AL523" s="481"/>
      <c r="AM523" s="503"/>
    </row>
    <row r="524" spans="8:39" s="531" customFormat="1" ht="13.5" hidden="1" x14ac:dyDescent="0.15">
      <c r="H524" s="532"/>
      <c r="M524" s="533"/>
      <c r="N524" s="532"/>
      <c r="Q524" s="548"/>
      <c r="R524" s="532"/>
      <c r="S524" s="548"/>
      <c r="X524" s="539"/>
      <c r="AB524" s="541"/>
      <c r="AC524" s="541"/>
      <c r="AD524" s="541"/>
      <c r="AE524" s="541"/>
      <c r="AF524" s="541"/>
      <c r="AL524" s="481"/>
      <c r="AM524" s="503"/>
    </row>
    <row r="525" spans="8:39" s="531" customFormat="1" ht="13.5" hidden="1" x14ac:dyDescent="0.15">
      <c r="H525" s="532"/>
      <c r="M525" s="533"/>
      <c r="N525" s="532"/>
      <c r="Q525" s="548"/>
      <c r="R525" s="532"/>
      <c r="S525" s="548"/>
      <c r="X525" s="539"/>
      <c r="AB525" s="541"/>
      <c r="AC525" s="541"/>
      <c r="AD525" s="541"/>
      <c r="AE525" s="541"/>
      <c r="AF525" s="541"/>
      <c r="AL525" s="481"/>
      <c r="AM525" s="503"/>
    </row>
    <row r="526" spans="8:39" s="531" customFormat="1" ht="13.5" hidden="1" x14ac:dyDescent="0.15">
      <c r="H526" s="532"/>
      <c r="M526" s="533"/>
      <c r="N526" s="532"/>
      <c r="Q526" s="548"/>
      <c r="R526" s="532"/>
      <c r="S526" s="548"/>
      <c r="X526" s="539"/>
      <c r="AB526" s="541"/>
      <c r="AC526" s="541"/>
      <c r="AD526" s="541"/>
      <c r="AE526" s="541"/>
      <c r="AF526" s="541"/>
      <c r="AL526" s="481"/>
      <c r="AM526" s="503"/>
    </row>
    <row r="527" spans="8:39" s="531" customFormat="1" ht="13.5" hidden="1" x14ac:dyDescent="0.15">
      <c r="H527" s="532"/>
      <c r="M527" s="533"/>
      <c r="N527" s="532"/>
      <c r="Q527" s="548"/>
      <c r="R527" s="532"/>
      <c r="S527" s="548"/>
      <c r="X527" s="539"/>
      <c r="AB527" s="541"/>
      <c r="AC527" s="541"/>
      <c r="AD527" s="541"/>
      <c r="AE527" s="541"/>
      <c r="AF527" s="541"/>
      <c r="AL527" s="481"/>
      <c r="AM527" s="503"/>
    </row>
    <row r="528" spans="8:39" s="531" customFormat="1" ht="13.5" hidden="1" x14ac:dyDescent="0.15">
      <c r="H528" s="532"/>
      <c r="M528" s="533"/>
      <c r="N528" s="532"/>
      <c r="Q528" s="548"/>
      <c r="R528" s="532"/>
      <c r="S528" s="548"/>
      <c r="X528" s="539"/>
      <c r="AB528" s="541"/>
      <c r="AC528" s="541"/>
      <c r="AD528" s="541"/>
      <c r="AE528" s="541"/>
      <c r="AF528" s="541"/>
      <c r="AL528" s="481"/>
      <c r="AM528" s="503"/>
    </row>
    <row r="529" spans="8:39" s="531" customFormat="1" ht="13.5" hidden="1" x14ac:dyDescent="0.15">
      <c r="H529" s="532"/>
      <c r="M529" s="533"/>
      <c r="N529" s="532"/>
      <c r="Q529" s="548"/>
      <c r="R529" s="532"/>
      <c r="S529" s="548"/>
      <c r="X529" s="539"/>
      <c r="AB529" s="541"/>
      <c r="AC529" s="541"/>
      <c r="AD529" s="541"/>
      <c r="AE529" s="541"/>
      <c r="AF529" s="541"/>
      <c r="AL529" s="481"/>
      <c r="AM529" s="503"/>
    </row>
    <row r="530" spans="8:39" s="531" customFormat="1" ht="13.5" hidden="1" x14ac:dyDescent="0.15">
      <c r="H530" s="532"/>
      <c r="M530" s="533"/>
      <c r="N530" s="532"/>
      <c r="Q530" s="548"/>
      <c r="R530" s="532"/>
      <c r="S530" s="548"/>
      <c r="X530" s="539"/>
      <c r="AB530" s="541"/>
      <c r="AC530" s="541"/>
      <c r="AD530" s="541"/>
      <c r="AE530" s="541"/>
      <c r="AF530" s="541"/>
      <c r="AL530" s="481"/>
      <c r="AM530" s="503"/>
    </row>
    <row r="531" spans="8:39" s="531" customFormat="1" ht="13.5" hidden="1" x14ac:dyDescent="0.15">
      <c r="H531" s="532"/>
      <c r="M531" s="533"/>
      <c r="N531" s="532"/>
      <c r="Q531" s="548"/>
      <c r="R531" s="532"/>
      <c r="S531" s="548"/>
      <c r="X531" s="539"/>
      <c r="AB531" s="541"/>
      <c r="AC531" s="541"/>
      <c r="AD531" s="541"/>
      <c r="AE531" s="541"/>
      <c r="AF531" s="541"/>
      <c r="AL531" s="481"/>
      <c r="AM531" s="503"/>
    </row>
    <row r="532" spans="8:39" s="531" customFormat="1" ht="13.5" hidden="1" x14ac:dyDescent="0.15">
      <c r="H532" s="532"/>
      <c r="M532" s="533"/>
      <c r="N532" s="532"/>
      <c r="Q532" s="548"/>
      <c r="R532" s="532"/>
      <c r="S532" s="548"/>
      <c r="X532" s="539"/>
      <c r="AB532" s="541"/>
      <c r="AC532" s="541"/>
      <c r="AD532" s="541"/>
      <c r="AE532" s="541"/>
      <c r="AF532" s="541"/>
      <c r="AL532" s="481"/>
      <c r="AM532" s="503"/>
    </row>
    <row r="533" spans="8:39" s="531" customFormat="1" ht="13.5" hidden="1" x14ac:dyDescent="0.15">
      <c r="H533" s="532"/>
      <c r="M533" s="533"/>
      <c r="N533" s="532"/>
      <c r="Q533" s="548"/>
      <c r="R533" s="532"/>
      <c r="S533" s="548"/>
      <c r="X533" s="539"/>
      <c r="AB533" s="541"/>
      <c r="AC533" s="541"/>
      <c r="AD533" s="541"/>
      <c r="AE533" s="541"/>
      <c r="AF533" s="541"/>
      <c r="AL533" s="481"/>
      <c r="AM533" s="503"/>
    </row>
    <row r="534" spans="8:39" s="531" customFormat="1" ht="13.5" hidden="1" x14ac:dyDescent="0.15">
      <c r="H534" s="532"/>
      <c r="M534" s="533"/>
      <c r="N534" s="532"/>
      <c r="Q534" s="548"/>
      <c r="R534" s="532"/>
      <c r="S534" s="548"/>
      <c r="X534" s="539"/>
      <c r="AB534" s="541"/>
      <c r="AC534" s="541"/>
      <c r="AD534" s="541"/>
      <c r="AE534" s="541"/>
      <c r="AF534" s="541"/>
      <c r="AL534" s="481"/>
      <c r="AM534" s="503"/>
    </row>
    <row r="535" spans="8:39" s="531" customFormat="1" ht="13.5" hidden="1" x14ac:dyDescent="0.15">
      <c r="H535" s="532"/>
      <c r="M535" s="533"/>
      <c r="N535" s="532"/>
      <c r="Q535" s="548"/>
      <c r="R535" s="532"/>
      <c r="S535" s="548"/>
      <c r="X535" s="539"/>
      <c r="AB535" s="541"/>
      <c r="AC535" s="541"/>
      <c r="AD535" s="541"/>
      <c r="AE535" s="541"/>
      <c r="AF535" s="541"/>
      <c r="AL535" s="481"/>
      <c r="AM535" s="503"/>
    </row>
    <row r="536" spans="8:39" s="531" customFormat="1" ht="13.5" hidden="1" x14ac:dyDescent="0.15">
      <c r="H536" s="532"/>
      <c r="M536" s="533"/>
      <c r="N536" s="532"/>
      <c r="Q536" s="548"/>
      <c r="R536" s="532"/>
      <c r="S536" s="548"/>
      <c r="X536" s="539"/>
      <c r="AB536" s="541"/>
      <c r="AC536" s="541"/>
      <c r="AD536" s="541"/>
      <c r="AE536" s="541"/>
      <c r="AF536" s="541"/>
      <c r="AL536" s="481"/>
      <c r="AM536" s="503"/>
    </row>
    <row r="537" spans="8:39" s="531" customFormat="1" ht="13.5" hidden="1" x14ac:dyDescent="0.15">
      <c r="H537" s="532"/>
      <c r="M537" s="533"/>
      <c r="N537" s="532"/>
      <c r="Q537" s="548"/>
      <c r="R537" s="532"/>
      <c r="S537" s="548"/>
      <c r="X537" s="539"/>
      <c r="AB537" s="541"/>
      <c r="AC537" s="541"/>
      <c r="AD537" s="541"/>
      <c r="AE537" s="541"/>
      <c r="AF537" s="541"/>
      <c r="AL537" s="481"/>
      <c r="AM537" s="503"/>
    </row>
    <row r="538" spans="8:39" s="531" customFormat="1" ht="13.5" hidden="1" x14ac:dyDescent="0.15">
      <c r="H538" s="532"/>
      <c r="M538" s="533"/>
      <c r="N538" s="532"/>
      <c r="Q538" s="548"/>
      <c r="R538" s="532"/>
      <c r="S538" s="548"/>
      <c r="X538" s="539"/>
      <c r="AB538" s="541"/>
      <c r="AC538" s="541"/>
      <c r="AD538" s="541"/>
      <c r="AE538" s="541"/>
      <c r="AF538" s="541"/>
      <c r="AL538" s="481"/>
      <c r="AM538" s="503"/>
    </row>
    <row r="539" spans="8:39" s="531" customFormat="1" ht="13.5" hidden="1" x14ac:dyDescent="0.15">
      <c r="H539" s="532"/>
      <c r="M539" s="533"/>
      <c r="N539" s="532"/>
      <c r="Q539" s="548"/>
      <c r="R539" s="532"/>
      <c r="S539" s="548"/>
      <c r="X539" s="539"/>
      <c r="AB539" s="541"/>
      <c r="AC539" s="541"/>
      <c r="AD539" s="541"/>
      <c r="AE539" s="541"/>
      <c r="AF539" s="541"/>
      <c r="AL539" s="481"/>
      <c r="AM539" s="503"/>
    </row>
    <row r="540" spans="8:39" s="531" customFormat="1" ht="13.5" hidden="1" x14ac:dyDescent="0.15">
      <c r="H540" s="532"/>
      <c r="M540" s="533"/>
      <c r="N540" s="532"/>
      <c r="Q540" s="548"/>
      <c r="R540" s="532"/>
      <c r="S540" s="548"/>
      <c r="X540" s="539"/>
      <c r="AB540" s="541"/>
      <c r="AC540" s="541"/>
      <c r="AD540" s="541"/>
      <c r="AE540" s="541"/>
      <c r="AF540" s="541"/>
      <c r="AL540" s="481"/>
      <c r="AM540" s="503"/>
    </row>
    <row r="541" spans="8:39" s="531" customFormat="1" ht="13.5" hidden="1" x14ac:dyDescent="0.15">
      <c r="H541" s="532"/>
      <c r="M541" s="533"/>
      <c r="N541" s="532"/>
      <c r="Q541" s="548"/>
      <c r="R541" s="532"/>
      <c r="S541" s="548"/>
      <c r="X541" s="539"/>
      <c r="AB541" s="541"/>
      <c r="AC541" s="541"/>
      <c r="AD541" s="541"/>
      <c r="AE541" s="541"/>
      <c r="AF541" s="541"/>
      <c r="AL541" s="481"/>
      <c r="AM541" s="503"/>
    </row>
    <row r="542" spans="8:39" s="531" customFormat="1" ht="13.5" hidden="1" x14ac:dyDescent="0.15">
      <c r="H542" s="532"/>
      <c r="M542" s="533"/>
      <c r="N542" s="532"/>
      <c r="Q542" s="548"/>
      <c r="R542" s="532"/>
      <c r="S542" s="548"/>
      <c r="X542" s="539"/>
      <c r="AB542" s="541"/>
      <c r="AC542" s="541"/>
      <c r="AD542" s="541"/>
      <c r="AE542" s="541"/>
      <c r="AF542" s="541"/>
      <c r="AL542" s="481"/>
      <c r="AM542" s="503"/>
    </row>
    <row r="543" spans="8:39" s="531" customFormat="1" ht="13.5" hidden="1" x14ac:dyDescent="0.15">
      <c r="H543" s="532"/>
      <c r="M543" s="533"/>
      <c r="N543" s="532"/>
      <c r="Q543" s="548"/>
      <c r="R543" s="532"/>
      <c r="S543" s="548"/>
      <c r="X543" s="539"/>
      <c r="AB543" s="541"/>
      <c r="AC543" s="541"/>
      <c r="AD543" s="541"/>
      <c r="AE543" s="541"/>
      <c r="AF543" s="541"/>
      <c r="AL543" s="481"/>
      <c r="AM543" s="503"/>
    </row>
    <row r="544" spans="8:39" s="531" customFormat="1" ht="13.5" hidden="1" x14ac:dyDescent="0.15">
      <c r="H544" s="532"/>
      <c r="M544" s="533"/>
      <c r="N544" s="532"/>
      <c r="Q544" s="548"/>
      <c r="R544" s="532"/>
      <c r="S544" s="548"/>
      <c r="X544" s="539"/>
      <c r="AB544" s="541"/>
      <c r="AC544" s="541"/>
      <c r="AD544" s="541"/>
      <c r="AE544" s="541"/>
      <c r="AF544" s="541"/>
      <c r="AL544" s="481"/>
      <c r="AM544" s="503"/>
    </row>
    <row r="545" spans="8:39" s="531" customFormat="1" ht="13.5" hidden="1" x14ac:dyDescent="0.15">
      <c r="H545" s="532"/>
      <c r="M545" s="533"/>
      <c r="N545" s="532"/>
      <c r="Q545" s="548"/>
      <c r="R545" s="532"/>
      <c r="S545" s="548"/>
      <c r="X545" s="539"/>
      <c r="AB545" s="541"/>
      <c r="AC545" s="541"/>
      <c r="AD545" s="541"/>
      <c r="AE545" s="541"/>
      <c r="AF545" s="541"/>
      <c r="AL545" s="481"/>
      <c r="AM545" s="503"/>
    </row>
    <row r="546" spans="8:39" s="531" customFormat="1" ht="13.5" hidden="1" x14ac:dyDescent="0.15">
      <c r="H546" s="532"/>
      <c r="M546" s="533"/>
      <c r="N546" s="532"/>
      <c r="Q546" s="548"/>
      <c r="R546" s="532"/>
      <c r="S546" s="548"/>
      <c r="X546" s="539"/>
      <c r="AB546" s="541"/>
      <c r="AC546" s="541"/>
      <c r="AD546" s="541"/>
      <c r="AE546" s="541"/>
      <c r="AF546" s="541"/>
      <c r="AL546" s="481"/>
      <c r="AM546" s="503"/>
    </row>
    <row r="547" spans="8:39" s="531" customFormat="1" ht="13.5" hidden="1" x14ac:dyDescent="0.15">
      <c r="H547" s="532"/>
      <c r="M547" s="533"/>
      <c r="N547" s="532"/>
      <c r="Q547" s="548"/>
      <c r="R547" s="532"/>
      <c r="S547" s="548"/>
      <c r="X547" s="539"/>
      <c r="AB547" s="541"/>
      <c r="AC547" s="541"/>
      <c r="AD547" s="541"/>
      <c r="AE547" s="541"/>
      <c r="AF547" s="541"/>
      <c r="AL547" s="481"/>
      <c r="AM547" s="503"/>
    </row>
    <row r="548" spans="8:39" s="531" customFormat="1" ht="13.5" hidden="1" x14ac:dyDescent="0.15">
      <c r="H548" s="532"/>
      <c r="M548" s="533"/>
      <c r="N548" s="532"/>
      <c r="Q548" s="548"/>
      <c r="R548" s="532"/>
      <c r="S548" s="548"/>
      <c r="X548" s="539"/>
      <c r="AB548" s="541"/>
      <c r="AC548" s="541"/>
      <c r="AD548" s="541"/>
      <c r="AE548" s="541"/>
      <c r="AF548" s="541"/>
      <c r="AL548" s="481"/>
      <c r="AM548" s="503"/>
    </row>
    <row r="549" spans="8:39" s="531" customFormat="1" ht="13.5" hidden="1" x14ac:dyDescent="0.15">
      <c r="H549" s="532"/>
      <c r="M549" s="533"/>
      <c r="N549" s="532"/>
      <c r="Q549" s="548"/>
      <c r="R549" s="532"/>
      <c r="S549" s="548"/>
      <c r="X549" s="539"/>
      <c r="AB549" s="541"/>
      <c r="AC549" s="541"/>
      <c r="AD549" s="541"/>
      <c r="AE549" s="541"/>
      <c r="AF549" s="541"/>
      <c r="AL549" s="481"/>
      <c r="AM549" s="503"/>
    </row>
    <row r="550" spans="8:39" s="531" customFormat="1" ht="13.5" hidden="1" x14ac:dyDescent="0.15">
      <c r="H550" s="532"/>
      <c r="M550" s="533"/>
      <c r="N550" s="532"/>
      <c r="Q550" s="548"/>
      <c r="R550" s="532"/>
      <c r="S550" s="548"/>
      <c r="X550" s="539"/>
      <c r="AB550" s="541"/>
      <c r="AC550" s="541"/>
      <c r="AD550" s="541"/>
      <c r="AE550" s="541"/>
      <c r="AF550" s="541"/>
      <c r="AL550" s="481"/>
      <c r="AM550" s="503"/>
    </row>
    <row r="551" spans="8:39" s="531" customFormat="1" ht="13.5" hidden="1" x14ac:dyDescent="0.15">
      <c r="H551" s="532"/>
      <c r="M551" s="533"/>
      <c r="N551" s="532"/>
      <c r="Q551" s="548"/>
      <c r="R551" s="532"/>
      <c r="S551" s="548"/>
      <c r="X551" s="539"/>
      <c r="AB551" s="541"/>
      <c r="AC551" s="541"/>
      <c r="AD551" s="541"/>
      <c r="AE551" s="541"/>
      <c r="AF551" s="541"/>
      <c r="AL551" s="481"/>
      <c r="AM551" s="503"/>
    </row>
    <row r="552" spans="8:39" s="531" customFormat="1" ht="13.5" hidden="1" x14ac:dyDescent="0.15">
      <c r="H552" s="532"/>
      <c r="M552" s="533"/>
      <c r="N552" s="532"/>
      <c r="Q552" s="548"/>
      <c r="R552" s="532"/>
      <c r="S552" s="548"/>
      <c r="X552" s="539"/>
      <c r="AB552" s="541"/>
      <c r="AC552" s="541"/>
      <c r="AD552" s="541"/>
      <c r="AE552" s="541"/>
      <c r="AF552" s="541"/>
      <c r="AL552" s="481"/>
      <c r="AM552" s="503"/>
    </row>
    <row r="553" spans="8:39" s="531" customFormat="1" ht="13.5" hidden="1" x14ac:dyDescent="0.15">
      <c r="H553" s="532"/>
      <c r="M553" s="533"/>
      <c r="N553" s="532"/>
      <c r="Q553" s="548"/>
      <c r="R553" s="532"/>
      <c r="S553" s="548"/>
      <c r="X553" s="539"/>
      <c r="AB553" s="541"/>
      <c r="AC553" s="541"/>
      <c r="AD553" s="541"/>
      <c r="AE553" s="541"/>
      <c r="AF553" s="541"/>
      <c r="AL553" s="481"/>
      <c r="AM553" s="503"/>
    </row>
    <row r="554" spans="8:39" s="531" customFormat="1" ht="13.5" hidden="1" x14ac:dyDescent="0.15">
      <c r="H554" s="532"/>
      <c r="M554" s="533"/>
      <c r="N554" s="532"/>
      <c r="Q554" s="548"/>
      <c r="R554" s="532"/>
      <c r="S554" s="548"/>
      <c r="X554" s="539"/>
      <c r="AB554" s="541"/>
      <c r="AC554" s="541"/>
      <c r="AD554" s="541"/>
      <c r="AE554" s="541"/>
      <c r="AF554" s="541"/>
      <c r="AL554" s="481"/>
      <c r="AM554" s="503"/>
    </row>
    <row r="555" spans="8:39" s="531" customFormat="1" ht="13.5" hidden="1" x14ac:dyDescent="0.15">
      <c r="H555" s="532"/>
      <c r="M555" s="533"/>
      <c r="N555" s="532"/>
      <c r="Q555" s="548"/>
      <c r="R555" s="532"/>
      <c r="S555" s="548"/>
      <c r="X555" s="539"/>
      <c r="AB555" s="541"/>
      <c r="AC555" s="541"/>
      <c r="AD555" s="541"/>
      <c r="AE555" s="541"/>
      <c r="AF555" s="541"/>
      <c r="AL555" s="481"/>
      <c r="AM555" s="503"/>
    </row>
    <row r="556" spans="8:39" s="531" customFormat="1" ht="13.5" hidden="1" x14ac:dyDescent="0.15">
      <c r="H556" s="532"/>
      <c r="M556" s="533"/>
      <c r="N556" s="532"/>
      <c r="Q556" s="548"/>
      <c r="R556" s="532"/>
      <c r="S556" s="548"/>
      <c r="X556" s="539"/>
      <c r="AB556" s="541"/>
      <c r="AC556" s="541"/>
      <c r="AD556" s="541"/>
      <c r="AE556" s="541"/>
      <c r="AF556" s="541"/>
      <c r="AL556" s="481"/>
      <c r="AM556" s="503"/>
    </row>
    <row r="557" spans="8:39" s="531" customFormat="1" ht="13.5" hidden="1" x14ac:dyDescent="0.15">
      <c r="H557" s="532"/>
      <c r="M557" s="533"/>
      <c r="N557" s="532"/>
      <c r="Q557" s="548"/>
      <c r="R557" s="532"/>
      <c r="S557" s="548"/>
      <c r="X557" s="539"/>
      <c r="AB557" s="541"/>
      <c r="AC557" s="541"/>
      <c r="AD557" s="541"/>
      <c r="AE557" s="541"/>
      <c r="AF557" s="541"/>
      <c r="AL557" s="481"/>
      <c r="AM557" s="503"/>
    </row>
    <row r="558" spans="8:39" s="531" customFormat="1" ht="13.5" hidden="1" x14ac:dyDescent="0.15">
      <c r="H558" s="532"/>
      <c r="M558" s="533"/>
      <c r="N558" s="532"/>
      <c r="Q558" s="548"/>
      <c r="R558" s="532"/>
      <c r="S558" s="548"/>
      <c r="X558" s="539"/>
      <c r="AB558" s="541"/>
      <c r="AC558" s="541"/>
      <c r="AD558" s="541"/>
      <c r="AE558" s="541"/>
      <c r="AF558" s="541"/>
      <c r="AL558" s="481"/>
      <c r="AM558" s="503"/>
    </row>
    <row r="559" spans="8:39" s="531" customFormat="1" ht="13.5" hidden="1" x14ac:dyDescent="0.15">
      <c r="H559" s="532"/>
      <c r="M559" s="533"/>
      <c r="N559" s="532"/>
      <c r="Q559" s="548"/>
      <c r="R559" s="532"/>
      <c r="S559" s="548"/>
      <c r="X559" s="539"/>
      <c r="AB559" s="541"/>
      <c r="AC559" s="541"/>
      <c r="AD559" s="541"/>
      <c r="AE559" s="541"/>
      <c r="AF559" s="541"/>
      <c r="AL559" s="481"/>
      <c r="AM559" s="503"/>
    </row>
    <row r="560" spans="8:39" s="531" customFormat="1" ht="13.5" hidden="1" x14ac:dyDescent="0.15">
      <c r="H560" s="532"/>
      <c r="M560" s="533"/>
      <c r="N560" s="532"/>
      <c r="Q560" s="548"/>
      <c r="R560" s="532"/>
      <c r="S560" s="548"/>
      <c r="X560" s="539"/>
      <c r="AB560" s="541"/>
      <c r="AC560" s="541"/>
      <c r="AD560" s="541"/>
      <c r="AE560" s="541"/>
      <c r="AF560" s="541"/>
      <c r="AL560" s="481"/>
      <c r="AM560" s="503"/>
    </row>
    <row r="561" spans="8:39" s="531" customFormat="1" ht="13.5" hidden="1" x14ac:dyDescent="0.15">
      <c r="H561" s="532"/>
      <c r="M561" s="533"/>
      <c r="N561" s="532"/>
      <c r="Q561" s="548"/>
      <c r="R561" s="532"/>
      <c r="S561" s="548"/>
      <c r="X561" s="539"/>
      <c r="AB561" s="541"/>
      <c r="AC561" s="541"/>
      <c r="AD561" s="541"/>
      <c r="AE561" s="541"/>
      <c r="AF561" s="541"/>
      <c r="AL561" s="481"/>
      <c r="AM561" s="503"/>
    </row>
    <row r="562" spans="8:39" s="531" customFormat="1" ht="13.5" hidden="1" x14ac:dyDescent="0.15">
      <c r="H562" s="532"/>
      <c r="M562" s="533"/>
      <c r="N562" s="532"/>
      <c r="Q562" s="548"/>
      <c r="R562" s="532"/>
      <c r="S562" s="548"/>
      <c r="X562" s="539"/>
      <c r="AB562" s="541"/>
      <c r="AC562" s="541"/>
      <c r="AD562" s="541"/>
      <c r="AE562" s="541"/>
      <c r="AF562" s="541"/>
      <c r="AL562" s="481"/>
      <c r="AM562" s="503"/>
    </row>
    <row r="563" spans="8:39" s="531" customFormat="1" ht="13.5" hidden="1" x14ac:dyDescent="0.15">
      <c r="H563" s="532"/>
      <c r="M563" s="533"/>
      <c r="N563" s="532"/>
      <c r="Q563" s="548"/>
      <c r="R563" s="532"/>
      <c r="S563" s="548"/>
      <c r="X563" s="539"/>
      <c r="AB563" s="541"/>
      <c r="AC563" s="541"/>
      <c r="AD563" s="541"/>
      <c r="AE563" s="541"/>
      <c r="AF563" s="541"/>
      <c r="AL563" s="481"/>
      <c r="AM563" s="503"/>
    </row>
    <row r="564" spans="8:39" s="531" customFormat="1" ht="13.5" hidden="1" x14ac:dyDescent="0.15">
      <c r="H564" s="532"/>
      <c r="M564" s="533"/>
      <c r="N564" s="532"/>
      <c r="Q564" s="548"/>
      <c r="R564" s="532"/>
      <c r="S564" s="548"/>
      <c r="X564" s="539"/>
      <c r="AB564" s="541"/>
      <c r="AC564" s="541"/>
      <c r="AD564" s="541"/>
      <c r="AE564" s="541"/>
      <c r="AF564" s="541"/>
      <c r="AL564" s="481"/>
      <c r="AM564" s="503"/>
    </row>
    <row r="565" spans="8:39" s="531" customFormat="1" ht="13.5" hidden="1" x14ac:dyDescent="0.15">
      <c r="H565" s="532"/>
      <c r="M565" s="533"/>
      <c r="N565" s="532"/>
      <c r="Q565" s="548"/>
      <c r="R565" s="532"/>
      <c r="S565" s="548"/>
      <c r="X565" s="539"/>
      <c r="AB565" s="541"/>
      <c r="AC565" s="541"/>
      <c r="AD565" s="541"/>
      <c r="AE565" s="541"/>
      <c r="AF565" s="541"/>
      <c r="AL565" s="481"/>
      <c r="AM565" s="503"/>
    </row>
    <row r="566" spans="8:39" s="531" customFormat="1" ht="13.5" hidden="1" x14ac:dyDescent="0.15">
      <c r="H566" s="532"/>
      <c r="M566" s="533"/>
      <c r="N566" s="532"/>
      <c r="Q566" s="548"/>
      <c r="R566" s="532"/>
      <c r="S566" s="548"/>
      <c r="X566" s="539"/>
      <c r="AB566" s="541"/>
      <c r="AC566" s="541"/>
      <c r="AD566" s="541"/>
      <c r="AE566" s="541"/>
      <c r="AF566" s="541"/>
      <c r="AL566" s="481"/>
      <c r="AM566" s="503"/>
    </row>
    <row r="567" spans="8:39" s="531" customFormat="1" ht="13.5" hidden="1" x14ac:dyDescent="0.15">
      <c r="H567" s="532"/>
      <c r="M567" s="533"/>
      <c r="N567" s="532"/>
      <c r="Q567" s="548"/>
      <c r="R567" s="532"/>
      <c r="S567" s="548"/>
      <c r="X567" s="539"/>
      <c r="AB567" s="541"/>
      <c r="AC567" s="541"/>
      <c r="AD567" s="541"/>
      <c r="AE567" s="541"/>
      <c r="AF567" s="541"/>
      <c r="AL567" s="481"/>
      <c r="AM567" s="503"/>
    </row>
    <row r="568" spans="8:39" s="531" customFormat="1" ht="13.5" hidden="1" x14ac:dyDescent="0.15">
      <c r="H568" s="532"/>
      <c r="M568" s="533"/>
      <c r="N568" s="532"/>
      <c r="Q568" s="548"/>
      <c r="R568" s="532"/>
      <c r="S568" s="548"/>
      <c r="X568" s="539"/>
      <c r="AB568" s="541"/>
      <c r="AC568" s="541"/>
      <c r="AD568" s="541"/>
      <c r="AE568" s="541"/>
      <c r="AF568" s="541"/>
      <c r="AL568" s="481"/>
      <c r="AM568" s="503"/>
    </row>
    <row r="569" spans="8:39" s="531" customFormat="1" ht="13.5" hidden="1" x14ac:dyDescent="0.15">
      <c r="H569" s="532"/>
      <c r="M569" s="533"/>
      <c r="N569" s="532"/>
      <c r="Q569" s="548"/>
      <c r="R569" s="532"/>
      <c r="S569" s="548"/>
      <c r="X569" s="539"/>
      <c r="AB569" s="541"/>
      <c r="AC569" s="541"/>
      <c r="AD569" s="541"/>
      <c r="AE569" s="541"/>
      <c r="AF569" s="541"/>
      <c r="AL569" s="481"/>
      <c r="AM569" s="503"/>
    </row>
    <row r="570" spans="8:39" s="531" customFormat="1" ht="13.5" hidden="1" x14ac:dyDescent="0.15">
      <c r="H570" s="532"/>
      <c r="M570" s="533"/>
      <c r="N570" s="532"/>
      <c r="Q570" s="548"/>
      <c r="R570" s="532"/>
      <c r="S570" s="548"/>
      <c r="X570" s="539"/>
      <c r="AB570" s="541"/>
      <c r="AC570" s="541"/>
      <c r="AD570" s="541"/>
      <c r="AE570" s="541"/>
      <c r="AF570" s="541"/>
      <c r="AL570" s="481"/>
      <c r="AM570" s="503"/>
    </row>
    <row r="571" spans="8:39" s="531" customFormat="1" ht="13.5" hidden="1" x14ac:dyDescent="0.15">
      <c r="H571" s="532"/>
      <c r="M571" s="533"/>
      <c r="N571" s="532"/>
      <c r="Q571" s="548"/>
      <c r="R571" s="532"/>
      <c r="S571" s="548"/>
      <c r="X571" s="539"/>
      <c r="AB571" s="541"/>
      <c r="AC571" s="541"/>
      <c r="AD571" s="541"/>
      <c r="AE571" s="541"/>
      <c r="AF571" s="541"/>
      <c r="AL571" s="481"/>
      <c r="AM571" s="503"/>
    </row>
    <row r="572" spans="8:39" s="531" customFormat="1" ht="13.5" hidden="1" x14ac:dyDescent="0.15">
      <c r="H572" s="532"/>
      <c r="M572" s="533"/>
      <c r="N572" s="532"/>
      <c r="Q572" s="548"/>
      <c r="R572" s="532"/>
      <c r="S572" s="548"/>
      <c r="X572" s="539"/>
      <c r="AB572" s="541"/>
      <c r="AC572" s="541"/>
      <c r="AD572" s="541"/>
      <c r="AE572" s="541"/>
      <c r="AF572" s="541"/>
      <c r="AL572" s="481"/>
      <c r="AM572" s="503"/>
    </row>
    <row r="573" spans="8:39" s="531" customFormat="1" ht="13.5" hidden="1" x14ac:dyDescent="0.15">
      <c r="H573" s="532"/>
      <c r="M573" s="533"/>
      <c r="N573" s="532"/>
      <c r="Q573" s="548"/>
      <c r="R573" s="532"/>
      <c r="S573" s="548"/>
      <c r="X573" s="539"/>
      <c r="AB573" s="541"/>
      <c r="AC573" s="541"/>
      <c r="AD573" s="541"/>
      <c r="AE573" s="541"/>
      <c r="AF573" s="541"/>
      <c r="AL573" s="481"/>
      <c r="AM573" s="503"/>
    </row>
    <row r="574" spans="8:39" s="531" customFormat="1" ht="13.5" hidden="1" x14ac:dyDescent="0.15">
      <c r="H574" s="532"/>
      <c r="M574" s="533"/>
      <c r="N574" s="532"/>
      <c r="Q574" s="548"/>
      <c r="R574" s="532"/>
      <c r="S574" s="548"/>
      <c r="X574" s="539"/>
      <c r="AB574" s="541"/>
      <c r="AC574" s="541"/>
      <c r="AD574" s="541"/>
      <c r="AE574" s="541"/>
      <c r="AF574" s="541"/>
      <c r="AL574" s="481"/>
      <c r="AM574" s="503"/>
    </row>
    <row r="575" spans="8:39" s="531" customFormat="1" ht="13.5" hidden="1" x14ac:dyDescent="0.15">
      <c r="H575" s="532"/>
      <c r="M575" s="533"/>
      <c r="N575" s="532"/>
      <c r="Q575" s="548"/>
      <c r="R575" s="532"/>
      <c r="S575" s="548"/>
      <c r="X575" s="539"/>
      <c r="AB575" s="541"/>
      <c r="AC575" s="541"/>
      <c r="AD575" s="541"/>
      <c r="AE575" s="541"/>
      <c r="AF575" s="541"/>
      <c r="AL575" s="481"/>
      <c r="AM575" s="503"/>
    </row>
    <row r="576" spans="8:39" s="531" customFormat="1" ht="13.5" hidden="1" x14ac:dyDescent="0.15">
      <c r="H576" s="532"/>
      <c r="M576" s="533"/>
      <c r="N576" s="532"/>
      <c r="Q576" s="548"/>
      <c r="R576" s="532"/>
      <c r="S576" s="548"/>
      <c r="X576" s="539"/>
      <c r="AB576" s="541"/>
      <c r="AC576" s="541"/>
      <c r="AD576" s="541"/>
      <c r="AE576" s="541"/>
      <c r="AF576" s="541"/>
      <c r="AL576" s="481"/>
      <c r="AM576" s="503"/>
    </row>
    <row r="577" spans="8:39" s="531" customFormat="1" ht="13.5" hidden="1" x14ac:dyDescent="0.15">
      <c r="H577" s="532"/>
      <c r="M577" s="533"/>
      <c r="N577" s="532"/>
      <c r="Q577" s="548"/>
      <c r="R577" s="532"/>
      <c r="S577" s="548"/>
      <c r="X577" s="539"/>
      <c r="AB577" s="541"/>
      <c r="AC577" s="541"/>
      <c r="AD577" s="541"/>
      <c r="AE577" s="541"/>
      <c r="AF577" s="541"/>
      <c r="AL577" s="481"/>
      <c r="AM577" s="503"/>
    </row>
    <row r="578" spans="8:39" s="531" customFormat="1" ht="13.5" hidden="1" x14ac:dyDescent="0.15">
      <c r="H578" s="532"/>
      <c r="M578" s="533"/>
      <c r="N578" s="532"/>
      <c r="Q578" s="548"/>
      <c r="R578" s="532"/>
      <c r="S578" s="548"/>
      <c r="X578" s="539"/>
      <c r="AB578" s="541"/>
      <c r="AC578" s="541"/>
      <c r="AD578" s="541"/>
      <c r="AE578" s="541"/>
      <c r="AF578" s="541"/>
      <c r="AL578" s="481"/>
      <c r="AM578" s="503"/>
    </row>
    <row r="579" spans="8:39" s="531" customFormat="1" ht="13.5" hidden="1" x14ac:dyDescent="0.15">
      <c r="H579" s="532"/>
      <c r="M579" s="533"/>
      <c r="N579" s="532"/>
      <c r="Q579" s="548"/>
      <c r="R579" s="532"/>
      <c r="S579" s="548"/>
      <c r="X579" s="539"/>
      <c r="AB579" s="541"/>
      <c r="AC579" s="541"/>
      <c r="AD579" s="541"/>
      <c r="AE579" s="541"/>
      <c r="AF579" s="541"/>
      <c r="AL579" s="481"/>
      <c r="AM579" s="503"/>
    </row>
    <row r="580" spans="8:39" s="531" customFormat="1" ht="13.5" hidden="1" x14ac:dyDescent="0.15">
      <c r="H580" s="532"/>
      <c r="M580" s="533"/>
      <c r="N580" s="532"/>
      <c r="Q580" s="548"/>
      <c r="R580" s="532"/>
      <c r="S580" s="548"/>
      <c r="X580" s="539"/>
      <c r="AB580" s="541"/>
      <c r="AC580" s="541"/>
      <c r="AD580" s="541"/>
      <c r="AE580" s="541"/>
      <c r="AF580" s="541"/>
      <c r="AL580" s="481"/>
      <c r="AM580" s="503"/>
    </row>
    <row r="581" spans="8:39" s="531" customFormat="1" ht="13.5" hidden="1" x14ac:dyDescent="0.15">
      <c r="H581" s="532"/>
      <c r="M581" s="533"/>
      <c r="N581" s="532"/>
      <c r="Q581" s="548"/>
      <c r="R581" s="532"/>
      <c r="S581" s="548"/>
      <c r="X581" s="539"/>
      <c r="AB581" s="541"/>
      <c r="AC581" s="541"/>
      <c r="AD581" s="541"/>
      <c r="AE581" s="541"/>
      <c r="AF581" s="541"/>
      <c r="AL581" s="481"/>
      <c r="AM581" s="503"/>
    </row>
    <row r="582" spans="8:39" s="531" customFormat="1" ht="13.5" hidden="1" x14ac:dyDescent="0.15">
      <c r="H582" s="532"/>
      <c r="M582" s="533"/>
      <c r="N582" s="532"/>
      <c r="Q582" s="548"/>
      <c r="R582" s="532"/>
      <c r="S582" s="548"/>
      <c r="X582" s="539"/>
      <c r="AB582" s="541"/>
      <c r="AC582" s="541"/>
      <c r="AD582" s="541"/>
      <c r="AE582" s="541"/>
      <c r="AF582" s="541"/>
      <c r="AL582" s="481"/>
      <c r="AM582" s="503"/>
    </row>
    <row r="583" spans="8:39" s="531" customFormat="1" ht="13.5" hidden="1" x14ac:dyDescent="0.15">
      <c r="H583" s="532"/>
      <c r="M583" s="533"/>
      <c r="N583" s="532"/>
      <c r="Q583" s="548"/>
      <c r="R583" s="532"/>
      <c r="S583" s="548"/>
      <c r="X583" s="539"/>
      <c r="AB583" s="541"/>
      <c r="AC583" s="541"/>
      <c r="AD583" s="541"/>
      <c r="AE583" s="541"/>
      <c r="AF583" s="541"/>
      <c r="AL583" s="481"/>
      <c r="AM583" s="503"/>
    </row>
    <row r="584" spans="8:39" s="531" customFormat="1" ht="13.5" hidden="1" x14ac:dyDescent="0.15">
      <c r="H584" s="532"/>
      <c r="M584" s="533"/>
      <c r="N584" s="532"/>
      <c r="Q584" s="548"/>
      <c r="R584" s="532"/>
      <c r="S584" s="548"/>
      <c r="X584" s="539"/>
      <c r="AB584" s="541"/>
      <c r="AC584" s="541"/>
      <c r="AD584" s="541"/>
      <c r="AE584" s="541"/>
      <c r="AF584" s="541"/>
      <c r="AL584" s="481"/>
      <c r="AM584" s="503"/>
    </row>
    <row r="585" spans="8:39" s="531" customFormat="1" ht="13.5" hidden="1" x14ac:dyDescent="0.15">
      <c r="H585" s="532"/>
      <c r="M585" s="533"/>
      <c r="N585" s="532"/>
      <c r="Q585" s="548"/>
      <c r="R585" s="532"/>
      <c r="S585" s="548"/>
      <c r="X585" s="539"/>
      <c r="AB585" s="541"/>
      <c r="AC585" s="541"/>
      <c r="AD585" s="541"/>
      <c r="AE585" s="541"/>
      <c r="AF585" s="541"/>
      <c r="AL585" s="481"/>
      <c r="AM585" s="503"/>
    </row>
    <row r="586" spans="8:39" s="531" customFormat="1" ht="13.5" hidden="1" x14ac:dyDescent="0.15">
      <c r="H586" s="532"/>
      <c r="M586" s="533"/>
      <c r="N586" s="532"/>
      <c r="Q586" s="548"/>
      <c r="R586" s="532"/>
      <c r="S586" s="548"/>
      <c r="X586" s="539"/>
      <c r="AB586" s="541"/>
      <c r="AC586" s="541"/>
      <c r="AD586" s="541"/>
      <c r="AE586" s="541"/>
      <c r="AF586" s="541"/>
      <c r="AL586" s="481"/>
      <c r="AM586" s="503"/>
    </row>
    <row r="587" spans="8:39" s="531" customFormat="1" ht="13.5" hidden="1" x14ac:dyDescent="0.15">
      <c r="H587" s="532"/>
      <c r="M587" s="533"/>
      <c r="N587" s="532"/>
      <c r="Q587" s="548"/>
      <c r="R587" s="532"/>
      <c r="S587" s="548"/>
      <c r="X587" s="539"/>
      <c r="AB587" s="541"/>
      <c r="AC587" s="541"/>
      <c r="AD587" s="541"/>
      <c r="AE587" s="541"/>
      <c r="AF587" s="541"/>
      <c r="AL587" s="481"/>
      <c r="AM587" s="503"/>
    </row>
    <row r="588" spans="8:39" s="531" customFormat="1" ht="13.5" hidden="1" x14ac:dyDescent="0.15">
      <c r="H588" s="532"/>
      <c r="M588" s="533"/>
      <c r="N588" s="532"/>
      <c r="Q588" s="548"/>
      <c r="R588" s="532"/>
      <c r="S588" s="548"/>
      <c r="X588" s="539"/>
      <c r="AB588" s="541"/>
      <c r="AC588" s="541"/>
      <c r="AD588" s="541"/>
      <c r="AE588" s="541"/>
      <c r="AF588" s="541"/>
      <c r="AL588" s="481"/>
      <c r="AM588" s="503"/>
    </row>
    <row r="589" spans="8:39" s="531" customFormat="1" ht="13.5" hidden="1" x14ac:dyDescent="0.15">
      <c r="H589" s="532"/>
      <c r="M589" s="533"/>
      <c r="N589" s="532"/>
      <c r="Q589" s="548"/>
      <c r="R589" s="532"/>
      <c r="S589" s="548"/>
      <c r="X589" s="539"/>
      <c r="AB589" s="541"/>
      <c r="AC589" s="541"/>
      <c r="AD589" s="541"/>
      <c r="AE589" s="541"/>
      <c r="AF589" s="541"/>
      <c r="AL589" s="481"/>
      <c r="AM589" s="503"/>
    </row>
    <row r="590" spans="8:39" s="531" customFormat="1" ht="13.5" hidden="1" x14ac:dyDescent="0.15">
      <c r="H590" s="532"/>
      <c r="M590" s="533"/>
      <c r="N590" s="532"/>
      <c r="Q590" s="548"/>
      <c r="R590" s="532"/>
      <c r="S590" s="548"/>
      <c r="X590" s="539"/>
      <c r="AB590" s="541"/>
      <c r="AC590" s="541"/>
      <c r="AD590" s="541"/>
      <c r="AE590" s="541"/>
      <c r="AF590" s="541"/>
      <c r="AL590" s="481"/>
      <c r="AM590" s="503"/>
    </row>
    <row r="591" spans="8:39" s="531" customFormat="1" ht="13.5" hidden="1" x14ac:dyDescent="0.15">
      <c r="H591" s="532"/>
      <c r="M591" s="533"/>
      <c r="N591" s="532"/>
      <c r="Q591" s="548"/>
      <c r="R591" s="532"/>
      <c r="S591" s="548"/>
      <c r="X591" s="539"/>
      <c r="AB591" s="541"/>
      <c r="AC591" s="541"/>
      <c r="AD591" s="541"/>
      <c r="AE591" s="541"/>
      <c r="AF591" s="541"/>
      <c r="AL591" s="481"/>
      <c r="AM591" s="503"/>
    </row>
    <row r="592" spans="8:39" s="531" customFormat="1" ht="13.5" hidden="1" x14ac:dyDescent="0.15">
      <c r="H592" s="532"/>
      <c r="M592" s="533"/>
      <c r="N592" s="532"/>
      <c r="Q592" s="548"/>
      <c r="R592" s="532"/>
      <c r="S592" s="548"/>
      <c r="X592" s="539"/>
      <c r="AB592" s="541"/>
      <c r="AC592" s="541"/>
      <c r="AD592" s="541"/>
      <c r="AE592" s="541"/>
      <c r="AF592" s="541"/>
      <c r="AL592" s="481"/>
      <c r="AM592" s="503"/>
    </row>
    <row r="593" spans="8:39" s="531" customFormat="1" ht="13.5" hidden="1" x14ac:dyDescent="0.15">
      <c r="H593" s="532"/>
      <c r="M593" s="533"/>
      <c r="N593" s="532"/>
      <c r="Q593" s="548"/>
      <c r="R593" s="532"/>
      <c r="S593" s="548"/>
      <c r="X593" s="539"/>
      <c r="AB593" s="541"/>
      <c r="AC593" s="541"/>
      <c r="AD593" s="541"/>
      <c r="AE593" s="541"/>
      <c r="AF593" s="541"/>
      <c r="AL593" s="481"/>
      <c r="AM593" s="503"/>
    </row>
    <row r="594" spans="8:39" s="531" customFormat="1" ht="13.5" hidden="1" x14ac:dyDescent="0.15">
      <c r="H594" s="532"/>
      <c r="M594" s="533"/>
      <c r="N594" s="532"/>
      <c r="Q594" s="548"/>
      <c r="R594" s="532"/>
      <c r="S594" s="548"/>
      <c r="X594" s="539"/>
      <c r="AB594" s="541"/>
      <c r="AC594" s="541"/>
      <c r="AD594" s="541"/>
      <c r="AE594" s="541"/>
      <c r="AF594" s="541"/>
      <c r="AL594" s="481"/>
      <c r="AM594" s="503"/>
    </row>
    <row r="595" spans="8:39" s="531" customFormat="1" ht="13.5" hidden="1" x14ac:dyDescent="0.15">
      <c r="H595" s="532"/>
      <c r="M595" s="533"/>
      <c r="N595" s="532"/>
      <c r="Q595" s="548"/>
      <c r="R595" s="532"/>
      <c r="S595" s="548"/>
      <c r="X595" s="539"/>
      <c r="AB595" s="541"/>
      <c r="AC595" s="541"/>
      <c r="AD595" s="541"/>
      <c r="AE595" s="541"/>
      <c r="AF595" s="541"/>
      <c r="AL595" s="481"/>
      <c r="AM595" s="503"/>
    </row>
    <row r="596" spans="8:39" s="531" customFormat="1" ht="13.5" hidden="1" x14ac:dyDescent="0.15">
      <c r="H596" s="532"/>
      <c r="M596" s="533"/>
      <c r="N596" s="532"/>
      <c r="Q596" s="548"/>
      <c r="R596" s="532"/>
      <c r="S596" s="548"/>
      <c r="X596" s="539"/>
      <c r="AB596" s="541"/>
      <c r="AC596" s="541"/>
      <c r="AD596" s="541"/>
      <c r="AE596" s="541"/>
      <c r="AF596" s="541"/>
      <c r="AL596" s="481"/>
      <c r="AM596" s="503"/>
    </row>
    <row r="597" spans="8:39" s="531" customFormat="1" ht="13.5" hidden="1" x14ac:dyDescent="0.15">
      <c r="H597" s="532"/>
      <c r="M597" s="533"/>
      <c r="N597" s="532"/>
      <c r="Q597" s="548"/>
      <c r="R597" s="532"/>
      <c r="S597" s="548"/>
      <c r="X597" s="539"/>
      <c r="AB597" s="541"/>
      <c r="AC597" s="541"/>
      <c r="AD597" s="541"/>
      <c r="AE597" s="541"/>
      <c r="AF597" s="541"/>
      <c r="AL597" s="481"/>
      <c r="AM597" s="503"/>
    </row>
    <row r="598" spans="8:39" s="531" customFormat="1" ht="13.5" hidden="1" x14ac:dyDescent="0.15">
      <c r="H598" s="532"/>
      <c r="M598" s="533"/>
      <c r="N598" s="532"/>
      <c r="Q598" s="548"/>
      <c r="R598" s="532"/>
      <c r="S598" s="548"/>
      <c r="X598" s="539"/>
      <c r="AB598" s="541"/>
      <c r="AC598" s="541"/>
      <c r="AD598" s="541"/>
      <c r="AE598" s="541"/>
      <c r="AF598" s="541"/>
      <c r="AL598" s="481"/>
      <c r="AM598" s="503"/>
    </row>
    <row r="599" spans="8:39" s="531" customFormat="1" ht="13.5" hidden="1" x14ac:dyDescent="0.15">
      <c r="H599" s="532"/>
      <c r="M599" s="533"/>
      <c r="N599" s="532"/>
      <c r="Q599" s="548"/>
      <c r="R599" s="532"/>
      <c r="S599" s="548"/>
      <c r="X599" s="539"/>
      <c r="AB599" s="541"/>
      <c r="AC599" s="541"/>
      <c r="AD599" s="541"/>
      <c r="AE599" s="541"/>
      <c r="AF599" s="541"/>
      <c r="AL599" s="481"/>
      <c r="AM599" s="503"/>
    </row>
    <row r="600" spans="8:39" s="531" customFormat="1" ht="13.5" hidden="1" x14ac:dyDescent="0.15">
      <c r="H600" s="532"/>
      <c r="M600" s="533"/>
      <c r="N600" s="532"/>
      <c r="Q600" s="548"/>
      <c r="R600" s="532"/>
      <c r="S600" s="548"/>
      <c r="X600" s="539"/>
      <c r="AB600" s="541"/>
      <c r="AC600" s="541"/>
      <c r="AD600" s="541"/>
      <c r="AE600" s="541"/>
      <c r="AF600" s="541"/>
      <c r="AL600" s="481"/>
      <c r="AM600" s="503"/>
    </row>
    <row r="601" spans="8:39" s="531" customFormat="1" ht="13.5" hidden="1" x14ac:dyDescent="0.15">
      <c r="H601" s="532"/>
      <c r="M601" s="533"/>
      <c r="N601" s="532"/>
      <c r="Q601" s="548"/>
      <c r="R601" s="532"/>
      <c r="S601" s="548"/>
      <c r="X601" s="539"/>
      <c r="AB601" s="541"/>
      <c r="AC601" s="541"/>
      <c r="AD601" s="541"/>
      <c r="AE601" s="541"/>
      <c r="AF601" s="541"/>
      <c r="AL601" s="481"/>
      <c r="AM601" s="503"/>
    </row>
    <row r="602" spans="8:39" s="531" customFormat="1" ht="13.5" hidden="1" x14ac:dyDescent="0.15">
      <c r="H602" s="532"/>
      <c r="M602" s="533"/>
      <c r="N602" s="532"/>
      <c r="Q602" s="548"/>
      <c r="R602" s="532"/>
      <c r="S602" s="548"/>
      <c r="X602" s="539"/>
      <c r="AB602" s="541"/>
      <c r="AC602" s="541"/>
      <c r="AD602" s="541"/>
      <c r="AE602" s="541"/>
      <c r="AF602" s="541"/>
      <c r="AL602" s="481"/>
      <c r="AM602" s="503"/>
    </row>
    <row r="603" spans="8:39" s="531" customFormat="1" ht="13.5" hidden="1" x14ac:dyDescent="0.15">
      <c r="H603" s="532"/>
      <c r="M603" s="533"/>
      <c r="N603" s="532"/>
      <c r="Q603" s="548"/>
      <c r="R603" s="532"/>
      <c r="S603" s="548"/>
      <c r="X603" s="539"/>
      <c r="AB603" s="541"/>
      <c r="AC603" s="541"/>
      <c r="AD603" s="541"/>
      <c r="AE603" s="541"/>
      <c r="AF603" s="541"/>
      <c r="AL603" s="481"/>
      <c r="AM603" s="503"/>
    </row>
    <row r="604" spans="8:39" s="531" customFormat="1" ht="13.5" hidden="1" x14ac:dyDescent="0.15">
      <c r="H604" s="532"/>
      <c r="M604" s="533"/>
      <c r="N604" s="532"/>
      <c r="Q604" s="548"/>
      <c r="R604" s="532"/>
      <c r="S604" s="548"/>
      <c r="X604" s="539"/>
      <c r="AB604" s="541"/>
      <c r="AC604" s="541"/>
      <c r="AD604" s="541"/>
      <c r="AE604" s="541"/>
      <c r="AF604" s="541"/>
      <c r="AL604" s="481"/>
      <c r="AM604" s="503"/>
    </row>
    <row r="605" spans="8:39" s="531" customFormat="1" ht="13.5" hidden="1" x14ac:dyDescent="0.15">
      <c r="H605" s="532"/>
      <c r="M605" s="533"/>
      <c r="N605" s="532"/>
      <c r="Q605" s="548"/>
      <c r="R605" s="532"/>
      <c r="S605" s="548"/>
      <c r="X605" s="539"/>
      <c r="AB605" s="541"/>
      <c r="AC605" s="541"/>
      <c r="AD605" s="541"/>
      <c r="AE605" s="541"/>
      <c r="AF605" s="541"/>
      <c r="AL605" s="481"/>
      <c r="AM605" s="503"/>
    </row>
    <row r="606" spans="8:39" s="531" customFormat="1" ht="13.5" hidden="1" x14ac:dyDescent="0.15">
      <c r="H606" s="532"/>
      <c r="M606" s="533"/>
      <c r="N606" s="532"/>
      <c r="Q606" s="548"/>
      <c r="R606" s="532"/>
      <c r="S606" s="548"/>
      <c r="X606" s="539"/>
      <c r="AB606" s="541"/>
      <c r="AC606" s="541"/>
      <c r="AD606" s="541"/>
      <c r="AE606" s="541"/>
      <c r="AF606" s="541"/>
      <c r="AL606" s="481"/>
      <c r="AM606" s="503"/>
    </row>
    <row r="607" spans="8:39" s="531" customFormat="1" ht="13.5" hidden="1" x14ac:dyDescent="0.15">
      <c r="H607" s="532"/>
      <c r="M607" s="533"/>
      <c r="N607" s="532"/>
      <c r="Q607" s="548"/>
      <c r="R607" s="532"/>
      <c r="S607" s="548"/>
      <c r="X607" s="539"/>
      <c r="AB607" s="541"/>
      <c r="AC607" s="541"/>
      <c r="AD607" s="541"/>
      <c r="AE607" s="541"/>
      <c r="AF607" s="541"/>
      <c r="AL607" s="481"/>
      <c r="AM607" s="503"/>
    </row>
    <row r="608" spans="8:39" s="531" customFormat="1" ht="13.5" hidden="1" x14ac:dyDescent="0.15">
      <c r="H608" s="532"/>
      <c r="M608" s="533"/>
      <c r="N608" s="532"/>
      <c r="Q608" s="548"/>
      <c r="R608" s="532"/>
      <c r="S608" s="548"/>
      <c r="X608" s="539"/>
      <c r="AB608" s="541"/>
      <c r="AC608" s="541"/>
      <c r="AD608" s="541"/>
      <c r="AE608" s="541"/>
      <c r="AF608" s="541"/>
      <c r="AL608" s="481"/>
      <c r="AM608" s="503"/>
    </row>
    <row r="609" spans="8:39" s="531" customFormat="1" ht="13.5" hidden="1" x14ac:dyDescent="0.15">
      <c r="H609" s="532"/>
      <c r="M609" s="533"/>
      <c r="N609" s="532"/>
      <c r="Q609" s="548"/>
      <c r="R609" s="532"/>
      <c r="S609" s="548"/>
      <c r="X609" s="539"/>
      <c r="AB609" s="541"/>
      <c r="AC609" s="541"/>
      <c r="AD609" s="541"/>
      <c r="AE609" s="541"/>
      <c r="AF609" s="541"/>
      <c r="AL609" s="481"/>
      <c r="AM609" s="503"/>
    </row>
    <row r="610" spans="8:39" s="531" customFormat="1" ht="13.5" hidden="1" x14ac:dyDescent="0.15">
      <c r="H610" s="532"/>
      <c r="M610" s="533"/>
      <c r="N610" s="532"/>
      <c r="Q610" s="548"/>
      <c r="R610" s="532"/>
      <c r="S610" s="548"/>
      <c r="X610" s="539"/>
      <c r="AB610" s="541"/>
      <c r="AC610" s="541"/>
      <c r="AD610" s="541"/>
      <c r="AE610" s="541"/>
      <c r="AF610" s="541"/>
      <c r="AL610" s="481"/>
      <c r="AM610" s="503"/>
    </row>
    <row r="611" spans="8:39" s="531" customFormat="1" ht="13.5" hidden="1" x14ac:dyDescent="0.15">
      <c r="H611" s="532"/>
      <c r="M611" s="533"/>
      <c r="N611" s="532"/>
      <c r="Q611" s="548"/>
      <c r="R611" s="532"/>
      <c r="S611" s="548"/>
      <c r="X611" s="539"/>
      <c r="AB611" s="541"/>
      <c r="AC611" s="541"/>
      <c r="AD611" s="541"/>
      <c r="AE611" s="541"/>
      <c r="AF611" s="541"/>
      <c r="AL611" s="481"/>
      <c r="AM611" s="503"/>
    </row>
    <row r="612" spans="8:39" s="531" customFormat="1" ht="13.5" hidden="1" x14ac:dyDescent="0.15">
      <c r="H612" s="532"/>
      <c r="M612" s="533"/>
      <c r="N612" s="532"/>
      <c r="Q612" s="548"/>
      <c r="R612" s="532"/>
      <c r="S612" s="548"/>
      <c r="X612" s="539"/>
      <c r="AB612" s="541"/>
      <c r="AC612" s="541"/>
      <c r="AD612" s="541"/>
      <c r="AE612" s="541"/>
      <c r="AF612" s="541"/>
      <c r="AL612" s="481"/>
      <c r="AM612" s="503"/>
    </row>
    <row r="613" spans="8:39" s="531" customFormat="1" ht="13.5" hidden="1" x14ac:dyDescent="0.15">
      <c r="H613" s="532"/>
      <c r="M613" s="533"/>
      <c r="N613" s="532"/>
      <c r="Q613" s="548"/>
      <c r="R613" s="532"/>
      <c r="S613" s="548"/>
      <c r="X613" s="539"/>
      <c r="AB613" s="541"/>
      <c r="AC613" s="541"/>
      <c r="AD613" s="541"/>
      <c r="AE613" s="541"/>
      <c r="AF613" s="541"/>
      <c r="AL613" s="481"/>
      <c r="AM613" s="503"/>
    </row>
    <row r="614" spans="8:39" s="531" customFormat="1" ht="13.5" hidden="1" x14ac:dyDescent="0.15">
      <c r="H614" s="532"/>
      <c r="M614" s="533"/>
      <c r="N614" s="532"/>
      <c r="Q614" s="548"/>
      <c r="R614" s="532"/>
      <c r="S614" s="548"/>
      <c r="X614" s="539"/>
      <c r="AB614" s="541"/>
      <c r="AC614" s="541"/>
      <c r="AD614" s="541"/>
      <c r="AE614" s="541"/>
      <c r="AF614" s="541"/>
      <c r="AL614" s="481"/>
      <c r="AM614" s="503"/>
    </row>
    <row r="615" spans="8:39" s="531" customFormat="1" ht="13.5" hidden="1" x14ac:dyDescent="0.15">
      <c r="H615" s="532"/>
      <c r="M615" s="533"/>
      <c r="N615" s="532"/>
      <c r="Q615" s="548"/>
      <c r="R615" s="532"/>
      <c r="S615" s="548"/>
      <c r="X615" s="539"/>
      <c r="AB615" s="541"/>
      <c r="AC615" s="541"/>
      <c r="AD615" s="541"/>
      <c r="AE615" s="541"/>
      <c r="AF615" s="541"/>
      <c r="AL615" s="481"/>
      <c r="AM615" s="503"/>
    </row>
    <row r="616" spans="8:39" s="531" customFormat="1" ht="13.5" hidden="1" x14ac:dyDescent="0.15">
      <c r="H616" s="532"/>
      <c r="M616" s="533"/>
      <c r="N616" s="532"/>
      <c r="Q616" s="548"/>
      <c r="R616" s="532"/>
      <c r="S616" s="548"/>
      <c r="X616" s="539"/>
      <c r="AB616" s="541"/>
      <c r="AC616" s="541"/>
      <c r="AD616" s="541"/>
      <c r="AE616" s="541"/>
      <c r="AF616" s="541"/>
      <c r="AL616" s="481"/>
      <c r="AM616" s="503"/>
    </row>
    <row r="617" spans="8:39" s="531" customFormat="1" ht="13.5" hidden="1" x14ac:dyDescent="0.15">
      <c r="H617" s="532"/>
      <c r="M617" s="533"/>
      <c r="N617" s="532"/>
      <c r="Q617" s="548"/>
      <c r="R617" s="532"/>
      <c r="S617" s="548"/>
      <c r="X617" s="539"/>
      <c r="AB617" s="541"/>
      <c r="AC617" s="541"/>
      <c r="AD617" s="541"/>
      <c r="AE617" s="541"/>
      <c r="AF617" s="541"/>
      <c r="AL617" s="481"/>
      <c r="AM617" s="503"/>
    </row>
    <row r="618" spans="8:39" s="531" customFormat="1" ht="13.5" hidden="1" x14ac:dyDescent="0.15">
      <c r="H618" s="532"/>
      <c r="M618" s="533"/>
      <c r="N618" s="532"/>
      <c r="Q618" s="548"/>
      <c r="R618" s="532"/>
      <c r="S618" s="548"/>
      <c r="X618" s="539"/>
      <c r="AB618" s="541"/>
      <c r="AC618" s="541"/>
      <c r="AD618" s="541"/>
      <c r="AE618" s="541"/>
      <c r="AF618" s="541"/>
      <c r="AL618" s="481"/>
      <c r="AM618" s="503"/>
    </row>
    <row r="619" spans="8:39" s="531" customFormat="1" ht="13.5" hidden="1" x14ac:dyDescent="0.15">
      <c r="H619" s="532"/>
      <c r="M619" s="533"/>
      <c r="N619" s="532"/>
      <c r="Q619" s="548"/>
      <c r="R619" s="532"/>
      <c r="S619" s="548"/>
      <c r="X619" s="539"/>
      <c r="AB619" s="541"/>
      <c r="AC619" s="541"/>
      <c r="AD619" s="541"/>
      <c r="AE619" s="541"/>
      <c r="AF619" s="541"/>
      <c r="AL619" s="481"/>
      <c r="AM619" s="503"/>
    </row>
    <row r="620" spans="8:39" s="531" customFormat="1" ht="13.5" hidden="1" x14ac:dyDescent="0.15">
      <c r="H620" s="532"/>
      <c r="M620" s="533"/>
      <c r="N620" s="532"/>
      <c r="Q620" s="548"/>
      <c r="R620" s="532"/>
      <c r="S620" s="548"/>
      <c r="X620" s="539"/>
      <c r="AB620" s="541"/>
      <c r="AC620" s="541"/>
      <c r="AD620" s="541"/>
      <c r="AE620" s="541"/>
      <c r="AF620" s="541"/>
      <c r="AL620" s="481"/>
      <c r="AM620" s="503"/>
    </row>
    <row r="621" spans="8:39" s="531" customFormat="1" ht="13.5" hidden="1" x14ac:dyDescent="0.15">
      <c r="H621" s="532"/>
      <c r="M621" s="533"/>
      <c r="N621" s="532"/>
      <c r="Q621" s="548"/>
      <c r="R621" s="532"/>
      <c r="S621" s="548"/>
      <c r="X621" s="539"/>
      <c r="AB621" s="541"/>
      <c r="AC621" s="541"/>
      <c r="AD621" s="541"/>
      <c r="AE621" s="541"/>
      <c r="AF621" s="541"/>
      <c r="AL621" s="481"/>
      <c r="AM621" s="503"/>
    </row>
    <row r="622" spans="8:39" s="531" customFormat="1" ht="13.5" hidden="1" x14ac:dyDescent="0.15">
      <c r="H622" s="532"/>
      <c r="M622" s="533"/>
      <c r="N622" s="532"/>
      <c r="Q622" s="548"/>
      <c r="R622" s="532"/>
      <c r="S622" s="548"/>
      <c r="X622" s="539"/>
      <c r="AB622" s="541"/>
      <c r="AC622" s="541"/>
      <c r="AD622" s="541"/>
      <c r="AE622" s="541"/>
      <c r="AF622" s="541"/>
      <c r="AL622" s="481"/>
      <c r="AM622" s="503"/>
    </row>
    <row r="623" spans="8:39" s="531" customFormat="1" ht="13.5" hidden="1" x14ac:dyDescent="0.15">
      <c r="H623" s="532"/>
      <c r="M623" s="533"/>
      <c r="N623" s="532"/>
      <c r="Q623" s="548"/>
      <c r="R623" s="532"/>
      <c r="S623" s="548"/>
      <c r="X623" s="539"/>
      <c r="AB623" s="541"/>
      <c r="AC623" s="541"/>
      <c r="AD623" s="541"/>
      <c r="AE623" s="541"/>
      <c r="AF623" s="541"/>
      <c r="AL623" s="481"/>
      <c r="AM623" s="503"/>
    </row>
    <row r="624" spans="8:39" s="531" customFormat="1" ht="13.5" hidden="1" x14ac:dyDescent="0.15">
      <c r="H624" s="532"/>
      <c r="M624" s="533"/>
      <c r="N624" s="532"/>
      <c r="Q624" s="548"/>
      <c r="R624" s="532"/>
      <c r="S624" s="548"/>
      <c r="X624" s="539"/>
      <c r="AB624" s="541"/>
      <c r="AC624" s="541"/>
      <c r="AD624" s="541"/>
      <c r="AE624" s="541"/>
      <c r="AF624" s="541"/>
      <c r="AL624" s="481"/>
      <c r="AM624" s="503"/>
    </row>
    <row r="625" spans="8:39" s="531" customFormat="1" ht="13.5" hidden="1" x14ac:dyDescent="0.15">
      <c r="H625" s="532"/>
      <c r="M625" s="533"/>
      <c r="N625" s="532"/>
      <c r="Q625" s="548"/>
      <c r="R625" s="532"/>
      <c r="S625" s="548"/>
      <c r="X625" s="539"/>
      <c r="AB625" s="541"/>
      <c r="AC625" s="541"/>
      <c r="AD625" s="541"/>
      <c r="AE625" s="541"/>
      <c r="AF625" s="541"/>
      <c r="AL625" s="481"/>
      <c r="AM625" s="503"/>
    </row>
    <row r="626" spans="8:39" s="531" customFormat="1" ht="13.5" hidden="1" x14ac:dyDescent="0.15">
      <c r="H626" s="532"/>
      <c r="M626" s="533"/>
      <c r="N626" s="532"/>
      <c r="Q626" s="548"/>
      <c r="R626" s="532"/>
      <c r="S626" s="548"/>
      <c r="X626" s="539"/>
      <c r="AB626" s="541"/>
      <c r="AC626" s="541"/>
      <c r="AD626" s="541"/>
      <c r="AE626" s="541"/>
      <c r="AF626" s="541"/>
      <c r="AL626" s="481"/>
      <c r="AM626" s="503"/>
    </row>
    <row r="627" spans="8:39" s="531" customFormat="1" ht="13.5" hidden="1" x14ac:dyDescent="0.15">
      <c r="H627" s="532"/>
      <c r="M627" s="533"/>
      <c r="N627" s="532"/>
      <c r="Q627" s="548"/>
      <c r="R627" s="532"/>
      <c r="S627" s="548"/>
      <c r="X627" s="539"/>
      <c r="AB627" s="541"/>
      <c r="AC627" s="541"/>
      <c r="AD627" s="541"/>
      <c r="AE627" s="541"/>
      <c r="AF627" s="541"/>
      <c r="AL627" s="481"/>
      <c r="AM627" s="503"/>
    </row>
    <row r="628" spans="8:39" s="531" customFormat="1" ht="13.5" hidden="1" x14ac:dyDescent="0.15">
      <c r="H628" s="532"/>
      <c r="M628" s="533"/>
      <c r="N628" s="532"/>
      <c r="Q628" s="548"/>
      <c r="R628" s="532"/>
      <c r="S628" s="548"/>
      <c r="X628" s="539"/>
      <c r="AB628" s="541"/>
      <c r="AC628" s="541"/>
      <c r="AD628" s="541"/>
      <c r="AE628" s="541"/>
      <c r="AF628" s="541"/>
      <c r="AL628" s="481"/>
      <c r="AM628" s="503"/>
    </row>
    <row r="629" spans="8:39" s="531" customFormat="1" ht="13.5" hidden="1" x14ac:dyDescent="0.15">
      <c r="H629" s="532"/>
      <c r="M629" s="533"/>
      <c r="N629" s="532"/>
      <c r="Q629" s="548"/>
      <c r="R629" s="532"/>
      <c r="S629" s="548"/>
      <c r="X629" s="539"/>
      <c r="AB629" s="541"/>
      <c r="AC629" s="541"/>
      <c r="AD629" s="541"/>
      <c r="AE629" s="541"/>
      <c r="AF629" s="541"/>
      <c r="AL629" s="481"/>
      <c r="AM629" s="503"/>
    </row>
    <row r="630" spans="8:39" s="531" customFormat="1" ht="13.5" hidden="1" x14ac:dyDescent="0.15">
      <c r="H630" s="532"/>
      <c r="M630" s="533"/>
      <c r="N630" s="532"/>
      <c r="Q630" s="548"/>
      <c r="R630" s="532"/>
      <c r="S630" s="548"/>
      <c r="X630" s="539"/>
      <c r="AB630" s="541"/>
      <c r="AC630" s="541"/>
      <c r="AD630" s="541"/>
      <c r="AE630" s="541"/>
      <c r="AF630" s="541"/>
      <c r="AL630" s="481"/>
      <c r="AM630" s="503"/>
    </row>
    <row r="631" spans="8:39" s="531" customFormat="1" ht="13.5" hidden="1" x14ac:dyDescent="0.15">
      <c r="H631" s="532"/>
      <c r="M631" s="533"/>
      <c r="N631" s="532"/>
      <c r="Q631" s="548"/>
      <c r="R631" s="532"/>
      <c r="S631" s="548"/>
      <c r="X631" s="539"/>
      <c r="AB631" s="541"/>
      <c r="AC631" s="541"/>
      <c r="AD631" s="541"/>
      <c r="AE631" s="541"/>
      <c r="AF631" s="541"/>
      <c r="AL631" s="481"/>
      <c r="AM631" s="503"/>
    </row>
    <row r="632" spans="8:39" s="531" customFormat="1" ht="13.5" hidden="1" x14ac:dyDescent="0.15">
      <c r="H632" s="532"/>
      <c r="M632" s="533"/>
      <c r="N632" s="532"/>
      <c r="Q632" s="548"/>
      <c r="R632" s="532"/>
      <c r="S632" s="548"/>
      <c r="X632" s="539"/>
      <c r="AB632" s="541"/>
      <c r="AC632" s="541"/>
      <c r="AD632" s="541"/>
      <c r="AE632" s="541"/>
      <c r="AF632" s="541"/>
      <c r="AL632" s="481"/>
      <c r="AM632" s="503"/>
    </row>
    <row r="633" spans="8:39" s="531" customFormat="1" ht="13.5" hidden="1" x14ac:dyDescent="0.15">
      <c r="H633" s="532"/>
      <c r="M633" s="533"/>
      <c r="N633" s="532"/>
      <c r="Q633" s="548"/>
      <c r="R633" s="532"/>
      <c r="S633" s="548"/>
      <c r="X633" s="539"/>
      <c r="AB633" s="541"/>
      <c r="AC633" s="541"/>
      <c r="AD633" s="541"/>
      <c r="AE633" s="541"/>
      <c r="AF633" s="541"/>
      <c r="AL633" s="481"/>
      <c r="AM633" s="503"/>
    </row>
    <row r="634" spans="8:39" s="531" customFormat="1" ht="13.5" hidden="1" x14ac:dyDescent="0.15">
      <c r="H634" s="532"/>
      <c r="M634" s="533"/>
      <c r="N634" s="532"/>
      <c r="Q634" s="548"/>
      <c r="R634" s="532"/>
      <c r="S634" s="548"/>
      <c r="X634" s="539"/>
      <c r="AB634" s="541"/>
      <c r="AC634" s="541"/>
      <c r="AD634" s="541"/>
      <c r="AE634" s="541"/>
      <c r="AF634" s="541"/>
      <c r="AL634" s="481"/>
      <c r="AM634" s="503"/>
    </row>
    <row r="635" spans="8:39" s="531" customFormat="1" ht="13.5" hidden="1" x14ac:dyDescent="0.15">
      <c r="H635" s="532"/>
      <c r="M635" s="533"/>
      <c r="N635" s="532"/>
      <c r="Q635" s="548"/>
      <c r="R635" s="532"/>
      <c r="S635" s="548"/>
      <c r="X635" s="539"/>
      <c r="AB635" s="541"/>
      <c r="AC635" s="541"/>
      <c r="AD635" s="541"/>
      <c r="AE635" s="541"/>
      <c r="AF635" s="541"/>
      <c r="AL635" s="481"/>
      <c r="AM635" s="503"/>
    </row>
    <row r="636" spans="8:39" s="531" customFormat="1" ht="13.5" hidden="1" x14ac:dyDescent="0.15">
      <c r="H636" s="532"/>
      <c r="M636" s="533"/>
      <c r="N636" s="532"/>
      <c r="Q636" s="548"/>
      <c r="R636" s="532"/>
      <c r="S636" s="548"/>
      <c r="X636" s="539"/>
      <c r="AB636" s="541"/>
      <c r="AC636" s="541"/>
      <c r="AD636" s="541"/>
      <c r="AE636" s="541"/>
      <c r="AF636" s="541"/>
      <c r="AL636" s="481"/>
      <c r="AM636" s="503"/>
    </row>
    <row r="637" spans="8:39" s="531" customFormat="1" ht="13.5" hidden="1" x14ac:dyDescent="0.15">
      <c r="H637" s="532"/>
      <c r="M637" s="533"/>
      <c r="N637" s="532"/>
      <c r="Q637" s="548"/>
      <c r="R637" s="532"/>
      <c r="S637" s="548"/>
      <c r="X637" s="539"/>
      <c r="AB637" s="541"/>
      <c r="AC637" s="541"/>
      <c r="AD637" s="541"/>
      <c r="AE637" s="541"/>
      <c r="AF637" s="541"/>
      <c r="AL637" s="481"/>
      <c r="AM637" s="503"/>
    </row>
    <row r="638" spans="8:39" s="531" customFormat="1" ht="13.5" hidden="1" x14ac:dyDescent="0.15">
      <c r="H638" s="532"/>
      <c r="M638" s="533"/>
      <c r="N638" s="532"/>
      <c r="Q638" s="548"/>
      <c r="R638" s="532"/>
      <c r="S638" s="548"/>
      <c r="X638" s="539"/>
      <c r="AB638" s="541"/>
      <c r="AC638" s="541"/>
      <c r="AD638" s="541"/>
      <c r="AE638" s="541"/>
      <c r="AF638" s="541"/>
      <c r="AL638" s="481"/>
      <c r="AM638" s="503"/>
    </row>
    <row r="639" spans="8:39" s="531" customFormat="1" ht="13.5" hidden="1" x14ac:dyDescent="0.15">
      <c r="H639" s="532"/>
      <c r="M639" s="533"/>
      <c r="N639" s="532"/>
      <c r="Q639" s="548"/>
      <c r="R639" s="532"/>
      <c r="S639" s="548"/>
      <c r="X639" s="539"/>
      <c r="AB639" s="541"/>
      <c r="AC639" s="541"/>
      <c r="AD639" s="541"/>
      <c r="AE639" s="541"/>
      <c r="AF639" s="541"/>
      <c r="AL639" s="481"/>
      <c r="AM639" s="503"/>
    </row>
    <row r="640" spans="8:39" s="531" customFormat="1" ht="13.5" hidden="1" x14ac:dyDescent="0.15">
      <c r="H640" s="532"/>
      <c r="M640" s="533"/>
      <c r="N640" s="532"/>
      <c r="Q640" s="548"/>
      <c r="R640" s="532"/>
      <c r="S640" s="548"/>
      <c r="X640" s="539"/>
      <c r="AB640" s="541"/>
      <c r="AC640" s="541"/>
      <c r="AD640" s="541"/>
      <c r="AE640" s="541"/>
      <c r="AF640" s="541"/>
      <c r="AL640" s="481"/>
      <c r="AM640" s="503"/>
    </row>
    <row r="641" spans="8:39" s="531" customFormat="1" ht="13.5" hidden="1" x14ac:dyDescent="0.15">
      <c r="H641" s="532"/>
      <c r="M641" s="533"/>
      <c r="N641" s="532"/>
      <c r="Q641" s="548"/>
      <c r="R641" s="532"/>
      <c r="S641" s="548"/>
      <c r="X641" s="539"/>
      <c r="AB641" s="541"/>
      <c r="AC641" s="541"/>
      <c r="AD641" s="541"/>
      <c r="AE641" s="541"/>
      <c r="AF641" s="541"/>
      <c r="AL641" s="481"/>
      <c r="AM641" s="503"/>
    </row>
    <row r="642" spans="8:39" s="531" customFormat="1" ht="13.5" hidden="1" x14ac:dyDescent="0.15">
      <c r="H642" s="532"/>
      <c r="M642" s="533"/>
      <c r="N642" s="532"/>
      <c r="Q642" s="548"/>
      <c r="R642" s="532"/>
      <c r="S642" s="548"/>
      <c r="X642" s="539"/>
      <c r="AB642" s="541"/>
      <c r="AC642" s="541"/>
      <c r="AD642" s="541"/>
      <c r="AE642" s="541"/>
      <c r="AF642" s="541"/>
      <c r="AL642" s="481"/>
      <c r="AM642" s="503"/>
    </row>
    <row r="643" spans="8:39" s="531" customFormat="1" ht="13.5" hidden="1" x14ac:dyDescent="0.15">
      <c r="H643" s="532"/>
      <c r="M643" s="533"/>
      <c r="N643" s="532"/>
      <c r="Q643" s="548"/>
      <c r="R643" s="532"/>
      <c r="S643" s="548"/>
      <c r="X643" s="539"/>
      <c r="AB643" s="541"/>
      <c r="AC643" s="541"/>
      <c r="AD643" s="541"/>
      <c r="AE643" s="541"/>
      <c r="AF643" s="541"/>
      <c r="AL643" s="481"/>
      <c r="AM643" s="503"/>
    </row>
    <row r="644" spans="8:39" s="531" customFormat="1" ht="13.5" hidden="1" x14ac:dyDescent="0.15">
      <c r="H644" s="532"/>
      <c r="M644" s="533"/>
      <c r="N644" s="532"/>
      <c r="Q644" s="548"/>
      <c r="R644" s="532"/>
      <c r="S644" s="548"/>
      <c r="X644" s="539"/>
      <c r="AB644" s="541"/>
      <c r="AC644" s="541"/>
      <c r="AD644" s="541"/>
      <c r="AE644" s="541"/>
      <c r="AF644" s="541"/>
      <c r="AL644" s="481"/>
      <c r="AM644" s="503"/>
    </row>
    <row r="645" spans="8:39" s="531" customFormat="1" ht="13.5" hidden="1" x14ac:dyDescent="0.15">
      <c r="H645" s="532"/>
      <c r="M645" s="533"/>
      <c r="N645" s="532"/>
      <c r="Q645" s="548"/>
      <c r="R645" s="532"/>
      <c r="S645" s="548"/>
      <c r="X645" s="539"/>
      <c r="AB645" s="541"/>
      <c r="AC645" s="541"/>
      <c r="AD645" s="541"/>
      <c r="AE645" s="541"/>
      <c r="AF645" s="541"/>
      <c r="AL645" s="481"/>
      <c r="AM645" s="503"/>
    </row>
    <row r="646" spans="8:39" s="531" customFormat="1" ht="13.5" hidden="1" x14ac:dyDescent="0.15">
      <c r="H646" s="532"/>
      <c r="M646" s="533"/>
      <c r="N646" s="532"/>
      <c r="Q646" s="548"/>
      <c r="R646" s="532"/>
      <c r="S646" s="548"/>
      <c r="X646" s="539"/>
      <c r="AB646" s="541"/>
      <c r="AC646" s="541"/>
      <c r="AD646" s="541"/>
      <c r="AE646" s="541"/>
      <c r="AF646" s="541"/>
      <c r="AL646" s="481"/>
      <c r="AM646" s="503"/>
    </row>
    <row r="647" spans="8:39" s="531" customFormat="1" ht="13.5" hidden="1" x14ac:dyDescent="0.15">
      <c r="H647" s="532"/>
      <c r="M647" s="533"/>
      <c r="N647" s="532"/>
      <c r="Q647" s="548"/>
      <c r="R647" s="532"/>
      <c r="S647" s="548"/>
      <c r="X647" s="539"/>
      <c r="AB647" s="541"/>
      <c r="AC647" s="541"/>
      <c r="AD647" s="541"/>
      <c r="AE647" s="541"/>
      <c r="AF647" s="541"/>
      <c r="AL647" s="481"/>
      <c r="AM647" s="503"/>
    </row>
    <row r="648" spans="8:39" s="531" customFormat="1" ht="13.5" hidden="1" x14ac:dyDescent="0.15">
      <c r="H648" s="532"/>
      <c r="M648" s="533"/>
      <c r="N648" s="532"/>
      <c r="Q648" s="548"/>
      <c r="R648" s="532"/>
      <c r="S648" s="548"/>
      <c r="X648" s="539"/>
      <c r="AB648" s="541"/>
      <c r="AC648" s="541"/>
      <c r="AD648" s="541"/>
      <c r="AE648" s="541"/>
      <c r="AF648" s="541"/>
      <c r="AL648" s="481"/>
      <c r="AM648" s="503"/>
    </row>
    <row r="649" spans="8:39" s="531" customFormat="1" ht="13.5" hidden="1" x14ac:dyDescent="0.15">
      <c r="H649" s="532"/>
      <c r="M649" s="533"/>
      <c r="N649" s="532"/>
      <c r="Q649" s="548"/>
      <c r="R649" s="532"/>
      <c r="S649" s="548"/>
      <c r="X649" s="539"/>
      <c r="AB649" s="541"/>
      <c r="AC649" s="541"/>
      <c r="AD649" s="541"/>
      <c r="AE649" s="541"/>
      <c r="AF649" s="541"/>
      <c r="AL649" s="481"/>
      <c r="AM649" s="503"/>
    </row>
    <row r="650" spans="8:39" s="531" customFormat="1" ht="13.5" hidden="1" x14ac:dyDescent="0.15">
      <c r="H650" s="532"/>
      <c r="M650" s="533"/>
      <c r="N650" s="532"/>
      <c r="Q650" s="548"/>
      <c r="R650" s="532"/>
      <c r="S650" s="548"/>
      <c r="X650" s="539"/>
      <c r="AB650" s="541"/>
      <c r="AC650" s="541"/>
      <c r="AD650" s="541"/>
      <c r="AE650" s="541"/>
      <c r="AF650" s="541"/>
      <c r="AL650" s="481"/>
      <c r="AM650" s="503"/>
    </row>
    <row r="651" spans="8:39" s="531" customFormat="1" ht="13.5" hidden="1" x14ac:dyDescent="0.15">
      <c r="H651" s="532"/>
      <c r="M651" s="533"/>
      <c r="N651" s="532"/>
      <c r="Q651" s="548"/>
      <c r="R651" s="532"/>
      <c r="S651" s="548"/>
      <c r="X651" s="539"/>
      <c r="AB651" s="541"/>
      <c r="AC651" s="541"/>
      <c r="AD651" s="541"/>
      <c r="AE651" s="541"/>
      <c r="AF651" s="541"/>
      <c r="AL651" s="481"/>
      <c r="AM651" s="503"/>
    </row>
    <row r="652" spans="8:39" s="531" customFormat="1" ht="13.5" hidden="1" x14ac:dyDescent="0.15">
      <c r="H652" s="532"/>
      <c r="M652" s="533"/>
      <c r="N652" s="532"/>
      <c r="Q652" s="548"/>
      <c r="R652" s="532"/>
      <c r="S652" s="548"/>
      <c r="X652" s="539"/>
      <c r="AB652" s="541"/>
      <c r="AC652" s="541"/>
      <c r="AD652" s="541"/>
      <c r="AE652" s="541"/>
      <c r="AF652" s="541"/>
      <c r="AL652" s="481"/>
      <c r="AM652" s="503"/>
    </row>
    <row r="653" spans="8:39" s="531" customFormat="1" ht="13.5" hidden="1" x14ac:dyDescent="0.15">
      <c r="H653" s="532"/>
      <c r="M653" s="533"/>
      <c r="N653" s="532"/>
      <c r="Q653" s="548"/>
      <c r="R653" s="532"/>
      <c r="S653" s="548"/>
      <c r="X653" s="539"/>
      <c r="AB653" s="541"/>
      <c r="AC653" s="541"/>
      <c r="AD653" s="541"/>
      <c r="AE653" s="541"/>
      <c r="AF653" s="541"/>
      <c r="AL653" s="481"/>
      <c r="AM653" s="503"/>
    </row>
    <row r="654" spans="8:39" s="531" customFormat="1" ht="13.5" hidden="1" x14ac:dyDescent="0.15">
      <c r="H654" s="532"/>
      <c r="M654" s="533"/>
      <c r="N654" s="532"/>
      <c r="Q654" s="548"/>
      <c r="R654" s="532"/>
      <c r="S654" s="548"/>
      <c r="X654" s="539"/>
      <c r="AB654" s="541"/>
      <c r="AC654" s="541"/>
      <c r="AD654" s="541"/>
      <c r="AE654" s="541"/>
      <c r="AF654" s="541"/>
      <c r="AL654" s="481"/>
      <c r="AM654" s="503"/>
    </row>
    <row r="655" spans="8:39" s="531" customFormat="1" ht="13.5" hidden="1" x14ac:dyDescent="0.15">
      <c r="H655" s="532"/>
      <c r="M655" s="533"/>
      <c r="N655" s="532"/>
      <c r="Q655" s="548"/>
      <c r="R655" s="532"/>
      <c r="S655" s="548"/>
      <c r="X655" s="539"/>
      <c r="AB655" s="541"/>
      <c r="AC655" s="541"/>
      <c r="AD655" s="541"/>
      <c r="AE655" s="541"/>
      <c r="AF655" s="541"/>
      <c r="AL655" s="481"/>
      <c r="AM655" s="503"/>
    </row>
    <row r="656" spans="8:39" s="531" customFormat="1" ht="13.5" hidden="1" x14ac:dyDescent="0.15">
      <c r="H656" s="532"/>
      <c r="M656" s="533"/>
      <c r="N656" s="532"/>
      <c r="Q656" s="548"/>
      <c r="R656" s="532"/>
      <c r="S656" s="548"/>
      <c r="X656" s="539"/>
      <c r="AB656" s="541"/>
      <c r="AC656" s="541"/>
      <c r="AD656" s="541"/>
      <c r="AE656" s="541"/>
      <c r="AF656" s="541"/>
      <c r="AL656" s="481"/>
      <c r="AM656" s="503"/>
    </row>
    <row r="657" spans="8:39" s="531" customFormat="1" ht="13.5" hidden="1" x14ac:dyDescent="0.15">
      <c r="H657" s="532"/>
      <c r="M657" s="533"/>
      <c r="N657" s="532"/>
      <c r="Q657" s="548"/>
      <c r="R657" s="532"/>
      <c r="S657" s="548"/>
      <c r="X657" s="539"/>
      <c r="AB657" s="541"/>
      <c r="AC657" s="541"/>
      <c r="AD657" s="541"/>
      <c r="AE657" s="541"/>
      <c r="AF657" s="541"/>
      <c r="AL657" s="481"/>
      <c r="AM657" s="503"/>
    </row>
    <row r="658" spans="8:39" s="531" customFormat="1" ht="13.5" hidden="1" x14ac:dyDescent="0.15">
      <c r="H658" s="532"/>
      <c r="M658" s="533"/>
      <c r="N658" s="532"/>
      <c r="Q658" s="548"/>
      <c r="R658" s="532"/>
      <c r="S658" s="548"/>
      <c r="X658" s="539"/>
      <c r="AB658" s="541"/>
      <c r="AC658" s="541"/>
      <c r="AD658" s="541"/>
      <c r="AE658" s="541"/>
      <c r="AF658" s="541"/>
      <c r="AL658" s="481"/>
      <c r="AM658" s="503"/>
    </row>
    <row r="659" spans="8:39" s="531" customFormat="1" ht="13.5" hidden="1" x14ac:dyDescent="0.15">
      <c r="H659" s="532"/>
      <c r="M659" s="533"/>
      <c r="N659" s="532"/>
      <c r="Q659" s="548"/>
      <c r="R659" s="532"/>
      <c r="S659" s="548"/>
      <c r="X659" s="539"/>
      <c r="AB659" s="541"/>
      <c r="AC659" s="541"/>
      <c r="AD659" s="541"/>
      <c r="AE659" s="541"/>
      <c r="AF659" s="541"/>
      <c r="AL659" s="481"/>
      <c r="AM659" s="503"/>
    </row>
    <row r="660" spans="8:39" s="531" customFormat="1" ht="13.5" hidden="1" x14ac:dyDescent="0.15">
      <c r="H660" s="532"/>
      <c r="M660" s="533"/>
      <c r="N660" s="532"/>
      <c r="Q660" s="548"/>
      <c r="R660" s="532"/>
      <c r="S660" s="548"/>
      <c r="X660" s="539"/>
      <c r="AB660" s="541"/>
      <c r="AC660" s="541"/>
      <c r="AD660" s="541"/>
      <c r="AE660" s="541"/>
      <c r="AF660" s="541"/>
      <c r="AL660" s="481"/>
      <c r="AM660" s="503"/>
    </row>
    <row r="661" spans="8:39" s="531" customFormat="1" ht="13.5" hidden="1" x14ac:dyDescent="0.15">
      <c r="H661" s="532"/>
      <c r="M661" s="533"/>
      <c r="N661" s="532"/>
      <c r="Q661" s="548"/>
      <c r="R661" s="532"/>
      <c r="S661" s="548"/>
      <c r="X661" s="539"/>
      <c r="AB661" s="541"/>
      <c r="AC661" s="541"/>
      <c r="AD661" s="541"/>
      <c r="AE661" s="541"/>
      <c r="AF661" s="541"/>
      <c r="AL661" s="481"/>
      <c r="AM661" s="503"/>
    </row>
    <row r="662" spans="8:39" s="531" customFormat="1" ht="13.5" hidden="1" x14ac:dyDescent="0.15">
      <c r="H662" s="532"/>
      <c r="M662" s="533"/>
      <c r="N662" s="532"/>
      <c r="Q662" s="548"/>
      <c r="R662" s="532"/>
      <c r="S662" s="548"/>
      <c r="X662" s="539"/>
      <c r="AB662" s="541"/>
      <c r="AC662" s="541"/>
      <c r="AD662" s="541"/>
      <c r="AE662" s="541"/>
      <c r="AF662" s="541"/>
      <c r="AL662" s="481"/>
      <c r="AM662" s="503"/>
    </row>
    <row r="663" spans="8:39" s="531" customFormat="1" ht="13.5" hidden="1" x14ac:dyDescent="0.15">
      <c r="H663" s="532"/>
      <c r="M663" s="533"/>
      <c r="N663" s="532"/>
      <c r="Q663" s="548"/>
      <c r="R663" s="532"/>
      <c r="S663" s="548"/>
      <c r="X663" s="539"/>
      <c r="AB663" s="541"/>
      <c r="AC663" s="541"/>
      <c r="AD663" s="541"/>
      <c r="AE663" s="541"/>
      <c r="AF663" s="541"/>
      <c r="AL663" s="481"/>
      <c r="AM663" s="503"/>
    </row>
    <row r="664" spans="8:39" s="531" customFormat="1" ht="13.5" hidden="1" x14ac:dyDescent="0.15">
      <c r="H664" s="532"/>
      <c r="M664" s="533"/>
      <c r="N664" s="532"/>
      <c r="Q664" s="548"/>
      <c r="R664" s="532"/>
      <c r="S664" s="548"/>
      <c r="X664" s="539"/>
      <c r="AB664" s="541"/>
      <c r="AC664" s="541"/>
      <c r="AD664" s="541"/>
      <c r="AE664" s="541"/>
      <c r="AF664" s="541"/>
      <c r="AL664" s="481"/>
      <c r="AM664" s="503"/>
    </row>
    <row r="665" spans="8:39" s="531" customFormat="1" ht="13.5" hidden="1" x14ac:dyDescent="0.15">
      <c r="H665" s="532"/>
      <c r="M665" s="533"/>
      <c r="N665" s="532"/>
      <c r="Q665" s="548"/>
      <c r="R665" s="532"/>
      <c r="S665" s="548"/>
      <c r="X665" s="539"/>
      <c r="AB665" s="541"/>
      <c r="AC665" s="541"/>
      <c r="AD665" s="541"/>
      <c r="AE665" s="541"/>
      <c r="AF665" s="541"/>
      <c r="AL665" s="481"/>
      <c r="AM665" s="503"/>
    </row>
    <row r="666" spans="8:39" s="531" customFormat="1" ht="13.5" hidden="1" x14ac:dyDescent="0.15">
      <c r="H666" s="532"/>
      <c r="M666" s="533"/>
      <c r="N666" s="532"/>
      <c r="Q666" s="548"/>
      <c r="R666" s="532"/>
      <c r="S666" s="548"/>
      <c r="X666" s="539"/>
      <c r="AB666" s="541"/>
      <c r="AC666" s="541"/>
      <c r="AD666" s="541"/>
      <c r="AE666" s="541"/>
      <c r="AF666" s="541"/>
      <c r="AL666" s="481"/>
      <c r="AM666" s="503"/>
    </row>
    <row r="667" spans="8:39" s="531" customFormat="1" ht="13.5" hidden="1" x14ac:dyDescent="0.15">
      <c r="H667" s="532"/>
      <c r="M667" s="533"/>
      <c r="N667" s="532"/>
      <c r="Q667" s="548"/>
      <c r="R667" s="532"/>
      <c r="S667" s="548"/>
      <c r="X667" s="539"/>
      <c r="AB667" s="541"/>
      <c r="AC667" s="541"/>
      <c r="AD667" s="541"/>
      <c r="AE667" s="541"/>
      <c r="AF667" s="541"/>
      <c r="AL667" s="481"/>
      <c r="AM667" s="503"/>
    </row>
    <row r="668" spans="8:39" s="531" customFormat="1" ht="13.5" hidden="1" x14ac:dyDescent="0.15">
      <c r="H668" s="532"/>
      <c r="M668" s="533"/>
      <c r="N668" s="532"/>
      <c r="Q668" s="548"/>
      <c r="R668" s="532"/>
      <c r="S668" s="548"/>
      <c r="X668" s="539"/>
      <c r="AB668" s="541"/>
      <c r="AC668" s="541"/>
      <c r="AD668" s="541"/>
      <c r="AE668" s="541"/>
      <c r="AF668" s="541"/>
      <c r="AL668" s="481"/>
      <c r="AM668" s="503"/>
    </row>
    <row r="669" spans="8:39" s="531" customFormat="1" ht="13.5" hidden="1" x14ac:dyDescent="0.15">
      <c r="H669" s="532"/>
      <c r="M669" s="533"/>
      <c r="N669" s="532"/>
      <c r="Q669" s="548"/>
      <c r="R669" s="532"/>
      <c r="S669" s="548"/>
      <c r="X669" s="539"/>
      <c r="AB669" s="541"/>
      <c r="AC669" s="541"/>
      <c r="AD669" s="541"/>
      <c r="AE669" s="541"/>
      <c r="AF669" s="541"/>
      <c r="AL669" s="481"/>
      <c r="AM669" s="503"/>
    </row>
    <row r="670" spans="8:39" s="531" customFormat="1" ht="13.5" hidden="1" x14ac:dyDescent="0.15">
      <c r="H670" s="532"/>
      <c r="M670" s="533"/>
      <c r="N670" s="532"/>
      <c r="Q670" s="548"/>
      <c r="R670" s="532"/>
      <c r="S670" s="548"/>
      <c r="X670" s="539"/>
      <c r="AB670" s="541"/>
      <c r="AC670" s="541"/>
      <c r="AD670" s="541"/>
      <c r="AE670" s="541"/>
      <c r="AF670" s="541"/>
      <c r="AL670" s="481"/>
      <c r="AM670" s="503"/>
    </row>
    <row r="671" spans="8:39" s="531" customFormat="1" ht="13.5" hidden="1" x14ac:dyDescent="0.15">
      <c r="H671" s="532"/>
      <c r="M671" s="533"/>
      <c r="N671" s="532"/>
      <c r="Q671" s="548"/>
      <c r="R671" s="532"/>
      <c r="S671" s="548"/>
      <c r="X671" s="539"/>
      <c r="AB671" s="541"/>
      <c r="AC671" s="541"/>
      <c r="AD671" s="541"/>
      <c r="AE671" s="541"/>
      <c r="AF671" s="541"/>
      <c r="AL671" s="481"/>
      <c r="AM671" s="503"/>
    </row>
    <row r="672" spans="8:39" s="531" customFormat="1" ht="13.5" hidden="1" x14ac:dyDescent="0.15">
      <c r="H672" s="532"/>
      <c r="M672" s="533"/>
      <c r="N672" s="532"/>
      <c r="Q672" s="548"/>
      <c r="R672" s="532"/>
      <c r="S672" s="548"/>
      <c r="X672" s="539"/>
      <c r="AB672" s="541"/>
      <c r="AC672" s="541"/>
      <c r="AD672" s="541"/>
      <c r="AE672" s="541"/>
      <c r="AF672" s="541"/>
      <c r="AL672" s="481"/>
      <c r="AM672" s="503"/>
    </row>
    <row r="673" spans="8:39" s="531" customFormat="1" ht="13.5" hidden="1" x14ac:dyDescent="0.15">
      <c r="H673" s="532"/>
      <c r="M673" s="533"/>
      <c r="N673" s="532"/>
      <c r="Q673" s="548"/>
      <c r="R673" s="532"/>
      <c r="S673" s="548"/>
      <c r="X673" s="539"/>
      <c r="AB673" s="541"/>
      <c r="AC673" s="541"/>
      <c r="AD673" s="541"/>
      <c r="AE673" s="541"/>
      <c r="AF673" s="541"/>
      <c r="AL673" s="481"/>
      <c r="AM673" s="503"/>
    </row>
    <row r="674" spans="8:39" s="531" customFormat="1" ht="13.5" hidden="1" x14ac:dyDescent="0.15">
      <c r="H674" s="532"/>
      <c r="M674" s="533"/>
      <c r="N674" s="532"/>
      <c r="Q674" s="548"/>
      <c r="R674" s="532"/>
      <c r="S674" s="548"/>
      <c r="X674" s="539"/>
      <c r="AB674" s="541"/>
      <c r="AC674" s="541"/>
      <c r="AD674" s="541"/>
      <c r="AE674" s="541"/>
      <c r="AF674" s="541"/>
      <c r="AL674" s="481"/>
      <c r="AM674" s="503"/>
    </row>
    <row r="675" spans="8:39" s="531" customFormat="1" ht="13.5" hidden="1" x14ac:dyDescent="0.15">
      <c r="H675" s="532"/>
      <c r="M675" s="533"/>
      <c r="N675" s="532"/>
      <c r="Q675" s="548"/>
      <c r="R675" s="532"/>
      <c r="S675" s="548"/>
      <c r="X675" s="539"/>
      <c r="AB675" s="541"/>
      <c r="AC675" s="541"/>
      <c r="AD675" s="541"/>
      <c r="AE675" s="541"/>
      <c r="AF675" s="541"/>
      <c r="AL675" s="481"/>
      <c r="AM675" s="503"/>
    </row>
    <row r="676" spans="8:39" s="531" customFormat="1" ht="13.5" hidden="1" x14ac:dyDescent="0.15">
      <c r="H676" s="532"/>
      <c r="M676" s="533"/>
      <c r="N676" s="532"/>
      <c r="Q676" s="548"/>
      <c r="R676" s="532"/>
      <c r="S676" s="548"/>
      <c r="X676" s="539"/>
      <c r="AB676" s="541"/>
      <c r="AC676" s="541"/>
      <c r="AD676" s="541"/>
      <c r="AE676" s="541"/>
      <c r="AF676" s="541"/>
      <c r="AL676" s="481"/>
      <c r="AM676" s="503"/>
    </row>
    <row r="677" spans="8:39" s="531" customFormat="1" ht="13.5" hidden="1" x14ac:dyDescent="0.15">
      <c r="H677" s="532"/>
      <c r="M677" s="533"/>
      <c r="N677" s="532"/>
      <c r="Q677" s="548"/>
      <c r="R677" s="532"/>
      <c r="S677" s="548"/>
      <c r="X677" s="539"/>
      <c r="AB677" s="541"/>
      <c r="AC677" s="541"/>
      <c r="AD677" s="541"/>
      <c r="AE677" s="541"/>
      <c r="AF677" s="541"/>
      <c r="AL677" s="481"/>
      <c r="AM677" s="503"/>
    </row>
    <row r="678" spans="8:39" s="531" customFormat="1" ht="13.5" hidden="1" x14ac:dyDescent="0.15">
      <c r="H678" s="532"/>
      <c r="M678" s="533"/>
      <c r="N678" s="532"/>
      <c r="Q678" s="548"/>
      <c r="R678" s="532"/>
      <c r="S678" s="548"/>
      <c r="X678" s="539"/>
      <c r="AB678" s="541"/>
      <c r="AC678" s="541"/>
      <c r="AD678" s="541"/>
      <c r="AE678" s="541"/>
      <c r="AF678" s="541"/>
      <c r="AL678" s="481"/>
      <c r="AM678" s="503"/>
    </row>
    <row r="679" spans="8:39" s="531" customFormat="1" ht="13.5" hidden="1" x14ac:dyDescent="0.15">
      <c r="H679" s="532"/>
      <c r="M679" s="533"/>
      <c r="N679" s="532"/>
      <c r="Q679" s="548"/>
      <c r="R679" s="532"/>
      <c r="S679" s="548"/>
      <c r="X679" s="539"/>
      <c r="AB679" s="541"/>
      <c r="AC679" s="541"/>
      <c r="AD679" s="541"/>
      <c r="AE679" s="541"/>
      <c r="AF679" s="541"/>
      <c r="AL679" s="481"/>
      <c r="AM679" s="503"/>
    </row>
    <row r="680" spans="8:39" s="531" customFormat="1" ht="13.5" hidden="1" x14ac:dyDescent="0.15">
      <c r="H680" s="532"/>
      <c r="M680" s="533"/>
      <c r="N680" s="532"/>
      <c r="Q680" s="548"/>
      <c r="R680" s="532"/>
      <c r="S680" s="548"/>
      <c r="X680" s="539"/>
      <c r="AB680" s="541"/>
      <c r="AC680" s="541"/>
      <c r="AD680" s="541"/>
      <c r="AE680" s="541"/>
      <c r="AF680" s="541"/>
      <c r="AL680" s="481"/>
      <c r="AM680" s="503"/>
    </row>
    <row r="681" spans="8:39" s="531" customFormat="1" ht="13.5" hidden="1" x14ac:dyDescent="0.15">
      <c r="H681" s="532"/>
      <c r="M681" s="533"/>
      <c r="N681" s="532"/>
      <c r="Q681" s="548"/>
      <c r="R681" s="532"/>
      <c r="S681" s="548"/>
      <c r="X681" s="539"/>
      <c r="AB681" s="541"/>
      <c r="AC681" s="541"/>
      <c r="AD681" s="541"/>
      <c r="AE681" s="541"/>
      <c r="AF681" s="541"/>
      <c r="AL681" s="481"/>
      <c r="AM681" s="503"/>
    </row>
    <row r="682" spans="8:39" s="531" customFormat="1" ht="13.5" hidden="1" x14ac:dyDescent="0.15">
      <c r="H682" s="532"/>
      <c r="M682" s="533"/>
      <c r="N682" s="532"/>
      <c r="Q682" s="548"/>
      <c r="R682" s="532"/>
      <c r="S682" s="548"/>
      <c r="X682" s="539"/>
      <c r="AB682" s="541"/>
      <c r="AC682" s="541"/>
      <c r="AD682" s="541"/>
      <c r="AE682" s="541"/>
      <c r="AF682" s="541"/>
      <c r="AL682" s="481"/>
      <c r="AM682" s="503"/>
    </row>
    <row r="683" spans="8:39" s="531" customFormat="1" ht="13.5" hidden="1" x14ac:dyDescent="0.15">
      <c r="H683" s="532"/>
      <c r="M683" s="533"/>
      <c r="N683" s="532"/>
      <c r="Q683" s="548"/>
      <c r="R683" s="532"/>
      <c r="S683" s="548"/>
      <c r="X683" s="539"/>
      <c r="AB683" s="541"/>
      <c r="AC683" s="541"/>
      <c r="AD683" s="541"/>
      <c r="AE683" s="541"/>
      <c r="AF683" s="541"/>
      <c r="AL683" s="481"/>
      <c r="AM683" s="503"/>
    </row>
    <row r="684" spans="8:39" s="531" customFormat="1" ht="13.5" hidden="1" x14ac:dyDescent="0.15">
      <c r="H684" s="532"/>
      <c r="M684" s="533"/>
      <c r="N684" s="532"/>
      <c r="Q684" s="548"/>
      <c r="R684" s="532"/>
      <c r="S684" s="548"/>
      <c r="X684" s="539"/>
      <c r="AB684" s="541"/>
      <c r="AC684" s="541"/>
      <c r="AD684" s="541"/>
      <c r="AE684" s="541"/>
      <c r="AF684" s="541"/>
      <c r="AL684" s="481"/>
      <c r="AM684" s="503"/>
    </row>
    <row r="685" spans="8:39" s="531" customFormat="1" ht="13.5" hidden="1" x14ac:dyDescent="0.15">
      <c r="H685" s="532"/>
      <c r="M685" s="533"/>
      <c r="N685" s="532"/>
      <c r="Q685" s="548"/>
      <c r="R685" s="532"/>
      <c r="S685" s="548"/>
      <c r="X685" s="539"/>
      <c r="AB685" s="541"/>
      <c r="AC685" s="541"/>
      <c r="AD685" s="541"/>
      <c r="AE685" s="541"/>
      <c r="AF685" s="541"/>
      <c r="AL685" s="481"/>
      <c r="AM685" s="503"/>
    </row>
    <row r="686" spans="8:39" s="531" customFormat="1" ht="13.5" hidden="1" x14ac:dyDescent="0.15">
      <c r="H686" s="532"/>
      <c r="M686" s="533"/>
      <c r="N686" s="532"/>
      <c r="Q686" s="548"/>
      <c r="R686" s="532"/>
      <c r="S686" s="548"/>
      <c r="X686" s="539"/>
      <c r="AB686" s="541"/>
      <c r="AC686" s="541"/>
      <c r="AD686" s="541"/>
      <c r="AE686" s="541"/>
      <c r="AF686" s="541"/>
      <c r="AL686" s="481"/>
      <c r="AM686" s="503"/>
    </row>
    <row r="687" spans="8:39" s="531" customFormat="1" ht="13.5" hidden="1" x14ac:dyDescent="0.15">
      <c r="H687" s="532"/>
      <c r="M687" s="533"/>
      <c r="N687" s="532"/>
      <c r="Q687" s="548"/>
      <c r="R687" s="532"/>
      <c r="S687" s="548"/>
      <c r="X687" s="539"/>
      <c r="AB687" s="541"/>
      <c r="AC687" s="541"/>
      <c r="AD687" s="541"/>
      <c r="AE687" s="541"/>
      <c r="AF687" s="541"/>
      <c r="AL687" s="481"/>
      <c r="AM687" s="503"/>
    </row>
    <row r="688" spans="8:39" s="531" customFormat="1" ht="13.5" hidden="1" x14ac:dyDescent="0.15">
      <c r="H688" s="532"/>
      <c r="M688" s="533"/>
      <c r="N688" s="532"/>
      <c r="Q688" s="548"/>
      <c r="R688" s="532"/>
      <c r="S688" s="548"/>
      <c r="X688" s="539"/>
      <c r="AB688" s="541"/>
      <c r="AC688" s="541"/>
      <c r="AD688" s="541"/>
      <c r="AE688" s="541"/>
      <c r="AF688" s="541"/>
      <c r="AL688" s="481"/>
      <c r="AM688" s="503"/>
    </row>
    <row r="689" spans="8:39" s="531" customFormat="1" ht="13.5" hidden="1" x14ac:dyDescent="0.15">
      <c r="H689" s="532"/>
      <c r="M689" s="533"/>
      <c r="N689" s="532"/>
      <c r="Q689" s="548"/>
      <c r="R689" s="532"/>
      <c r="S689" s="548"/>
      <c r="X689" s="539"/>
      <c r="AB689" s="541"/>
      <c r="AC689" s="541"/>
      <c r="AD689" s="541"/>
      <c r="AE689" s="541"/>
      <c r="AF689" s="541"/>
      <c r="AL689" s="481"/>
      <c r="AM689" s="503"/>
    </row>
    <row r="690" spans="8:39" s="531" customFormat="1" ht="13.5" hidden="1" x14ac:dyDescent="0.15">
      <c r="H690" s="532"/>
      <c r="M690" s="533"/>
      <c r="N690" s="532"/>
      <c r="Q690" s="548"/>
      <c r="R690" s="532"/>
      <c r="S690" s="548"/>
      <c r="X690" s="539"/>
      <c r="AB690" s="541"/>
      <c r="AC690" s="541"/>
      <c r="AD690" s="541"/>
      <c r="AE690" s="541"/>
      <c r="AF690" s="541"/>
      <c r="AL690" s="481"/>
      <c r="AM690" s="503"/>
    </row>
    <row r="691" spans="8:39" s="531" customFormat="1" ht="13.5" hidden="1" x14ac:dyDescent="0.15">
      <c r="H691" s="532"/>
      <c r="M691" s="533"/>
      <c r="N691" s="532"/>
      <c r="Q691" s="548"/>
      <c r="R691" s="532"/>
      <c r="S691" s="548"/>
      <c r="X691" s="539"/>
      <c r="AB691" s="541"/>
      <c r="AC691" s="541"/>
      <c r="AD691" s="541"/>
      <c r="AE691" s="541"/>
      <c r="AF691" s="541"/>
      <c r="AL691" s="481"/>
      <c r="AM691" s="503"/>
    </row>
    <row r="692" spans="8:39" s="531" customFormat="1" ht="13.5" hidden="1" x14ac:dyDescent="0.15">
      <c r="H692" s="532"/>
      <c r="M692" s="533"/>
      <c r="N692" s="532"/>
      <c r="Q692" s="548"/>
      <c r="R692" s="532"/>
      <c r="S692" s="548"/>
      <c r="X692" s="539"/>
      <c r="AB692" s="541"/>
      <c r="AC692" s="541"/>
      <c r="AD692" s="541"/>
      <c r="AE692" s="541"/>
      <c r="AF692" s="541"/>
      <c r="AL692" s="481"/>
      <c r="AM692" s="503"/>
    </row>
    <row r="693" spans="8:39" s="531" customFormat="1" ht="13.5" hidden="1" x14ac:dyDescent="0.15">
      <c r="H693" s="532"/>
      <c r="M693" s="533"/>
      <c r="N693" s="532"/>
      <c r="Q693" s="548"/>
      <c r="R693" s="532"/>
      <c r="S693" s="548"/>
      <c r="X693" s="539"/>
      <c r="AB693" s="541"/>
      <c r="AC693" s="541"/>
      <c r="AD693" s="541"/>
      <c r="AE693" s="541"/>
      <c r="AF693" s="541"/>
      <c r="AL693" s="481"/>
      <c r="AM693" s="503"/>
    </row>
    <row r="694" spans="8:39" s="531" customFormat="1" ht="13.5" hidden="1" x14ac:dyDescent="0.15">
      <c r="H694" s="532"/>
      <c r="M694" s="533"/>
      <c r="N694" s="532"/>
      <c r="Q694" s="548"/>
      <c r="R694" s="532"/>
      <c r="S694" s="548"/>
      <c r="X694" s="539"/>
      <c r="AB694" s="541"/>
      <c r="AC694" s="541"/>
      <c r="AD694" s="541"/>
      <c r="AE694" s="541"/>
      <c r="AF694" s="541"/>
      <c r="AL694" s="481"/>
      <c r="AM694" s="503"/>
    </row>
    <row r="695" spans="8:39" s="531" customFormat="1" ht="13.5" hidden="1" x14ac:dyDescent="0.15">
      <c r="H695" s="532"/>
      <c r="M695" s="533"/>
      <c r="N695" s="532"/>
      <c r="Q695" s="548"/>
      <c r="R695" s="532"/>
      <c r="S695" s="548"/>
      <c r="X695" s="539"/>
      <c r="AB695" s="541"/>
      <c r="AC695" s="541"/>
      <c r="AD695" s="541"/>
      <c r="AE695" s="541"/>
      <c r="AF695" s="541"/>
      <c r="AL695" s="481"/>
      <c r="AM695" s="503"/>
    </row>
    <row r="696" spans="8:39" s="531" customFormat="1" ht="13.5" hidden="1" x14ac:dyDescent="0.15">
      <c r="H696" s="532"/>
      <c r="M696" s="533"/>
      <c r="N696" s="532"/>
      <c r="Q696" s="548"/>
      <c r="R696" s="532"/>
      <c r="S696" s="548"/>
      <c r="X696" s="539"/>
      <c r="AB696" s="541"/>
      <c r="AC696" s="541"/>
      <c r="AD696" s="541"/>
      <c r="AE696" s="541"/>
      <c r="AF696" s="541"/>
      <c r="AL696" s="481"/>
      <c r="AM696" s="503"/>
    </row>
    <row r="697" spans="8:39" s="531" customFormat="1" ht="13.5" hidden="1" x14ac:dyDescent="0.15">
      <c r="H697" s="532"/>
      <c r="M697" s="533"/>
      <c r="N697" s="532"/>
      <c r="Q697" s="548"/>
      <c r="R697" s="532"/>
      <c r="S697" s="548"/>
      <c r="X697" s="539"/>
      <c r="AB697" s="541"/>
      <c r="AC697" s="541"/>
      <c r="AD697" s="541"/>
      <c r="AE697" s="541"/>
      <c r="AF697" s="541"/>
      <c r="AL697" s="481"/>
      <c r="AM697" s="503"/>
    </row>
    <row r="698" spans="8:39" s="531" customFormat="1" ht="13.5" hidden="1" x14ac:dyDescent="0.15">
      <c r="H698" s="532"/>
      <c r="M698" s="533"/>
      <c r="N698" s="532"/>
      <c r="Q698" s="548"/>
      <c r="R698" s="532"/>
      <c r="S698" s="548"/>
      <c r="X698" s="539"/>
      <c r="AB698" s="541"/>
      <c r="AC698" s="541"/>
      <c r="AD698" s="541"/>
      <c r="AE698" s="541"/>
      <c r="AF698" s="541"/>
      <c r="AL698" s="481"/>
      <c r="AM698" s="503"/>
    </row>
    <row r="699" spans="8:39" s="531" customFormat="1" ht="13.5" hidden="1" x14ac:dyDescent="0.15">
      <c r="H699" s="532"/>
      <c r="M699" s="533"/>
      <c r="N699" s="532"/>
      <c r="Q699" s="548"/>
      <c r="R699" s="532"/>
      <c r="S699" s="548"/>
      <c r="X699" s="539"/>
      <c r="AB699" s="541"/>
      <c r="AC699" s="541"/>
      <c r="AD699" s="541"/>
      <c r="AE699" s="541"/>
      <c r="AF699" s="541"/>
      <c r="AL699" s="481"/>
      <c r="AM699" s="503"/>
    </row>
    <row r="700" spans="8:39" s="531" customFormat="1" ht="13.5" hidden="1" x14ac:dyDescent="0.15">
      <c r="H700" s="532"/>
      <c r="M700" s="533"/>
      <c r="N700" s="532"/>
      <c r="Q700" s="548"/>
      <c r="R700" s="532"/>
      <c r="S700" s="548"/>
      <c r="X700" s="539"/>
      <c r="AB700" s="541"/>
      <c r="AC700" s="541"/>
      <c r="AD700" s="541"/>
      <c r="AE700" s="541"/>
      <c r="AF700" s="541"/>
      <c r="AL700" s="481"/>
      <c r="AM700" s="503"/>
    </row>
    <row r="701" spans="8:39" s="531" customFormat="1" ht="13.5" hidden="1" x14ac:dyDescent="0.15">
      <c r="H701" s="532"/>
      <c r="M701" s="533"/>
      <c r="N701" s="532"/>
      <c r="Q701" s="548"/>
      <c r="R701" s="532"/>
      <c r="S701" s="548"/>
      <c r="X701" s="539"/>
      <c r="AB701" s="541"/>
      <c r="AC701" s="541"/>
      <c r="AD701" s="541"/>
      <c r="AE701" s="541"/>
      <c r="AF701" s="541"/>
      <c r="AL701" s="481"/>
      <c r="AM701" s="503"/>
    </row>
    <row r="702" spans="8:39" s="531" customFormat="1" ht="13.5" hidden="1" x14ac:dyDescent="0.15">
      <c r="H702" s="532"/>
      <c r="M702" s="533"/>
      <c r="N702" s="532"/>
      <c r="Q702" s="548"/>
      <c r="R702" s="532"/>
      <c r="S702" s="548"/>
      <c r="X702" s="539"/>
      <c r="AB702" s="541"/>
      <c r="AC702" s="541"/>
      <c r="AD702" s="541"/>
      <c r="AE702" s="541"/>
      <c r="AF702" s="541"/>
      <c r="AL702" s="481"/>
      <c r="AM702" s="503"/>
    </row>
    <row r="703" spans="8:39" s="531" customFormat="1" ht="13.5" hidden="1" x14ac:dyDescent="0.15">
      <c r="H703" s="532"/>
      <c r="M703" s="533"/>
      <c r="N703" s="532"/>
      <c r="Q703" s="548"/>
      <c r="R703" s="532"/>
      <c r="S703" s="548"/>
      <c r="X703" s="539"/>
      <c r="AB703" s="541"/>
      <c r="AC703" s="541"/>
      <c r="AD703" s="541"/>
      <c r="AE703" s="541"/>
      <c r="AF703" s="541"/>
      <c r="AL703" s="481"/>
      <c r="AM703" s="503"/>
    </row>
    <row r="704" spans="8:39" s="531" customFormat="1" ht="13.5" hidden="1" x14ac:dyDescent="0.15">
      <c r="H704" s="532"/>
      <c r="M704" s="533"/>
      <c r="N704" s="532"/>
      <c r="Q704" s="548"/>
      <c r="R704" s="532"/>
      <c r="S704" s="548"/>
      <c r="X704" s="539"/>
      <c r="AB704" s="541"/>
      <c r="AC704" s="541"/>
      <c r="AD704" s="541"/>
      <c r="AE704" s="541"/>
      <c r="AF704" s="541"/>
      <c r="AL704" s="481"/>
      <c r="AM704" s="503"/>
    </row>
    <row r="705" spans="8:39" s="531" customFormat="1" ht="13.5" hidden="1" x14ac:dyDescent="0.15">
      <c r="H705" s="532"/>
      <c r="M705" s="533"/>
      <c r="N705" s="532"/>
      <c r="Q705" s="548"/>
      <c r="R705" s="532"/>
      <c r="S705" s="548"/>
      <c r="X705" s="539"/>
      <c r="AB705" s="541"/>
      <c r="AC705" s="541"/>
      <c r="AD705" s="541"/>
      <c r="AE705" s="541"/>
      <c r="AF705" s="541"/>
      <c r="AL705" s="481"/>
      <c r="AM705" s="503"/>
    </row>
    <row r="706" spans="8:39" s="531" customFormat="1" ht="13.5" hidden="1" x14ac:dyDescent="0.15">
      <c r="H706" s="532"/>
      <c r="M706" s="533"/>
      <c r="N706" s="532"/>
      <c r="Q706" s="548"/>
      <c r="R706" s="532"/>
      <c r="S706" s="548"/>
      <c r="X706" s="539"/>
      <c r="AB706" s="541"/>
      <c r="AC706" s="541"/>
      <c r="AD706" s="541"/>
      <c r="AE706" s="541"/>
      <c r="AF706" s="541"/>
      <c r="AL706" s="481"/>
      <c r="AM706" s="503"/>
    </row>
    <row r="707" spans="8:39" s="531" customFormat="1" ht="13.5" hidden="1" x14ac:dyDescent="0.15">
      <c r="H707" s="532"/>
      <c r="M707" s="533"/>
      <c r="N707" s="532"/>
      <c r="Q707" s="548"/>
      <c r="R707" s="532"/>
      <c r="S707" s="548"/>
      <c r="X707" s="539"/>
      <c r="AB707" s="541"/>
      <c r="AC707" s="541"/>
      <c r="AD707" s="541"/>
      <c r="AE707" s="541"/>
      <c r="AF707" s="541"/>
      <c r="AL707" s="481"/>
      <c r="AM707" s="503"/>
    </row>
    <row r="708" spans="8:39" s="531" customFormat="1" ht="13.5" hidden="1" x14ac:dyDescent="0.15">
      <c r="H708" s="532"/>
      <c r="M708" s="533"/>
      <c r="N708" s="532"/>
      <c r="Q708" s="548"/>
      <c r="R708" s="532"/>
      <c r="S708" s="548"/>
      <c r="X708" s="539"/>
      <c r="AB708" s="541"/>
      <c r="AC708" s="541"/>
      <c r="AD708" s="541"/>
      <c r="AE708" s="541"/>
      <c r="AF708" s="541"/>
      <c r="AL708" s="481"/>
      <c r="AM708" s="503"/>
    </row>
    <row r="709" spans="8:39" s="531" customFormat="1" ht="13.5" hidden="1" x14ac:dyDescent="0.15">
      <c r="H709" s="532"/>
      <c r="M709" s="533"/>
      <c r="N709" s="532"/>
      <c r="Q709" s="548"/>
      <c r="R709" s="532"/>
      <c r="S709" s="548"/>
      <c r="X709" s="539"/>
      <c r="AB709" s="541"/>
      <c r="AC709" s="541"/>
      <c r="AD709" s="541"/>
      <c r="AE709" s="541"/>
      <c r="AF709" s="541"/>
      <c r="AL709" s="481"/>
      <c r="AM709" s="503"/>
    </row>
    <row r="710" spans="8:39" s="531" customFormat="1" ht="13.5" hidden="1" x14ac:dyDescent="0.15">
      <c r="H710" s="532"/>
      <c r="M710" s="533"/>
      <c r="N710" s="532"/>
      <c r="Q710" s="548"/>
      <c r="R710" s="532"/>
      <c r="S710" s="548"/>
      <c r="X710" s="539"/>
      <c r="AB710" s="541"/>
      <c r="AC710" s="541"/>
      <c r="AD710" s="541"/>
      <c r="AE710" s="541"/>
      <c r="AF710" s="541"/>
      <c r="AL710" s="481"/>
      <c r="AM710" s="503"/>
    </row>
    <row r="711" spans="8:39" s="531" customFormat="1" ht="13.5" hidden="1" x14ac:dyDescent="0.15">
      <c r="H711" s="532"/>
      <c r="M711" s="533"/>
      <c r="N711" s="532"/>
      <c r="Q711" s="548"/>
      <c r="R711" s="532"/>
      <c r="S711" s="548"/>
      <c r="X711" s="539"/>
      <c r="AB711" s="541"/>
      <c r="AC711" s="541"/>
      <c r="AD711" s="541"/>
      <c r="AE711" s="541"/>
      <c r="AF711" s="541"/>
      <c r="AL711" s="481"/>
      <c r="AM711" s="503"/>
    </row>
    <row r="712" spans="8:39" s="531" customFormat="1" ht="13.5" hidden="1" x14ac:dyDescent="0.15">
      <c r="H712" s="532"/>
      <c r="M712" s="533"/>
      <c r="N712" s="532"/>
      <c r="Q712" s="548"/>
      <c r="R712" s="532"/>
      <c r="S712" s="548"/>
      <c r="X712" s="539"/>
      <c r="AB712" s="541"/>
      <c r="AC712" s="541"/>
      <c r="AD712" s="541"/>
      <c r="AE712" s="541"/>
      <c r="AF712" s="541"/>
      <c r="AL712" s="481"/>
      <c r="AM712" s="503"/>
    </row>
    <row r="713" spans="8:39" s="531" customFormat="1" ht="13.5" hidden="1" x14ac:dyDescent="0.15">
      <c r="H713" s="532"/>
      <c r="M713" s="533"/>
      <c r="N713" s="532"/>
      <c r="Q713" s="548"/>
      <c r="R713" s="532"/>
      <c r="S713" s="548"/>
      <c r="X713" s="539"/>
      <c r="AB713" s="541"/>
      <c r="AC713" s="541"/>
      <c r="AD713" s="541"/>
      <c r="AE713" s="541"/>
      <c r="AF713" s="541"/>
      <c r="AL713" s="481"/>
      <c r="AM713" s="503"/>
    </row>
    <row r="714" spans="8:39" s="531" customFormat="1" ht="13.5" hidden="1" x14ac:dyDescent="0.15">
      <c r="H714" s="532"/>
      <c r="M714" s="533"/>
      <c r="N714" s="532"/>
      <c r="Q714" s="548"/>
      <c r="R714" s="532"/>
      <c r="S714" s="548"/>
      <c r="X714" s="539"/>
      <c r="AB714" s="541"/>
      <c r="AC714" s="541"/>
      <c r="AD714" s="541"/>
      <c r="AE714" s="541"/>
      <c r="AF714" s="541"/>
      <c r="AL714" s="481"/>
      <c r="AM714" s="503"/>
    </row>
    <row r="715" spans="8:39" s="531" customFormat="1" ht="13.5" hidden="1" x14ac:dyDescent="0.15">
      <c r="H715" s="532"/>
      <c r="M715" s="533"/>
      <c r="N715" s="532"/>
      <c r="Q715" s="548"/>
      <c r="R715" s="532"/>
      <c r="S715" s="548"/>
      <c r="X715" s="539"/>
      <c r="AB715" s="541"/>
      <c r="AC715" s="541"/>
      <c r="AD715" s="541"/>
      <c r="AE715" s="541"/>
      <c r="AF715" s="541"/>
      <c r="AL715" s="481"/>
      <c r="AM715" s="503"/>
    </row>
    <row r="716" spans="8:39" s="531" customFormat="1" ht="13.5" hidden="1" x14ac:dyDescent="0.15">
      <c r="H716" s="532"/>
      <c r="M716" s="533"/>
      <c r="N716" s="532"/>
      <c r="Q716" s="548"/>
      <c r="R716" s="532"/>
      <c r="S716" s="548"/>
      <c r="X716" s="539"/>
      <c r="AB716" s="541"/>
      <c r="AC716" s="541"/>
      <c r="AD716" s="541"/>
      <c r="AE716" s="541"/>
      <c r="AF716" s="541"/>
      <c r="AL716" s="481"/>
      <c r="AM716" s="503"/>
    </row>
    <row r="717" spans="8:39" s="531" customFormat="1" ht="13.5" hidden="1" x14ac:dyDescent="0.15">
      <c r="H717" s="532"/>
      <c r="M717" s="533"/>
      <c r="N717" s="532"/>
      <c r="Q717" s="548"/>
      <c r="R717" s="532"/>
      <c r="S717" s="548"/>
      <c r="X717" s="539"/>
      <c r="AB717" s="541"/>
      <c r="AC717" s="541"/>
      <c r="AD717" s="541"/>
      <c r="AE717" s="541"/>
      <c r="AF717" s="541"/>
      <c r="AL717" s="481"/>
      <c r="AM717" s="503"/>
    </row>
    <row r="718" spans="8:39" s="531" customFormat="1" ht="13.5" hidden="1" x14ac:dyDescent="0.15">
      <c r="H718" s="532"/>
      <c r="M718" s="533"/>
      <c r="N718" s="532"/>
      <c r="Q718" s="548"/>
      <c r="R718" s="532"/>
      <c r="S718" s="548"/>
      <c r="X718" s="539"/>
      <c r="AB718" s="541"/>
      <c r="AC718" s="541"/>
      <c r="AD718" s="541"/>
      <c r="AE718" s="541"/>
      <c r="AF718" s="541"/>
      <c r="AL718" s="481"/>
      <c r="AM718" s="503"/>
    </row>
    <row r="719" spans="8:39" s="531" customFormat="1" ht="13.5" hidden="1" x14ac:dyDescent="0.15">
      <c r="H719" s="532"/>
      <c r="M719" s="533"/>
      <c r="N719" s="532"/>
      <c r="Q719" s="548"/>
      <c r="R719" s="532"/>
      <c r="S719" s="548"/>
      <c r="X719" s="539"/>
      <c r="AB719" s="541"/>
      <c r="AC719" s="541"/>
      <c r="AD719" s="541"/>
      <c r="AE719" s="541"/>
      <c r="AF719" s="541"/>
      <c r="AL719" s="481"/>
      <c r="AM719" s="503"/>
    </row>
    <row r="720" spans="8:39" s="531" customFormat="1" ht="13.5" hidden="1" x14ac:dyDescent="0.15">
      <c r="H720" s="532"/>
      <c r="M720" s="533"/>
      <c r="N720" s="532"/>
      <c r="Q720" s="548"/>
      <c r="R720" s="532"/>
      <c r="S720" s="548"/>
      <c r="X720" s="539"/>
      <c r="AB720" s="541"/>
      <c r="AC720" s="541"/>
      <c r="AD720" s="541"/>
      <c r="AE720" s="541"/>
      <c r="AF720" s="541"/>
      <c r="AL720" s="481"/>
      <c r="AM720" s="503"/>
    </row>
    <row r="721" spans="8:39" s="531" customFormat="1" ht="13.5" hidden="1" x14ac:dyDescent="0.15">
      <c r="H721" s="532"/>
      <c r="M721" s="533"/>
      <c r="N721" s="532"/>
      <c r="Q721" s="548"/>
      <c r="R721" s="532"/>
      <c r="S721" s="548"/>
      <c r="X721" s="539"/>
      <c r="AB721" s="541"/>
      <c r="AC721" s="541"/>
      <c r="AD721" s="541"/>
      <c r="AE721" s="541"/>
      <c r="AF721" s="541"/>
      <c r="AL721" s="481"/>
      <c r="AM721" s="503"/>
    </row>
    <row r="722" spans="8:39" s="531" customFormat="1" ht="13.5" hidden="1" x14ac:dyDescent="0.15">
      <c r="H722" s="532"/>
      <c r="M722" s="533"/>
      <c r="N722" s="532"/>
      <c r="Q722" s="548"/>
      <c r="R722" s="532"/>
      <c r="S722" s="548"/>
      <c r="X722" s="539"/>
      <c r="AB722" s="541"/>
      <c r="AC722" s="541"/>
      <c r="AD722" s="541"/>
      <c r="AE722" s="541"/>
      <c r="AF722" s="541"/>
      <c r="AL722" s="481"/>
      <c r="AM722" s="503"/>
    </row>
    <row r="723" spans="8:39" s="531" customFormat="1" ht="13.5" hidden="1" x14ac:dyDescent="0.15">
      <c r="H723" s="532"/>
      <c r="M723" s="533"/>
      <c r="N723" s="532"/>
      <c r="Q723" s="548"/>
      <c r="R723" s="532"/>
      <c r="S723" s="548"/>
      <c r="X723" s="539"/>
      <c r="AB723" s="541"/>
      <c r="AC723" s="541"/>
      <c r="AD723" s="541"/>
      <c r="AE723" s="541"/>
      <c r="AF723" s="541"/>
      <c r="AL723" s="481"/>
      <c r="AM723" s="503"/>
    </row>
    <row r="724" spans="8:39" s="531" customFormat="1" ht="13.5" hidden="1" x14ac:dyDescent="0.15">
      <c r="H724" s="532"/>
      <c r="M724" s="533"/>
      <c r="N724" s="532"/>
      <c r="Q724" s="548"/>
      <c r="R724" s="532"/>
      <c r="S724" s="548"/>
      <c r="X724" s="539"/>
      <c r="AB724" s="541"/>
      <c r="AC724" s="541"/>
      <c r="AD724" s="541"/>
      <c r="AE724" s="541"/>
      <c r="AF724" s="541"/>
      <c r="AL724" s="481"/>
      <c r="AM724" s="503"/>
    </row>
    <row r="725" spans="8:39" s="531" customFormat="1" ht="13.5" hidden="1" x14ac:dyDescent="0.15">
      <c r="H725" s="532"/>
      <c r="M725" s="533"/>
      <c r="N725" s="532"/>
      <c r="Q725" s="548"/>
      <c r="R725" s="532"/>
      <c r="S725" s="548"/>
      <c r="X725" s="539"/>
      <c r="AB725" s="541"/>
      <c r="AC725" s="541"/>
      <c r="AD725" s="541"/>
      <c r="AE725" s="541"/>
      <c r="AF725" s="541"/>
      <c r="AL725" s="481"/>
      <c r="AM725" s="503"/>
    </row>
    <row r="726" spans="8:39" s="531" customFormat="1" ht="13.5" hidden="1" x14ac:dyDescent="0.15">
      <c r="H726" s="532"/>
      <c r="M726" s="533"/>
      <c r="N726" s="532"/>
      <c r="Q726" s="548"/>
      <c r="R726" s="532"/>
      <c r="S726" s="548"/>
      <c r="X726" s="539"/>
      <c r="AB726" s="541"/>
      <c r="AC726" s="541"/>
      <c r="AD726" s="541"/>
      <c r="AE726" s="541"/>
      <c r="AF726" s="541"/>
      <c r="AL726" s="481"/>
      <c r="AM726" s="503"/>
    </row>
    <row r="727" spans="8:39" s="531" customFormat="1" ht="13.5" hidden="1" x14ac:dyDescent="0.15">
      <c r="H727" s="532"/>
      <c r="M727" s="533"/>
      <c r="N727" s="532"/>
      <c r="Q727" s="548"/>
      <c r="R727" s="532"/>
      <c r="S727" s="548"/>
      <c r="X727" s="539"/>
      <c r="AB727" s="541"/>
      <c r="AC727" s="541"/>
      <c r="AD727" s="541"/>
      <c r="AE727" s="541"/>
      <c r="AF727" s="541"/>
      <c r="AL727" s="481"/>
      <c r="AM727" s="503"/>
    </row>
    <row r="728" spans="8:39" s="531" customFormat="1" ht="13.5" hidden="1" x14ac:dyDescent="0.15">
      <c r="H728" s="532"/>
      <c r="M728" s="533"/>
      <c r="N728" s="532"/>
      <c r="Q728" s="548"/>
      <c r="R728" s="532"/>
      <c r="S728" s="548"/>
      <c r="X728" s="539"/>
      <c r="AB728" s="541"/>
      <c r="AC728" s="541"/>
      <c r="AD728" s="541"/>
      <c r="AE728" s="541"/>
      <c r="AF728" s="541"/>
      <c r="AL728" s="481"/>
      <c r="AM728" s="503"/>
    </row>
    <row r="729" spans="8:39" s="531" customFormat="1" ht="13.5" hidden="1" x14ac:dyDescent="0.15">
      <c r="H729" s="532"/>
      <c r="M729" s="533"/>
      <c r="N729" s="532"/>
      <c r="Q729" s="548"/>
      <c r="R729" s="532"/>
      <c r="S729" s="548"/>
      <c r="X729" s="539"/>
      <c r="AB729" s="541"/>
      <c r="AC729" s="541"/>
      <c r="AD729" s="541"/>
      <c r="AE729" s="541"/>
      <c r="AF729" s="541"/>
      <c r="AL729" s="481"/>
      <c r="AM729" s="503"/>
    </row>
    <row r="730" spans="8:39" s="531" customFormat="1" ht="13.5" hidden="1" x14ac:dyDescent="0.15">
      <c r="H730" s="532"/>
      <c r="M730" s="533"/>
      <c r="N730" s="532"/>
      <c r="Q730" s="548"/>
      <c r="R730" s="532"/>
      <c r="S730" s="548"/>
      <c r="X730" s="539"/>
      <c r="AB730" s="541"/>
      <c r="AC730" s="541"/>
      <c r="AD730" s="541"/>
      <c r="AE730" s="541"/>
      <c r="AF730" s="541"/>
      <c r="AL730" s="481"/>
      <c r="AM730" s="503"/>
    </row>
    <row r="731" spans="8:39" s="531" customFormat="1" ht="13.5" hidden="1" x14ac:dyDescent="0.15">
      <c r="H731" s="532"/>
      <c r="M731" s="533"/>
      <c r="N731" s="532"/>
      <c r="Q731" s="548"/>
      <c r="R731" s="532"/>
      <c r="S731" s="548"/>
      <c r="X731" s="539"/>
      <c r="AB731" s="541"/>
      <c r="AC731" s="541"/>
      <c r="AD731" s="541"/>
      <c r="AE731" s="541"/>
      <c r="AF731" s="541"/>
      <c r="AL731" s="481"/>
      <c r="AM731" s="503"/>
    </row>
    <row r="732" spans="8:39" s="531" customFormat="1" ht="13.5" hidden="1" x14ac:dyDescent="0.15">
      <c r="H732" s="532"/>
      <c r="M732" s="533"/>
      <c r="N732" s="532"/>
      <c r="Q732" s="548"/>
      <c r="R732" s="532"/>
      <c r="S732" s="548"/>
      <c r="X732" s="539"/>
      <c r="AB732" s="541"/>
      <c r="AC732" s="541"/>
      <c r="AD732" s="541"/>
      <c r="AE732" s="541"/>
      <c r="AF732" s="541"/>
      <c r="AL732" s="481"/>
      <c r="AM732" s="503"/>
    </row>
    <row r="733" spans="8:39" s="531" customFormat="1" ht="13.5" hidden="1" x14ac:dyDescent="0.15">
      <c r="H733" s="532"/>
      <c r="M733" s="533"/>
      <c r="N733" s="532"/>
      <c r="Q733" s="548"/>
      <c r="R733" s="532"/>
      <c r="S733" s="548"/>
      <c r="X733" s="539"/>
      <c r="AB733" s="541"/>
      <c r="AC733" s="541"/>
      <c r="AD733" s="541"/>
      <c r="AE733" s="541"/>
      <c r="AF733" s="541"/>
      <c r="AL733" s="481"/>
      <c r="AM733" s="503"/>
    </row>
    <row r="734" spans="8:39" s="531" customFormat="1" ht="13.5" hidden="1" x14ac:dyDescent="0.15">
      <c r="H734" s="532"/>
      <c r="M734" s="533"/>
      <c r="N734" s="532"/>
      <c r="Q734" s="548"/>
      <c r="R734" s="532"/>
      <c r="S734" s="548"/>
      <c r="X734" s="539"/>
      <c r="AB734" s="541"/>
      <c r="AC734" s="541"/>
      <c r="AD734" s="541"/>
      <c r="AE734" s="541"/>
      <c r="AF734" s="541"/>
      <c r="AL734" s="481"/>
      <c r="AM734" s="503"/>
    </row>
    <row r="735" spans="8:39" s="531" customFormat="1" ht="13.5" hidden="1" x14ac:dyDescent="0.15">
      <c r="H735" s="532"/>
      <c r="M735" s="533"/>
      <c r="N735" s="532"/>
      <c r="Q735" s="548"/>
      <c r="R735" s="532"/>
      <c r="S735" s="548"/>
      <c r="X735" s="539"/>
      <c r="AB735" s="541"/>
      <c r="AC735" s="541"/>
      <c r="AD735" s="541"/>
      <c r="AE735" s="541"/>
      <c r="AF735" s="541"/>
      <c r="AL735" s="481"/>
      <c r="AM735" s="503"/>
    </row>
    <row r="736" spans="8:39" s="531" customFormat="1" ht="13.5" hidden="1" x14ac:dyDescent="0.15">
      <c r="H736" s="532"/>
      <c r="M736" s="533"/>
      <c r="N736" s="532"/>
      <c r="Q736" s="548"/>
      <c r="R736" s="532"/>
      <c r="S736" s="548"/>
      <c r="X736" s="539"/>
      <c r="AB736" s="541"/>
      <c r="AC736" s="541"/>
      <c r="AD736" s="541"/>
      <c r="AE736" s="541"/>
      <c r="AF736" s="541"/>
      <c r="AL736" s="481"/>
      <c r="AM736" s="503"/>
    </row>
    <row r="737" spans="8:39" s="531" customFormat="1" ht="13.5" hidden="1" x14ac:dyDescent="0.15">
      <c r="H737" s="532"/>
      <c r="M737" s="533"/>
      <c r="N737" s="532"/>
      <c r="Q737" s="548"/>
      <c r="R737" s="532"/>
      <c r="S737" s="548"/>
      <c r="X737" s="539"/>
      <c r="AB737" s="541"/>
      <c r="AC737" s="541"/>
      <c r="AD737" s="541"/>
      <c r="AE737" s="541"/>
      <c r="AF737" s="541"/>
      <c r="AL737" s="481"/>
      <c r="AM737" s="503"/>
    </row>
    <row r="738" spans="8:39" s="531" customFormat="1" ht="13.5" hidden="1" x14ac:dyDescent="0.15">
      <c r="H738" s="532"/>
      <c r="M738" s="533"/>
      <c r="N738" s="532"/>
      <c r="Q738" s="548"/>
      <c r="R738" s="532"/>
      <c r="S738" s="548"/>
      <c r="X738" s="539"/>
      <c r="AB738" s="541"/>
      <c r="AC738" s="541"/>
      <c r="AD738" s="541"/>
      <c r="AE738" s="541"/>
      <c r="AF738" s="541"/>
      <c r="AL738" s="481"/>
      <c r="AM738" s="503"/>
    </row>
    <row r="739" spans="8:39" s="531" customFormat="1" ht="13.5" hidden="1" x14ac:dyDescent="0.15">
      <c r="H739" s="532"/>
      <c r="M739" s="533"/>
      <c r="N739" s="532"/>
      <c r="Q739" s="548"/>
      <c r="R739" s="532"/>
      <c r="S739" s="548"/>
      <c r="X739" s="539"/>
      <c r="AB739" s="541"/>
      <c r="AC739" s="541"/>
      <c r="AD739" s="541"/>
      <c r="AE739" s="541"/>
      <c r="AF739" s="541"/>
      <c r="AL739" s="481"/>
      <c r="AM739" s="503"/>
    </row>
    <row r="740" spans="8:39" s="531" customFormat="1" ht="13.5" hidden="1" x14ac:dyDescent="0.15">
      <c r="H740" s="532"/>
      <c r="M740" s="533"/>
      <c r="N740" s="532"/>
      <c r="Q740" s="548"/>
      <c r="R740" s="532"/>
      <c r="S740" s="548"/>
      <c r="X740" s="539"/>
      <c r="AB740" s="541"/>
      <c r="AC740" s="541"/>
      <c r="AD740" s="541"/>
      <c r="AE740" s="541"/>
      <c r="AF740" s="541"/>
      <c r="AL740" s="481"/>
      <c r="AM740" s="503"/>
    </row>
    <row r="741" spans="8:39" s="531" customFormat="1" ht="13.5" hidden="1" x14ac:dyDescent="0.15">
      <c r="H741" s="532"/>
      <c r="M741" s="533"/>
      <c r="N741" s="532"/>
      <c r="Q741" s="548"/>
      <c r="R741" s="532"/>
      <c r="S741" s="548"/>
      <c r="X741" s="539"/>
      <c r="AB741" s="541"/>
      <c r="AC741" s="541"/>
      <c r="AD741" s="541"/>
      <c r="AE741" s="541"/>
      <c r="AF741" s="541"/>
      <c r="AL741" s="481"/>
      <c r="AM741" s="503"/>
    </row>
    <row r="742" spans="8:39" s="531" customFormat="1" ht="13.5" hidden="1" x14ac:dyDescent="0.15">
      <c r="H742" s="532"/>
      <c r="M742" s="533"/>
      <c r="N742" s="532"/>
      <c r="Q742" s="548"/>
      <c r="R742" s="532"/>
      <c r="S742" s="548"/>
      <c r="X742" s="539"/>
      <c r="AB742" s="541"/>
      <c r="AC742" s="541"/>
      <c r="AD742" s="541"/>
      <c r="AE742" s="541"/>
      <c r="AF742" s="541"/>
      <c r="AL742" s="481"/>
      <c r="AM742" s="503"/>
    </row>
    <row r="743" spans="8:39" s="531" customFormat="1" ht="13.5" hidden="1" x14ac:dyDescent="0.15">
      <c r="H743" s="532"/>
      <c r="M743" s="533"/>
      <c r="N743" s="532"/>
      <c r="Q743" s="548"/>
      <c r="R743" s="532"/>
      <c r="S743" s="548"/>
      <c r="X743" s="539"/>
      <c r="AB743" s="541"/>
      <c r="AC743" s="541"/>
      <c r="AD743" s="541"/>
      <c r="AE743" s="541"/>
      <c r="AF743" s="541"/>
      <c r="AL743" s="481"/>
      <c r="AM743" s="503"/>
    </row>
    <row r="744" spans="8:39" s="531" customFormat="1" ht="13.5" hidden="1" x14ac:dyDescent="0.15">
      <c r="H744" s="532"/>
      <c r="M744" s="533"/>
      <c r="N744" s="532"/>
      <c r="Q744" s="548"/>
      <c r="R744" s="532"/>
      <c r="S744" s="548"/>
      <c r="X744" s="539"/>
      <c r="AB744" s="541"/>
      <c r="AC744" s="541"/>
      <c r="AD744" s="541"/>
      <c r="AE744" s="541"/>
      <c r="AF744" s="541"/>
      <c r="AL744" s="481"/>
      <c r="AM744" s="503"/>
    </row>
    <row r="745" spans="8:39" s="531" customFormat="1" ht="13.5" hidden="1" x14ac:dyDescent="0.15">
      <c r="H745" s="532"/>
      <c r="M745" s="533"/>
      <c r="N745" s="532"/>
      <c r="Q745" s="548"/>
      <c r="R745" s="532"/>
      <c r="S745" s="548"/>
      <c r="X745" s="539"/>
      <c r="AB745" s="541"/>
      <c r="AC745" s="541"/>
      <c r="AD745" s="541"/>
      <c r="AE745" s="541"/>
      <c r="AF745" s="541"/>
      <c r="AL745" s="481"/>
      <c r="AM745" s="503"/>
    </row>
    <row r="746" spans="8:39" s="531" customFormat="1" ht="13.5" hidden="1" x14ac:dyDescent="0.15">
      <c r="H746" s="532"/>
      <c r="M746" s="533"/>
      <c r="N746" s="532"/>
      <c r="Q746" s="548"/>
      <c r="R746" s="532"/>
      <c r="S746" s="548"/>
      <c r="X746" s="539"/>
      <c r="AB746" s="541"/>
      <c r="AC746" s="541"/>
      <c r="AD746" s="541"/>
      <c r="AE746" s="541"/>
      <c r="AF746" s="541"/>
      <c r="AL746" s="481"/>
      <c r="AM746" s="503"/>
    </row>
    <row r="747" spans="8:39" s="531" customFormat="1" ht="13.5" hidden="1" x14ac:dyDescent="0.15">
      <c r="H747" s="532"/>
      <c r="M747" s="533"/>
      <c r="N747" s="532"/>
      <c r="Q747" s="548"/>
      <c r="R747" s="532"/>
      <c r="S747" s="548"/>
      <c r="X747" s="539"/>
      <c r="AB747" s="541"/>
      <c r="AC747" s="541"/>
      <c r="AD747" s="541"/>
      <c r="AE747" s="541"/>
      <c r="AF747" s="541"/>
      <c r="AL747" s="481"/>
      <c r="AM747" s="503"/>
    </row>
    <row r="748" spans="8:39" s="531" customFormat="1" ht="13.5" hidden="1" x14ac:dyDescent="0.15">
      <c r="H748" s="532"/>
      <c r="M748" s="533"/>
      <c r="N748" s="532"/>
      <c r="Q748" s="548"/>
      <c r="R748" s="532"/>
      <c r="S748" s="548"/>
      <c r="X748" s="539"/>
      <c r="AB748" s="541"/>
      <c r="AC748" s="541"/>
      <c r="AD748" s="541"/>
      <c r="AE748" s="541"/>
      <c r="AF748" s="541"/>
      <c r="AL748" s="481"/>
      <c r="AM748" s="503"/>
    </row>
    <row r="749" spans="8:39" s="531" customFormat="1" ht="13.5" hidden="1" x14ac:dyDescent="0.15">
      <c r="H749" s="532"/>
      <c r="M749" s="533"/>
      <c r="N749" s="532"/>
      <c r="Q749" s="548"/>
      <c r="R749" s="532"/>
      <c r="S749" s="548"/>
      <c r="X749" s="539"/>
      <c r="AB749" s="541"/>
      <c r="AC749" s="541"/>
      <c r="AD749" s="541"/>
      <c r="AE749" s="541"/>
      <c r="AF749" s="541"/>
      <c r="AL749" s="481"/>
      <c r="AM749" s="503"/>
    </row>
    <row r="750" spans="8:39" s="531" customFormat="1" ht="13.5" hidden="1" x14ac:dyDescent="0.15">
      <c r="H750" s="532"/>
      <c r="M750" s="533"/>
      <c r="N750" s="532"/>
      <c r="Q750" s="548"/>
      <c r="R750" s="532"/>
      <c r="S750" s="548"/>
      <c r="X750" s="539"/>
      <c r="AB750" s="541"/>
      <c r="AC750" s="541"/>
      <c r="AD750" s="541"/>
      <c r="AE750" s="541"/>
      <c r="AF750" s="541"/>
      <c r="AL750" s="481"/>
      <c r="AM750" s="503"/>
    </row>
    <row r="751" spans="8:39" s="531" customFormat="1" ht="13.5" hidden="1" x14ac:dyDescent="0.15">
      <c r="H751" s="532"/>
      <c r="M751" s="533"/>
      <c r="N751" s="532"/>
      <c r="Q751" s="548"/>
      <c r="R751" s="532"/>
      <c r="S751" s="548"/>
      <c r="X751" s="539"/>
      <c r="AB751" s="541"/>
      <c r="AC751" s="541"/>
      <c r="AD751" s="541"/>
      <c r="AE751" s="541"/>
      <c r="AF751" s="541"/>
      <c r="AL751" s="481"/>
      <c r="AM751" s="503"/>
    </row>
    <row r="752" spans="8:39" s="531" customFormat="1" ht="13.5" hidden="1" x14ac:dyDescent="0.15">
      <c r="H752" s="532"/>
      <c r="M752" s="533"/>
      <c r="N752" s="532"/>
      <c r="Q752" s="548"/>
      <c r="R752" s="532"/>
      <c r="S752" s="548"/>
      <c r="X752" s="539"/>
      <c r="AB752" s="541"/>
      <c r="AC752" s="541"/>
      <c r="AD752" s="541"/>
      <c r="AE752" s="541"/>
      <c r="AF752" s="541"/>
      <c r="AL752" s="481"/>
      <c r="AM752" s="503"/>
    </row>
    <row r="753" spans="8:39" s="531" customFormat="1" ht="13.5" hidden="1" x14ac:dyDescent="0.15">
      <c r="H753" s="532"/>
      <c r="M753" s="533"/>
      <c r="N753" s="532"/>
      <c r="Q753" s="548"/>
      <c r="R753" s="532"/>
      <c r="S753" s="548"/>
      <c r="X753" s="539"/>
      <c r="AB753" s="541"/>
      <c r="AC753" s="541"/>
      <c r="AD753" s="541"/>
      <c r="AE753" s="541"/>
      <c r="AF753" s="541"/>
      <c r="AL753" s="481"/>
      <c r="AM753" s="503"/>
    </row>
    <row r="754" spans="8:39" s="531" customFormat="1" ht="13.5" hidden="1" x14ac:dyDescent="0.15">
      <c r="H754" s="532"/>
      <c r="M754" s="533"/>
      <c r="N754" s="532"/>
      <c r="Q754" s="548"/>
      <c r="R754" s="532"/>
      <c r="S754" s="548"/>
      <c r="X754" s="539"/>
      <c r="AB754" s="541"/>
      <c r="AC754" s="541"/>
      <c r="AD754" s="541"/>
      <c r="AE754" s="541"/>
      <c r="AF754" s="541"/>
      <c r="AL754" s="481"/>
      <c r="AM754" s="503"/>
    </row>
    <row r="755" spans="8:39" s="531" customFormat="1" ht="13.5" hidden="1" x14ac:dyDescent="0.15">
      <c r="H755" s="532"/>
      <c r="M755" s="533"/>
      <c r="N755" s="532"/>
      <c r="Q755" s="548"/>
      <c r="R755" s="532"/>
      <c r="S755" s="548"/>
      <c r="X755" s="539"/>
      <c r="AB755" s="541"/>
      <c r="AC755" s="541"/>
      <c r="AD755" s="541"/>
      <c r="AE755" s="541"/>
      <c r="AF755" s="541"/>
      <c r="AL755" s="481"/>
      <c r="AM755" s="503"/>
    </row>
    <row r="756" spans="8:39" s="531" customFormat="1" ht="13.5" hidden="1" x14ac:dyDescent="0.15">
      <c r="H756" s="532"/>
      <c r="M756" s="533"/>
      <c r="N756" s="532"/>
      <c r="Q756" s="548"/>
      <c r="R756" s="532"/>
      <c r="S756" s="548"/>
      <c r="X756" s="539"/>
      <c r="AB756" s="541"/>
      <c r="AC756" s="541"/>
      <c r="AD756" s="541"/>
      <c r="AE756" s="541"/>
      <c r="AF756" s="541"/>
      <c r="AL756" s="481"/>
      <c r="AM756" s="503"/>
    </row>
    <row r="757" spans="8:39" s="531" customFormat="1" ht="13.5" hidden="1" x14ac:dyDescent="0.15">
      <c r="H757" s="532"/>
      <c r="M757" s="533"/>
      <c r="N757" s="532"/>
      <c r="Q757" s="548"/>
      <c r="R757" s="532"/>
      <c r="S757" s="548"/>
      <c r="X757" s="539"/>
      <c r="AB757" s="541"/>
      <c r="AC757" s="541"/>
      <c r="AD757" s="541"/>
      <c r="AE757" s="541"/>
      <c r="AF757" s="541"/>
      <c r="AL757" s="481"/>
      <c r="AM757" s="503"/>
    </row>
    <row r="758" spans="8:39" s="531" customFormat="1" ht="13.5" hidden="1" x14ac:dyDescent="0.15">
      <c r="H758" s="532"/>
      <c r="M758" s="533"/>
      <c r="N758" s="532"/>
      <c r="Q758" s="548"/>
      <c r="R758" s="532"/>
      <c r="S758" s="548"/>
      <c r="X758" s="539"/>
      <c r="AB758" s="541"/>
      <c r="AC758" s="541"/>
      <c r="AD758" s="541"/>
      <c r="AE758" s="541"/>
      <c r="AF758" s="541"/>
      <c r="AL758" s="481"/>
      <c r="AM758" s="503"/>
    </row>
    <row r="759" spans="8:39" s="531" customFormat="1" ht="13.5" hidden="1" x14ac:dyDescent="0.15">
      <c r="H759" s="532"/>
      <c r="M759" s="533"/>
      <c r="N759" s="532"/>
      <c r="Q759" s="548"/>
      <c r="R759" s="532"/>
      <c r="S759" s="548"/>
      <c r="X759" s="539"/>
      <c r="AB759" s="541"/>
      <c r="AC759" s="541"/>
      <c r="AD759" s="541"/>
      <c r="AE759" s="541"/>
      <c r="AF759" s="541"/>
      <c r="AL759" s="481"/>
      <c r="AM759" s="503"/>
    </row>
    <row r="760" spans="8:39" s="531" customFormat="1" ht="13.5" hidden="1" x14ac:dyDescent="0.15">
      <c r="H760" s="532"/>
      <c r="M760" s="533"/>
      <c r="N760" s="532"/>
      <c r="Q760" s="548"/>
      <c r="R760" s="532"/>
      <c r="S760" s="548"/>
      <c r="X760" s="539"/>
      <c r="AB760" s="541"/>
      <c r="AC760" s="541"/>
      <c r="AD760" s="541"/>
      <c r="AE760" s="541"/>
      <c r="AF760" s="541"/>
      <c r="AL760" s="481"/>
      <c r="AM760" s="503"/>
    </row>
    <row r="761" spans="8:39" s="531" customFormat="1" ht="13.5" hidden="1" x14ac:dyDescent="0.15">
      <c r="H761" s="532"/>
      <c r="M761" s="533"/>
      <c r="N761" s="532"/>
      <c r="Q761" s="548"/>
      <c r="R761" s="532"/>
      <c r="S761" s="548"/>
      <c r="X761" s="539"/>
      <c r="AB761" s="541"/>
      <c r="AC761" s="541"/>
      <c r="AD761" s="541"/>
      <c r="AE761" s="541"/>
      <c r="AF761" s="541"/>
      <c r="AL761" s="481"/>
      <c r="AM761" s="503"/>
    </row>
    <row r="762" spans="8:39" s="531" customFormat="1" ht="13.5" hidden="1" x14ac:dyDescent="0.15">
      <c r="H762" s="532"/>
      <c r="M762" s="533"/>
      <c r="N762" s="532"/>
      <c r="Q762" s="548"/>
      <c r="R762" s="532"/>
      <c r="S762" s="548"/>
      <c r="X762" s="539"/>
      <c r="AB762" s="541"/>
      <c r="AC762" s="541"/>
      <c r="AD762" s="541"/>
      <c r="AE762" s="541"/>
      <c r="AF762" s="541"/>
      <c r="AL762" s="481"/>
      <c r="AM762" s="503"/>
    </row>
    <row r="763" spans="8:39" s="531" customFormat="1" ht="13.5" hidden="1" x14ac:dyDescent="0.15">
      <c r="H763" s="532"/>
      <c r="M763" s="533"/>
      <c r="N763" s="532"/>
      <c r="Q763" s="548"/>
      <c r="R763" s="532"/>
      <c r="S763" s="548"/>
      <c r="X763" s="539"/>
      <c r="AB763" s="541"/>
      <c r="AC763" s="541"/>
      <c r="AD763" s="541"/>
      <c r="AE763" s="541"/>
      <c r="AF763" s="541"/>
      <c r="AL763" s="481"/>
      <c r="AM763" s="503"/>
    </row>
    <row r="764" spans="8:39" s="531" customFormat="1" ht="13.5" hidden="1" x14ac:dyDescent="0.15">
      <c r="H764" s="532"/>
      <c r="M764" s="533"/>
      <c r="N764" s="532"/>
      <c r="Q764" s="548"/>
      <c r="R764" s="532"/>
      <c r="S764" s="548"/>
      <c r="X764" s="539"/>
      <c r="AB764" s="541"/>
      <c r="AC764" s="541"/>
      <c r="AD764" s="541"/>
      <c r="AE764" s="541"/>
      <c r="AF764" s="541"/>
      <c r="AL764" s="481"/>
      <c r="AM764" s="503"/>
    </row>
    <row r="765" spans="8:39" s="531" customFormat="1" ht="13.5" hidden="1" x14ac:dyDescent="0.15">
      <c r="H765" s="532"/>
      <c r="M765" s="533"/>
      <c r="N765" s="532"/>
      <c r="Q765" s="548"/>
      <c r="R765" s="532"/>
      <c r="S765" s="548"/>
      <c r="X765" s="539"/>
      <c r="AB765" s="541"/>
      <c r="AC765" s="541"/>
      <c r="AD765" s="541"/>
      <c r="AE765" s="541"/>
      <c r="AF765" s="541"/>
      <c r="AL765" s="481"/>
      <c r="AM765" s="503"/>
    </row>
    <row r="766" spans="8:39" s="531" customFormat="1" ht="13.5" hidden="1" x14ac:dyDescent="0.15">
      <c r="H766" s="532"/>
      <c r="M766" s="533"/>
      <c r="N766" s="532"/>
      <c r="Q766" s="548"/>
      <c r="R766" s="532"/>
      <c r="S766" s="548"/>
      <c r="X766" s="539"/>
      <c r="AB766" s="541"/>
      <c r="AC766" s="541"/>
      <c r="AD766" s="541"/>
      <c r="AE766" s="541"/>
      <c r="AF766" s="541"/>
      <c r="AL766" s="481"/>
      <c r="AM766" s="503"/>
    </row>
    <row r="767" spans="8:39" s="531" customFormat="1" ht="13.5" hidden="1" x14ac:dyDescent="0.15">
      <c r="H767" s="532"/>
      <c r="M767" s="533"/>
      <c r="N767" s="532"/>
      <c r="Q767" s="548"/>
      <c r="R767" s="532"/>
      <c r="S767" s="548"/>
      <c r="X767" s="539"/>
      <c r="AB767" s="541"/>
      <c r="AC767" s="541"/>
      <c r="AD767" s="541"/>
      <c r="AE767" s="541"/>
      <c r="AF767" s="541"/>
      <c r="AL767" s="481"/>
      <c r="AM767" s="503"/>
    </row>
    <row r="768" spans="8:39" s="531" customFormat="1" ht="13.5" hidden="1" x14ac:dyDescent="0.15">
      <c r="H768" s="532"/>
      <c r="M768" s="533"/>
      <c r="N768" s="532"/>
      <c r="Q768" s="548"/>
      <c r="R768" s="532"/>
      <c r="S768" s="548"/>
      <c r="X768" s="539"/>
      <c r="AB768" s="541"/>
      <c r="AC768" s="541"/>
      <c r="AD768" s="541"/>
      <c r="AE768" s="541"/>
      <c r="AF768" s="541"/>
      <c r="AL768" s="481"/>
      <c r="AM768" s="503"/>
    </row>
    <row r="769" spans="8:39" s="531" customFormat="1" ht="13.5" hidden="1" x14ac:dyDescent="0.15">
      <c r="H769" s="532"/>
      <c r="M769" s="533"/>
      <c r="N769" s="532"/>
      <c r="Q769" s="548"/>
      <c r="R769" s="532"/>
      <c r="S769" s="548"/>
      <c r="X769" s="539"/>
      <c r="AB769" s="541"/>
      <c r="AC769" s="541"/>
      <c r="AD769" s="541"/>
      <c r="AE769" s="541"/>
      <c r="AF769" s="541"/>
      <c r="AL769" s="481"/>
      <c r="AM769" s="503"/>
    </row>
    <row r="770" spans="8:39" s="531" customFormat="1" ht="13.5" hidden="1" x14ac:dyDescent="0.15">
      <c r="H770" s="532"/>
      <c r="M770" s="533"/>
      <c r="N770" s="532"/>
      <c r="Q770" s="548"/>
      <c r="R770" s="532"/>
      <c r="S770" s="548"/>
      <c r="X770" s="539"/>
      <c r="AB770" s="541"/>
      <c r="AC770" s="541"/>
      <c r="AD770" s="541"/>
      <c r="AE770" s="541"/>
      <c r="AF770" s="541"/>
      <c r="AL770" s="481"/>
      <c r="AM770" s="503"/>
    </row>
    <row r="771" spans="8:39" s="531" customFormat="1" ht="13.5" hidden="1" x14ac:dyDescent="0.15">
      <c r="H771" s="532"/>
      <c r="M771" s="533"/>
      <c r="N771" s="532"/>
      <c r="Q771" s="548"/>
      <c r="R771" s="532"/>
      <c r="S771" s="548"/>
      <c r="X771" s="539"/>
      <c r="AB771" s="541"/>
      <c r="AC771" s="541"/>
      <c r="AD771" s="541"/>
      <c r="AE771" s="541"/>
      <c r="AF771" s="541"/>
      <c r="AL771" s="481"/>
      <c r="AM771" s="503"/>
    </row>
    <row r="772" spans="8:39" s="531" customFormat="1" ht="13.5" hidden="1" x14ac:dyDescent="0.15">
      <c r="H772" s="532"/>
      <c r="M772" s="533"/>
      <c r="N772" s="532"/>
      <c r="Q772" s="548"/>
      <c r="R772" s="532"/>
      <c r="S772" s="548"/>
      <c r="X772" s="539"/>
      <c r="AB772" s="541"/>
      <c r="AC772" s="541"/>
      <c r="AD772" s="541"/>
      <c r="AE772" s="541"/>
      <c r="AF772" s="541"/>
      <c r="AL772" s="481"/>
      <c r="AM772" s="503"/>
    </row>
    <row r="773" spans="8:39" s="531" customFormat="1" ht="13.5" hidden="1" x14ac:dyDescent="0.15">
      <c r="H773" s="532"/>
      <c r="M773" s="533"/>
      <c r="N773" s="532"/>
      <c r="Q773" s="548"/>
      <c r="R773" s="532"/>
      <c r="S773" s="548"/>
      <c r="X773" s="539"/>
      <c r="AB773" s="541"/>
      <c r="AC773" s="541"/>
      <c r="AD773" s="541"/>
      <c r="AE773" s="541"/>
      <c r="AF773" s="541"/>
      <c r="AL773" s="481"/>
      <c r="AM773" s="503"/>
    </row>
    <row r="774" spans="8:39" s="531" customFormat="1" ht="13.5" hidden="1" x14ac:dyDescent="0.15">
      <c r="H774" s="532"/>
      <c r="M774" s="533"/>
      <c r="N774" s="532"/>
      <c r="Q774" s="548"/>
      <c r="R774" s="532"/>
      <c r="S774" s="548"/>
      <c r="X774" s="539"/>
      <c r="AB774" s="541"/>
      <c r="AC774" s="541"/>
      <c r="AD774" s="541"/>
      <c r="AE774" s="541"/>
      <c r="AF774" s="541"/>
      <c r="AL774" s="481"/>
      <c r="AM774" s="503"/>
    </row>
    <row r="775" spans="8:39" s="531" customFormat="1" ht="13.5" hidden="1" x14ac:dyDescent="0.15">
      <c r="H775" s="532"/>
      <c r="M775" s="533"/>
      <c r="N775" s="532"/>
      <c r="Q775" s="548"/>
      <c r="R775" s="532"/>
      <c r="S775" s="548"/>
      <c r="X775" s="539"/>
      <c r="AB775" s="541"/>
      <c r="AC775" s="541"/>
      <c r="AD775" s="541"/>
      <c r="AE775" s="541"/>
      <c r="AF775" s="541"/>
      <c r="AL775" s="481"/>
      <c r="AM775" s="503"/>
    </row>
    <row r="776" spans="8:39" s="531" customFormat="1" ht="13.5" hidden="1" x14ac:dyDescent="0.15">
      <c r="H776" s="532"/>
      <c r="M776" s="533"/>
      <c r="N776" s="532"/>
      <c r="Q776" s="548"/>
      <c r="R776" s="532"/>
      <c r="S776" s="548"/>
      <c r="X776" s="539"/>
      <c r="AB776" s="541"/>
      <c r="AC776" s="541"/>
      <c r="AD776" s="541"/>
      <c r="AE776" s="541"/>
      <c r="AF776" s="541"/>
      <c r="AL776" s="481"/>
      <c r="AM776" s="503"/>
    </row>
    <row r="777" spans="8:39" s="531" customFormat="1" ht="13.5" hidden="1" x14ac:dyDescent="0.15">
      <c r="H777" s="532"/>
      <c r="M777" s="533"/>
      <c r="N777" s="532"/>
      <c r="Q777" s="548"/>
      <c r="R777" s="532"/>
      <c r="S777" s="548"/>
      <c r="X777" s="539"/>
      <c r="AB777" s="541"/>
      <c r="AC777" s="541"/>
      <c r="AD777" s="541"/>
      <c r="AE777" s="541"/>
      <c r="AF777" s="541"/>
      <c r="AL777" s="481"/>
      <c r="AM777" s="503"/>
    </row>
    <row r="778" spans="8:39" s="531" customFormat="1" ht="13.5" hidden="1" x14ac:dyDescent="0.15">
      <c r="H778" s="532"/>
      <c r="M778" s="533"/>
      <c r="N778" s="532"/>
      <c r="Q778" s="548"/>
      <c r="R778" s="532"/>
      <c r="S778" s="548"/>
      <c r="X778" s="539"/>
      <c r="AB778" s="541"/>
      <c r="AC778" s="541"/>
      <c r="AD778" s="541"/>
      <c r="AE778" s="541"/>
      <c r="AF778" s="541"/>
      <c r="AL778" s="481"/>
      <c r="AM778" s="503"/>
    </row>
    <row r="779" spans="8:39" s="531" customFormat="1" ht="13.5" hidden="1" x14ac:dyDescent="0.15">
      <c r="H779" s="532"/>
      <c r="M779" s="533"/>
      <c r="N779" s="532"/>
      <c r="Q779" s="548"/>
      <c r="R779" s="532"/>
      <c r="S779" s="548"/>
      <c r="X779" s="539"/>
      <c r="AB779" s="541"/>
      <c r="AC779" s="541"/>
      <c r="AD779" s="541"/>
      <c r="AE779" s="541"/>
      <c r="AF779" s="541"/>
      <c r="AL779" s="481"/>
      <c r="AM779" s="503"/>
    </row>
    <row r="780" spans="8:39" s="531" customFormat="1" ht="13.5" hidden="1" x14ac:dyDescent="0.15">
      <c r="H780" s="532"/>
      <c r="M780" s="533"/>
      <c r="N780" s="532"/>
      <c r="Q780" s="548"/>
      <c r="R780" s="532"/>
      <c r="S780" s="548"/>
      <c r="X780" s="539"/>
      <c r="AB780" s="541"/>
      <c r="AC780" s="541"/>
      <c r="AD780" s="541"/>
      <c r="AE780" s="541"/>
      <c r="AF780" s="541"/>
      <c r="AL780" s="481"/>
      <c r="AM780" s="503"/>
    </row>
    <row r="781" spans="8:39" s="531" customFormat="1" ht="13.5" hidden="1" x14ac:dyDescent="0.15">
      <c r="H781" s="532"/>
      <c r="M781" s="533"/>
      <c r="N781" s="532"/>
      <c r="Q781" s="548"/>
      <c r="R781" s="532"/>
      <c r="S781" s="548"/>
      <c r="X781" s="539"/>
      <c r="AB781" s="541"/>
      <c r="AC781" s="541"/>
      <c r="AD781" s="541"/>
      <c r="AE781" s="541"/>
      <c r="AF781" s="541"/>
      <c r="AL781" s="481"/>
      <c r="AM781" s="503"/>
    </row>
    <row r="782" spans="8:39" s="531" customFormat="1" ht="13.5" hidden="1" x14ac:dyDescent="0.15">
      <c r="H782" s="532"/>
      <c r="M782" s="533"/>
      <c r="N782" s="532"/>
      <c r="Q782" s="548"/>
      <c r="R782" s="532"/>
      <c r="S782" s="548"/>
      <c r="X782" s="539"/>
      <c r="AB782" s="541"/>
      <c r="AC782" s="541"/>
      <c r="AD782" s="541"/>
      <c r="AE782" s="541"/>
      <c r="AF782" s="541"/>
      <c r="AL782" s="481"/>
      <c r="AM782" s="503"/>
    </row>
    <row r="783" spans="8:39" s="531" customFormat="1" ht="13.5" hidden="1" x14ac:dyDescent="0.15">
      <c r="H783" s="532"/>
      <c r="M783" s="533"/>
      <c r="N783" s="532"/>
      <c r="Q783" s="548"/>
      <c r="R783" s="532"/>
      <c r="S783" s="548"/>
      <c r="X783" s="539"/>
      <c r="AB783" s="541"/>
      <c r="AC783" s="541"/>
      <c r="AD783" s="541"/>
      <c r="AE783" s="541"/>
      <c r="AF783" s="541"/>
      <c r="AL783" s="481"/>
      <c r="AM783" s="503"/>
    </row>
    <row r="784" spans="8:39" s="531" customFormat="1" ht="13.5" hidden="1" x14ac:dyDescent="0.15">
      <c r="H784" s="532"/>
      <c r="M784" s="533"/>
      <c r="N784" s="532"/>
      <c r="Q784" s="548"/>
      <c r="R784" s="532"/>
      <c r="S784" s="548"/>
      <c r="X784" s="539"/>
      <c r="AB784" s="541"/>
      <c r="AC784" s="541"/>
      <c r="AD784" s="541"/>
      <c r="AE784" s="541"/>
      <c r="AF784" s="541"/>
      <c r="AL784" s="481"/>
      <c r="AM784" s="503"/>
    </row>
    <row r="785" spans="8:39" s="531" customFormat="1" ht="13.5" hidden="1" x14ac:dyDescent="0.15">
      <c r="H785" s="532"/>
      <c r="M785" s="533"/>
      <c r="N785" s="532"/>
      <c r="Q785" s="548"/>
      <c r="R785" s="532"/>
      <c r="S785" s="548"/>
      <c r="X785" s="539"/>
      <c r="AB785" s="541"/>
      <c r="AC785" s="541"/>
      <c r="AD785" s="541"/>
      <c r="AE785" s="541"/>
      <c r="AF785" s="541"/>
      <c r="AL785" s="481"/>
      <c r="AM785" s="503"/>
    </row>
    <row r="786" spans="8:39" s="531" customFormat="1" ht="13.5" hidden="1" x14ac:dyDescent="0.15">
      <c r="H786" s="532"/>
      <c r="M786" s="533"/>
      <c r="N786" s="532"/>
      <c r="Q786" s="548"/>
      <c r="R786" s="532"/>
      <c r="S786" s="548"/>
      <c r="X786" s="539"/>
      <c r="AB786" s="541"/>
      <c r="AC786" s="541"/>
      <c r="AD786" s="541"/>
      <c r="AE786" s="541"/>
      <c r="AF786" s="541"/>
      <c r="AL786" s="481"/>
      <c r="AM786" s="503"/>
    </row>
    <row r="787" spans="8:39" s="531" customFormat="1" ht="13.5" hidden="1" x14ac:dyDescent="0.15">
      <c r="H787" s="532"/>
      <c r="M787" s="533"/>
      <c r="N787" s="532"/>
      <c r="Q787" s="548"/>
      <c r="R787" s="532"/>
      <c r="S787" s="548"/>
      <c r="X787" s="539"/>
      <c r="AB787" s="541"/>
      <c r="AC787" s="541"/>
      <c r="AD787" s="541"/>
      <c r="AE787" s="541"/>
      <c r="AF787" s="541"/>
      <c r="AL787" s="481"/>
      <c r="AM787" s="503"/>
    </row>
    <row r="788" spans="8:39" s="531" customFormat="1" ht="13.5" hidden="1" x14ac:dyDescent="0.15">
      <c r="H788" s="532"/>
      <c r="M788" s="533"/>
      <c r="N788" s="532"/>
      <c r="Q788" s="548"/>
      <c r="R788" s="532"/>
      <c r="S788" s="548"/>
      <c r="X788" s="539"/>
      <c r="AB788" s="541"/>
      <c r="AC788" s="541"/>
      <c r="AD788" s="541"/>
      <c r="AE788" s="541"/>
      <c r="AF788" s="541"/>
      <c r="AL788" s="481"/>
      <c r="AM788" s="503"/>
    </row>
    <row r="789" spans="8:39" s="531" customFormat="1" ht="13.5" hidden="1" x14ac:dyDescent="0.15">
      <c r="H789" s="532"/>
      <c r="M789" s="533"/>
      <c r="N789" s="532"/>
      <c r="Q789" s="548"/>
      <c r="R789" s="532"/>
      <c r="S789" s="548"/>
      <c r="X789" s="539"/>
      <c r="AB789" s="541"/>
      <c r="AC789" s="541"/>
      <c r="AD789" s="541"/>
      <c r="AE789" s="541"/>
      <c r="AF789" s="541"/>
      <c r="AL789" s="481"/>
      <c r="AM789" s="503"/>
    </row>
    <row r="790" spans="8:39" s="531" customFormat="1" ht="13.5" hidden="1" x14ac:dyDescent="0.15">
      <c r="H790" s="532"/>
      <c r="M790" s="533"/>
      <c r="N790" s="532"/>
      <c r="Q790" s="548"/>
      <c r="R790" s="532"/>
      <c r="S790" s="548"/>
      <c r="X790" s="539"/>
      <c r="AB790" s="541"/>
      <c r="AC790" s="541"/>
      <c r="AD790" s="541"/>
      <c r="AE790" s="541"/>
      <c r="AF790" s="541"/>
      <c r="AL790" s="481"/>
      <c r="AM790" s="503"/>
    </row>
    <row r="791" spans="8:39" s="531" customFormat="1" ht="13.5" hidden="1" x14ac:dyDescent="0.15">
      <c r="H791" s="532"/>
      <c r="M791" s="533"/>
      <c r="N791" s="532"/>
      <c r="Q791" s="548"/>
      <c r="R791" s="532"/>
      <c r="S791" s="548"/>
      <c r="X791" s="539"/>
      <c r="AB791" s="541"/>
      <c r="AC791" s="541"/>
      <c r="AD791" s="541"/>
      <c r="AE791" s="541"/>
      <c r="AF791" s="541"/>
      <c r="AL791" s="481"/>
      <c r="AM791" s="503"/>
    </row>
    <row r="792" spans="8:39" s="531" customFormat="1" ht="13.5" hidden="1" x14ac:dyDescent="0.15">
      <c r="H792" s="532"/>
      <c r="M792" s="533"/>
      <c r="N792" s="532"/>
      <c r="Q792" s="548"/>
      <c r="R792" s="532"/>
      <c r="S792" s="548"/>
      <c r="X792" s="539"/>
      <c r="AB792" s="541"/>
      <c r="AC792" s="541"/>
      <c r="AD792" s="541"/>
      <c r="AE792" s="541"/>
      <c r="AF792" s="541"/>
      <c r="AL792" s="481"/>
      <c r="AM792" s="503"/>
    </row>
    <row r="793" spans="8:39" s="531" customFormat="1" ht="13.5" hidden="1" x14ac:dyDescent="0.15">
      <c r="H793" s="532"/>
      <c r="M793" s="533"/>
      <c r="N793" s="532"/>
      <c r="Q793" s="548"/>
      <c r="R793" s="532"/>
      <c r="S793" s="548"/>
      <c r="X793" s="539"/>
      <c r="AB793" s="541"/>
      <c r="AC793" s="541"/>
      <c r="AD793" s="541"/>
      <c r="AE793" s="541"/>
      <c r="AF793" s="541"/>
      <c r="AL793" s="481"/>
      <c r="AM793" s="503"/>
    </row>
    <row r="794" spans="8:39" s="531" customFormat="1" ht="13.5" hidden="1" x14ac:dyDescent="0.15">
      <c r="H794" s="532"/>
      <c r="M794" s="533"/>
      <c r="N794" s="532"/>
      <c r="Q794" s="548"/>
      <c r="R794" s="532"/>
      <c r="S794" s="548"/>
      <c r="X794" s="539"/>
      <c r="AB794" s="541"/>
      <c r="AC794" s="541"/>
      <c r="AD794" s="541"/>
      <c r="AE794" s="541"/>
      <c r="AF794" s="541"/>
      <c r="AL794" s="481"/>
      <c r="AM794" s="503"/>
    </row>
    <row r="795" spans="8:39" s="531" customFormat="1" ht="13.5" hidden="1" x14ac:dyDescent="0.15">
      <c r="H795" s="532"/>
      <c r="M795" s="533"/>
      <c r="N795" s="532"/>
      <c r="Q795" s="548"/>
      <c r="R795" s="532"/>
      <c r="S795" s="548"/>
      <c r="X795" s="539"/>
      <c r="AB795" s="541"/>
      <c r="AC795" s="541"/>
      <c r="AD795" s="541"/>
      <c r="AE795" s="541"/>
      <c r="AF795" s="541"/>
      <c r="AL795" s="481"/>
      <c r="AM795" s="503"/>
    </row>
    <row r="796" spans="8:39" s="531" customFormat="1" ht="13.5" hidden="1" x14ac:dyDescent="0.15">
      <c r="H796" s="532"/>
      <c r="M796" s="533"/>
      <c r="N796" s="532"/>
      <c r="Q796" s="548"/>
      <c r="R796" s="532"/>
      <c r="S796" s="548"/>
      <c r="X796" s="539"/>
      <c r="AB796" s="541"/>
      <c r="AC796" s="541"/>
      <c r="AD796" s="541"/>
      <c r="AE796" s="541"/>
      <c r="AF796" s="541"/>
      <c r="AL796" s="481"/>
      <c r="AM796" s="503"/>
    </row>
    <row r="797" spans="8:39" s="531" customFormat="1" ht="13.5" hidden="1" x14ac:dyDescent="0.15">
      <c r="H797" s="532"/>
      <c r="M797" s="533"/>
      <c r="N797" s="532"/>
      <c r="Q797" s="548"/>
      <c r="R797" s="532"/>
      <c r="S797" s="548"/>
      <c r="X797" s="539"/>
      <c r="AB797" s="541"/>
      <c r="AC797" s="541"/>
      <c r="AD797" s="541"/>
      <c r="AE797" s="541"/>
      <c r="AF797" s="541"/>
      <c r="AL797" s="481"/>
      <c r="AM797" s="503"/>
    </row>
    <row r="798" spans="8:39" s="531" customFormat="1" ht="13.5" hidden="1" x14ac:dyDescent="0.15">
      <c r="H798" s="532"/>
      <c r="M798" s="533"/>
      <c r="N798" s="532"/>
      <c r="Q798" s="548"/>
      <c r="R798" s="532"/>
      <c r="S798" s="548"/>
      <c r="X798" s="539"/>
      <c r="AB798" s="541"/>
      <c r="AC798" s="541"/>
      <c r="AD798" s="541"/>
      <c r="AE798" s="541"/>
      <c r="AF798" s="541"/>
      <c r="AL798" s="481"/>
      <c r="AM798" s="503"/>
    </row>
    <row r="799" spans="8:39" s="531" customFormat="1" ht="13.5" hidden="1" x14ac:dyDescent="0.15">
      <c r="H799" s="532"/>
      <c r="M799" s="533"/>
      <c r="N799" s="532"/>
      <c r="Q799" s="548"/>
      <c r="R799" s="532"/>
      <c r="S799" s="548"/>
      <c r="X799" s="539"/>
      <c r="AB799" s="541"/>
      <c r="AC799" s="541"/>
      <c r="AD799" s="541"/>
      <c r="AE799" s="541"/>
      <c r="AF799" s="541"/>
      <c r="AL799" s="481"/>
      <c r="AM799" s="503"/>
    </row>
    <row r="800" spans="8:39" s="531" customFormat="1" ht="13.5" hidden="1" x14ac:dyDescent="0.15">
      <c r="H800" s="532"/>
      <c r="M800" s="533"/>
      <c r="N800" s="532"/>
      <c r="Q800" s="548"/>
      <c r="R800" s="532"/>
      <c r="S800" s="548"/>
      <c r="X800" s="539"/>
      <c r="AB800" s="541"/>
      <c r="AC800" s="541"/>
      <c r="AD800" s="541"/>
      <c r="AE800" s="541"/>
      <c r="AF800" s="541"/>
      <c r="AL800" s="481"/>
      <c r="AM800" s="503"/>
    </row>
    <row r="801" spans="8:39" s="531" customFormat="1" ht="13.5" hidden="1" x14ac:dyDescent="0.15">
      <c r="H801" s="532"/>
      <c r="M801" s="533"/>
      <c r="N801" s="532"/>
      <c r="Q801" s="548"/>
      <c r="R801" s="532"/>
      <c r="S801" s="548"/>
      <c r="X801" s="539"/>
      <c r="AB801" s="541"/>
      <c r="AC801" s="541"/>
      <c r="AD801" s="541"/>
      <c r="AE801" s="541"/>
      <c r="AF801" s="541"/>
      <c r="AL801" s="481"/>
      <c r="AM801" s="503"/>
    </row>
    <row r="802" spans="8:39" s="531" customFormat="1" ht="13.5" hidden="1" x14ac:dyDescent="0.15">
      <c r="H802" s="532"/>
      <c r="M802" s="533"/>
      <c r="N802" s="532"/>
      <c r="Q802" s="548"/>
      <c r="R802" s="532"/>
      <c r="S802" s="548"/>
      <c r="X802" s="539"/>
      <c r="AB802" s="541"/>
      <c r="AC802" s="541"/>
      <c r="AD802" s="541"/>
      <c r="AE802" s="541"/>
      <c r="AF802" s="541"/>
      <c r="AL802" s="481"/>
      <c r="AM802" s="503"/>
    </row>
    <row r="803" spans="8:39" s="531" customFormat="1" ht="13.5" hidden="1" x14ac:dyDescent="0.15">
      <c r="H803" s="532"/>
      <c r="M803" s="533"/>
      <c r="N803" s="532"/>
      <c r="Q803" s="548"/>
      <c r="R803" s="532"/>
      <c r="S803" s="548"/>
      <c r="X803" s="539"/>
      <c r="AB803" s="541"/>
      <c r="AC803" s="541"/>
      <c r="AD803" s="541"/>
      <c r="AE803" s="541"/>
      <c r="AF803" s="541"/>
      <c r="AL803" s="481"/>
      <c r="AM803" s="503"/>
    </row>
    <row r="804" spans="8:39" s="531" customFormat="1" ht="13.5" hidden="1" x14ac:dyDescent="0.15">
      <c r="H804" s="532"/>
      <c r="M804" s="533"/>
      <c r="N804" s="532"/>
      <c r="Q804" s="548"/>
      <c r="R804" s="532"/>
      <c r="S804" s="548"/>
      <c r="X804" s="539"/>
      <c r="AB804" s="541"/>
      <c r="AC804" s="541"/>
      <c r="AD804" s="541"/>
      <c r="AE804" s="541"/>
      <c r="AF804" s="541"/>
      <c r="AL804" s="481"/>
      <c r="AM804" s="503"/>
    </row>
    <row r="805" spans="8:39" s="531" customFormat="1" ht="13.5" hidden="1" x14ac:dyDescent="0.15">
      <c r="H805" s="532"/>
      <c r="M805" s="533"/>
      <c r="N805" s="532"/>
      <c r="Q805" s="548"/>
      <c r="R805" s="532"/>
      <c r="S805" s="548"/>
      <c r="X805" s="539"/>
      <c r="AB805" s="541"/>
      <c r="AC805" s="541"/>
      <c r="AD805" s="541"/>
      <c r="AE805" s="541"/>
      <c r="AF805" s="541"/>
      <c r="AL805" s="481"/>
      <c r="AM805" s="503"/>
    </row>
    <row r="806" spans="8:39" s="531" customFormat="1" ht="13.5" hidden="1" x14ac:dyDescent="0.15">
      <c r="H806" s="532"/>
      <c r="M806" s="533"/>
      <c r="N806" s="532"/>
      <c r="Q806" s="548"/>
      <c r="R806" s="532"/>
      <c r="S806" s="548"/>
      <c r="X806" s="539"/>
      <c r="AB806" s="541"/>
      <c r="AC806" s="541"/>
      <c r="AD806" s="541"/>
      <c r="AE806" s="541"/>
      <c r="AF806" s="541"/>
      <c r="AL806" s="481"/>
      <c r="AM806" s="503"/>
    </row>
    <row r="807" spans="8:39" s="531" customFormat="1" ht="13.5" hidden="1" x14ac:dyDescent="0.15">
      <c r="H807" s="532"/>
      <c r="M807" s="533"/>
      <c r="N807" s="532"/>
      <c r="Q807" s="548"/>
      <c r="R807" s="532"/>
      <c r="S807" s="548"/>
      <c r="X807" s="539"/>
      <c r="AB807" s="541"/>
      <c r="AC807" s="541"/>
      <c r="AD807" s="541"/>
      <c r="AE807" s="541"/>
      <c r="AF807" s="541"/>
      <c r="AL807" s="481"/>
      <c r="AM807" s="503"/>
    </row>
    <row r="808" spans="8:39" s="531" customFormat="1" ht="13.5" hidden="1" x14ac:dyDescent="0.15">
      <c r="H808" s="532"/>
      <c r="M808" s="533"/>
      <c r="N808" s="532"/>
      <c r="Q808" s="548"/>
      <c r="R808" s="532"/>
      <c r="S808" s="548"/>
      <c r="X808" s="539"/>
      <c r="AB808" s="541"/>
      <c r="AC808" s="541"/>
      <c r="AD808" s="541"/>
      <c r="AE808" s="541"/>
      <c r="AF808" s="541"/>
      <c r="AL808" s="481"/>
      <c r="AM808" s="503"/>
    </row>
    <row r="809" spans="8:39" s="531" customFormat="1" ht="13.5" hidden="1" x14ac:dyDescent="0.15">
      <c r="H809" s="532"/>
      <c r="M809" s="533"/>
      <c r="N809" s="532"/>
      <c r="Q809" s="548"/>
      <c r="R809" s="532"/>
      <c r="S809" s="548"/>
      <c r="X809" s="539"/>
      <c r="AB809" s="541"/>
      <c r="AC809" s="541"/>
      <c r="AD809" s="541"/>
      <c r="AE809" s="541"/>
      <c r="AF809" s="541"/>
      <c r="AL809" s="481"/>
      <c r="AM809" s="503"/>
    </row>
    <row r="810" spans="8:39" s="531" customFormat="1" ht="13.5" hidden="1" x14ac:dyDescent="0.15">
      <c r="H810" s="532"/>
      <c r="M810" s="533"/>
      <c r="N810" s="532"/>
      <c r="Q810" s="548"/>
      <c r="R810" s="532"/>
      <c r="S810" s="548"/>
      <c r="X810" s="539"/>
      <c r="AB810" s="541"/>
      <c r="AC810" s="541"/>
      <c r="AD810" s="541"/>
      <c r="AE810" s="541"/>
      <c r="AF810" s="541"/>
      <c r="AL810" s="481"/>
      <c r="AM810" s="503"/>
    </row>
    <row r="811" spans="8:39" s="531" customFormat="1" ht="13.5" hidden="1" x14ac:dyDescent="0.15">
      <c r="H811" s="532"/>
      <c r="M811" s="533"/>
      <c r="N811" s="532"/>
      <c r="Q811" s="548"/>
      <c r="R811" s="532"/>
      <c r="S811" s="548"/>
      <c r="X811" s="539"/>
      <c r="AB811" s="541"/>
      <c r="AC811" s="541"/>
      <c r="AD811" s="541"/>
      <c r="AE811" s="541"/>
      <c r="AF811" s="541"/>
      <c r="AL811" s="481"/>
      <c r="AM811" s="503"/>
    </row>
    <row r="812" spans="8:39" s="531" customFormat="1" ht="13.5" hidden="1" x14ac:dyDescent="0.15">
      <c r="H812" s="532"/>
      <c r="M812" s="533"/>
      <c r="N812" s="532"/>
      <c r="Q812" s="548"/>
      <c r="R812" s="532"/>
      <c r="S812" s="548"/>
      <c r="X812" s="539"/>
      <c r="AB812" s="541"/>
      <c r="AC812" s="541"/>
      <c r="AD812" s="541"/>
      <c r="AE812" s="541"/>
      <c r="AF812" s="541"/>
      <c r="AL812" s="481"/>
      <c r="AM812" s="503"/>
    </row>
    <row r="813" spans="8:39" s="531" customFormat="1" ht="13.5" hidden="1" x14ac:dyDescent="0.15">
      <c r="H813" s="532"/>
      <c r="M813" s="533"/>
      <c r="N813" s="532"/>
      <c r="Q813" s="548"/>
      <c r="R813" s="532"/>
      <c r="S813" s="548"/>
      <c r="X813" s="539"/>
      <c r="AB813" s="541"/>
      <c r="AC813" s="541"/>
      <c r="AD813" s="541"/>
      <c r="AE813" s="541"/>
      <c r="AF813" s="541"/>
      <c r="AL813" s="481"/>
      <c r="AM813" s="503"/>
    </row>
    <row r="814" spans="8:39" s="531" customFormat="1" ht="13.5" hidden="1" x14ac:dyDescent="0.15">
      <c r="H814" s="532"/>
      <c r="M814" s="533"/>
      <c r="N814" s="532"/>
      <c r="Q814" s="548"/>
      <c r="R814" s="532"/>
      <c r="S814" s="548"/>
      <c r="X814" s="539"/>
      <c r="AB814" s="541"/>
      <c r="AC814" s="541"/>
      <c r="AD814" s="541"/>
      <c r="AE814" s="541"/>
      <c r="AF814" s="541"/>
      <c r="AL814" s="481"/>
      <c r="AM814" s="503"/>
    </row>
    <row r="815" spans="8:39" s="531" customFormat="1" ht="13.5" hidden="1" x14ac:dyDescent="0.15">
      <c r="H815" s="532"/>
      <c r="M815" s="533"/>
      <c r="N815" s="532"/>
      <c r="Q815" s="548"/>
      <c r="R815" s="532"/>
      <c r="S815" s="548"/>
      <c r="X815" s="539"/>
      <c r="AB815" s="541"/>
      <c r="AC815" s="541"/>
      <c r="AD815" s="541"/>
      <c r="AE815" s="541"/>
      <c r="AF815" s="541"/>
      <c r="AL815" s="481"/>
      <c r="AM815" s="503"/>
    </row>
    <row r="816" spans="8:39" s="531" customFormat="1" ht="13.5" hidden="1" x14ac:dyDescent="0.15">
      <c r="H816" s="532"/>
      <c r="M816" s="533"/>
      <c r="N816" s="532"/>
      <c r="Q816" s="548"/>
      <c r="R816" s="532"/>
      <c r="S816" s="548"/>
      <c r="X816" s="539"/>
      <c r="AB816" s="541"/>
      <c r="AC816" s="541"/>
      <c r="AD816" s="541"/>
      <c r="AE816" s="541"/>
      <c r="AF816" s="541"/>
      <c r="AL816" s="481"/>
      <c r="AM816" s="503"/>
    </row>
    <row r="817" spans="8:39" s="531" customFormat="1" ht="13.5" hidden="1" x14ac:dyDescent="0.15">
      <c r="H817" s="532"/>
      <c r="M817" s="533"/>
      <c r="N817" s="532"/>
      <c r="Q817" s="548"/>
      <c r="R817" s="532"/>
      <c r="S817" s="548"/>
      <c r="X817" s="539"/>
      <c r="AB817" s="541"/>
      <c r="AC817" s="541"/>
      <c r="AD817" s="541"/>
      <c r="AE817" s="541"/>
      <c r="AF817" s="541"/>
      <c r="AL817" s="481"/>
      <c r="AM817" s="503"/>
    </row>
    <row r="818" spans="8:39" s="531" customFormat="1" ht="13.5" hidden="1" x14ac:dyDescent="0.15">
      <c r="H818" s="532"/>
      <c r="M818" s="533"/>
      <c r="N818" s="532"/>
      <c r="Q818" s="548"/>
      <c r="R818" s="532"/>
      <c r="S818" s="548"/>
      <c r="X818" s="539"/>
      <c r="AB818" s="541"/>
      <c r="AC818" s="541"/>
      <c r="AD818" s="541"/>
      <c r="AE818" s="541"/>
      <c r="AF818" s="541"/>
      <c r="AL818" s="481"/>
      <c r="AM818" s="503"/>
    </row>
    <row r="819" spans="8:39" s="531" customFormat="1" ht="13.5" hidden="1" x14ac:dyDescent="0.15">
      <c r="H819" s="532"/>
      <c r="M819" s="533"/>
      <c r="N819" s="532"/>
      <c r="Q819" s="548"/>
      <c r="R819" s="532"/>
      <c r="S819" s="548"/>
      <c r="X819" s="539"/>
      <c r="AB819" s="541"/>
      <c r="AC819" s="541"/>
      <c r="AD819" s="541"/>
      <c r="AE819" s="541"/>
      <c r="AF819" s="541"/>
      <c r="AL819" s="481"/>
      <c r="AM819" s="503"/>
    </row>
    <row r="820" spans="8:39" s="531" customFormat="1" ht="13.5" hidden="1" x14ac:dyDescent="0.15">
      <c r="H820" s="532"/>
      <c r="M820" s="533"/>
      <c r="N820" s="532"/>
      <c r="Q820" s="548"/>
      <c r="R820" s="532"/>
      <c r="S820" s="548"/>
      <c r="X820" s="539"/>
      <c r="AB820" s="541"/>
      <c r="AC820" s="541"/>
      <c r="AD820" s="541"/>
      <c r="AE820" s="541"/>
      <c r="AF820" s="541"/>
      <c r="AL820" s="481"/>
      <c r="AM820" s="503"/>
    </row>
    <row r="821" spans="8:39" s="531" customFormat="1" ht="13.5" hidden="1" x14ac:dyDescent="0.15">
      <c r="H821" s="532"/>
      <c r="M821" s="533"/>
      <c r="N821" s="532"/>
      <c r="Q821" s="548"/>
      <c r="R821" s="532"/>
      <c r="S821" s="548"/>
      <c r="X821" s="539"/>
      <c r="AB821" s="541"/>
      <c r="AC821" s="541"/>
      <c r="AD821" s="541"/>
      <c r="AE821" s="541"/>
      <c r="AF821" s="541"/>
      <c r="AL821" s="481"/>
      <c r="AM821" s="503"/>
    </row>
    <row r="822" spans="8:39" s="531" customFormat="1" ht="13.5" hidden="1" x14ac:dyDescent="0.15">
      <c r="H822" s="532"/>
      <c r="M822" s="533"/>
      <c r="N822" s="532"/>
      <c r="Q822" s="548"/>
      <c r="R822" s="532"/>
      <c r="S822" s="548"/>
      <c r="X822" s="539"/>
      <c r="AB822" s="541"/>
      <c r="AC822" s="541"/>
      <c r="AD822" s="541"/>
      <c r="AE822" s="541"/>
      <c r="AF822" s="541"/>
      <c r="AL822" s="481"/>
      <c r="AM822" s="503"/>
    </row>
    <row r="823" spans="8:39" s="531" customFormat="1" ht="13.5" hidden="1" x14ac:dyDescent="0.15">
      <c r="H823" s="532"/>
      <c r="M823" s="533"/>
      <c r="N823" s="532"/>
      <c r="Q823" s="548"/>
      <c r="R823" s="532"/>
      <c r="S823" s="548"/>
      <c r="X823" s="539"/>
      <c r="AB823" s="541"/>
      <c r="AC823" s="541"/>
      <c r="AD823" s="541"/>
      <c r="AE823" s="541"/>
      <c r="AF823" s="541"/>
      <c r="AL823" s="481"/>
      <c r="AM823" s="503"/>
    </row>
    <row r="824" spans="8:39" s="531" customFormat="1" ht="13.5" hidden="1" x14ac:dyDescent="0.15">
      <c r="H824" s="532"/>
      <c r="M824" s="533"/>
      <c r="N824" s="532"/>
      <c r="Q824" s="548"/>
      <c r="R824" s="532"/>
      <c r="S824" s="548"/>
      <c r="X824" s="539"/>
      <c r="AB824" s="541"/>
      <c r="AC824" s="541"/>
      <c r="AD824" s="541"/>
      <c r="AE824" s="541"/>
      <c r="AF824" s="541"/>
      <c r="AL824" s="481"/>
      <c r="AM824" s="503"/>
    </row>
    <row r="825" spans="8:39" s="531" customFormat="1" ht="13.5" hidden="1" x14ac:dyDescent="0.15">
      <c r="H825" s="532"/>
      <c r="M825" s="533"/>
      <c r="N825" s="532"/>
      <c r="Q825" s="548"/>
      <c r="R825" s="532"/>
      <c r="S825" s="548"/>
      <c r="X825" s="539"/>
      <c r="AB825" s="541"/>
      <c r="AC825" s="541"/>
      <c r="AD825" s="541"/>
      <c r="AE825" s="541"/>
      <c r="AF825" s="541"/>
      <c r="AL825" s="481"/>
      <c r="AM825" s="503"/>
    </row>
    <row r="826" spans="8:39" s="531" customFormat="1" ht="13.5" hidden="1" x14ac:dyDescent="0.15">
      <c r="H826" s="532"/>
      <c r="M826" s="533"/>
      <c r="N826" s="532"/>
      <c r="Q826" s="548"/>
      <c r="R826" s="532"/>
      <c r="S826" s="548"/>
      <c r="X826" s="539"/>
      <c r="AB826" s="541"/>
      <c r="AC826" s="541"/>
      <c r="AD826" s="541"/>
      <c r="AE826" s="541"/>
      <c r="AF826" s="541"/>
      <c r="AL826" s="481"/>
      <c r="AM826" s="503"/>
    </row>
    <row r="827" spans="8:39" s="531" customFormat="1" ht="13.5" hidden="1" x14ac:dyDescent="0.15">
      <c r="H827" s="532"/>
      <c r="M827" s="533"/>
      <c r="N827" s="532"/>
      <c r="Q827" s="548"/>
      <c r="R827" s="532"/>
      <c r="S827" s="548"/>
      <c r="X827" s="539"/>
      <c r="AB827" s="541"/>
      <c r="AC827" s="541"/>
      <c r="AD827" s="541"/>
      <c r="AE827" s="541"/>
      <c r="AF827" s="541"/>
      <c r="AL827" s="481"/>
      <c r="AM827" s="503"/>
    </row>
    <row r="828" spans="8:39" s="531" customFormat="1" ht="13.5" hidden="1" x14ac:dyDescent="0.15">
      <c r="H828" s="532"/>
      <c r="M828" s="533"/>
      <c r="N828" s="532"/>
      <c r="Q828" s="548"/>
      <c r="R828" s="532"/>
      <c r="S828" s="548"/>
      <c r="X828" s="539"/>
      <c r="AB828" s="541"/>
      <c r="AC828" s="541"/>
      <c r="AD828" s="541"/>
      <c r="AE828" s="541"/>
      <c r="AF828" s="541"/>
      <c r="AL828" s="481"/>
      <c r="AM828" s="503"/>
    </row>
    <row r="829" spans="8:39" s="531" customFormat="1" ht="13.5" hidden="1" x14ac:dyDescent="0.15">
      <c r="H829" s="532"/>
      <c r="M829" s="533"/>
      <c r="N829" s="532"/>
      <c r="Q829" s="548"/>
      <c r="R829" s="532"/>
      <c r="S829" s="548"/>
      <c r="X829" s="539"/>
      <c r="AB829" s="541"/>
      <c r="AC829" s="541"/>
      <c r="AD829" s="541"/>
      <c r="AE829" s="541"/>
      <c r="AF829" s="541"/>
      <c r="AL829" s="481"/>
      <c r="AM829" s="503"/>
    </row>
    <row r="830" spans="8:39" s="531" customFormat="1" ht="13.5" hidden="1" x14ac:dyDescent="0.15">
      <c r="H830" s="532"/>
      <c r="M830" s="533"/>
      <c r="N830" s="532"/>
      <c r="Q830" s="548"/>
      <c r="R830" s="532"/>
      <c r="S830" s="548"/>
      <c r="X830" s="539"/>
      <c r="AB830" s="541"/>
      <c r="AC830" s="541"/>
      <c r="AD830" s="541"/>
      <c r="AE830" s="541"/>
      <c r="AF830" s="541"/>
      <c r="AL830" s="481"/>
      <c r="AM830" s="503"/>
    </row>
    <row r="831" spans="8:39" s="531" customFormat="1" ht="13.5" hidden="1" x14ac:dyDescent="0.15">
      <c r="H831" s="532"/>
      <c r="M831" s="533"/>
      <c r="N831" s="532"/>
      <c r="Q831" s="548"/>
      <c r="R831" s="532"/>
      <c r="S831" s="548"/>
      <c r="X831" s="539"/>
      <c r="AB831" s="541"/>
      <c r="AC831" s="541"/>
      <c r="AD831" s="541"/>
      <c r="AE831" s="541"/>
      <c r="AF831" s="541"/>
      <c r="AL831" s="481"/>
      <c r="AM831" s="503"/>
    </row>
    <row r="832" spans="8:39" s="531" customFormat="1" ht="13.5" hidden="1" x14ac:dyDescent="0.15">
      <c r="H832" s="532"/>
      <c r="M832" s="533"/>
      <c r="N832" s="532"/>
      <c r="Q832" s="548"/>
      <c r="R832" s="532"/>
      <c r="S832" s="548"/>
      <c r="X832" s="539"/>
      <c r="AB832" s="541"/>
      <c r="AC832" s="541"/>
      <c r="AD832" s="541"/>
      <c r="AE832" s="541"/>
      <c r="AF832" s="541"/>
      <c r="AL832" s="481"/>
      <c r="AM832" s="503"/>
    </row>
    <row r="833" spans="8:39" s="531" customFormat="1" ht="13.5" hidden="1" x14ac:dyDescent="0.15">
      <c r="H833" s="532"/>
      <c r="M833" s="533"/>
      <c r="N833" s="532"/>
      <c r="Q833" s="548"/>
      <c r="R833" s="532"/>
      <c r="S833" s="548"/>
      <c r="X833" s="539"/>
      <c r="AB833" s="541"/>
      <c r="AC833" s="541"/>
      <c r="AD833" s="541"/>
      <c r="AE833" s="541"/>
      <c r="AF833" s="541"/>
      <c r="AL833" s="481"/>
      <c r="AM833" s="503"/>
    </row>
    <row r="834" spans="8:39" s="531" customFormat="1" ht="13.5" hidden="1" x14ac:dyDescent="0.15">
      <c r="H834" s="532"/>
      <c r="M834" s="533"/>
      <c r="N834" s="532"/>
      <c r="Q834" s="548"/>
      <c r="R834" s="532"/>
      <c r="S834" s="548"/>
      <c r="X834" s="539"/>
      <c r="AB834" s="541"/>
      <c r="AC834" s="541"/>
      <c r="AD834" s="541"/>
      <c r="AE834" s="541"/>
      <c r="AF834" s="541"/>
      <c r="AL834" s="481"/>
      <c r="AM834" s="503"/>
    </row>
    <row r="835" spans="8:39" s="531" customFormat="1" ht="13.5" hidden="1" x14ac:dyDescent="0.15">
      <c r="H835" s="532"/>
      <c r="M835" s="533"/>
      <c r="N835" s="532"/>
      <c r="Q835" s="548"/>
      <c r="R835" s="532"/>
      <c r="S835" s="548"/>
      <c r="X835" s="539"/>
      <c r="AB835" s="541"/>
      <c r="AC835" s="541"/>
      <c r="AD835" s="541"/>
      <c r="AE835" s="541"/>
      <c r="AF835" s="541"/>
      <c r="AL835" s="481"/>
      <c r="AM835" s="503"/>
    </row>
    <row r="836" spans="8:39" s="531" customFormat="1" ht="13.5" hidden="1" x14ac:dyDescent="0.15">
      <c r="H836" s="532"/>
      <c r="M836" s="533"/>
      <c r="N836" s="532"/>
      <c r="Q836" s="548"/>
      <c r="R836" s="532"/>
      <c r="S836" s="548"/>
      <c r="X836" s="539"/>
      <c r="AB836" s="541"/>
      <c r="AC836" s="541"/>
      <c r="AD836" s="541"/>
      <c r="AE836" s="541"/>
      <c r="AF836" s="541"/>
      <c r="AL836" s="481"/>
      <c r="AM836" s="503"/>
    </row>
    <row r="837" spans="8:39" s="531" customFormat="1" ht="13.5" hidden="1" x14ac:dyDescent="0.15">
      <c r="H837" s="532"/>
      <c r="M837" s="533"/>
      <c r="N837" s="532"/>
      <c r="Q837" s="548"/>
      <c r="R837" s="532"/>
      <c r="S837" s="548"/>
      <c r="X837" s="539"/>
      <c r="AB837" s="541"/>
      <c r="AC837" s="541"/>
      <c r="AD837" s="541"/>
      <c r="AE837" s="541"/>
      <c r="AF837" s="541"/>
      <c r="AL837" s="481"/>
      <c r="AM837" s="503"/>
    </row>
    <row r="838" spans="8:39" s="531" customFormat="1" ht="13.5" hidden="1" x14ac:dyDescent="0.15">
      <c r="H838" s="532"/>
      <c r="M838" s="533"/>
      <c r="N838" s="532"/>
      <c r="Q838" s="548"/>
      <c r="R838" s="532"/>
      <c r="S838" s="548"/>
      <c r="X838" s="539"/>
      <c r="AB838" s="541"/>
      <c r="AC838" s="541"/>
      <c r="AD838" s="541"/>
      <c r="AE838" s="541"/>
      <c r="AF838" s="541"/>
      <c r="AL838" s="481"/>
      <c r="AM838" s="503"/>
    </row>
    <row r="839" spans="8:39" s="531" customFormat="1" ht="13.5" hidden="1" x14ac:dyDescent="0.15">
      <c r="H839" s="532"/>
      <c r="M839" s="533"/>
      <c r="N839" s="532"/>
      <c r="Q839" s="548"/>
      <c r="R839" s="532"/>
      <c r="S839" s="548"/>
      <c r="X839" s="539"/>
      <c r="AB839" s="541"/>
      <c r="AC839" s="541"/>
      <c r="AD839" s="541"/>
      <c r="AE839" s="541"/>
      <c r="AF839" s="541"/>
      <c r="AL839" s="481"/>
      <c r="AM839" s="503"/>
    </row>
    <row r="840" spans="8:39" s="531" customFormat="1" ht="13.5" hidden="1" x14ac:dyDescent="0.15">
      <c r="H840" s="532"/>
      <c r="M840" s="533"/>
      <c r="N840" s="532"/>
      <c r="Q840" s="548"/>
      <c r="R840" s="532"/>
      <c r="S840" s="548"/>
      <c r="X840" s="539"/>
      <c r="AB840" s="541"/>
      <c r="AC840" s="541"/>
      <c r="AD840" s="541"/>
      <c r="AE840" s="541"/>
      <c r="AF840" s="541"/>
      <c r="AL840" s="481"/>
      <c r="AM840" s="503"/>
    </row>
    <row r="841" spans="8:39" s="531" customFormat="1" ht="13.5" hidden="1" x14ac:dyDescent="0.15">
      <c r="H841" s="532"/>
      <c r="M841" s="533"/>
      <c r="N841" s="532"/>
      <c r="Q841" s="548"/>
      <c r="R841" s="532"/>
      <c r="S841" s="548"/>
      <c r="X841" s="539"/>
      <c r="AB841" s="541"/>
      <c r="AC841" s="541"/>
      <c r="AD841" s="541"/>
      <c r="AE841" s="541"/>
      <c r="AF841" s="541"/>
      <c r="AL841" s="481"/>
      <c r="AM841" s="503"/>
    </row>
    <row r="842" spans="8:39" s="531" customFormat="1" ht="13.5" hidden="1" x14ac:dyDescent="0.15">
      <c r="H842" s="532"/>
      <c r="M842" s="533"/>
      <c r="N842" s="532"/>
      <c r="Q842" s="548"/>
      <c r="R842" s="532"/>
      <c r="S842" s="548"/>
      <c r="X842" s="539"/>
      <c r="AB842" s="541"/>
      <c r="AC842" s="541"/>
      <c r="AD842" s="541"/>
      <c r="AE842" s="541"/>
      <c r="AF842" s="541"/>
      <c r="AL842" s="481"/>
      <c r="AM842" s="503"/>
    </row>
    <row r="843" spans="8:39" s="531" customFormat="1" ht="13.5" hidden="1" x14ac:dyDescent="0.15">
      <c r="H843" s="532"/>
      <c r="M843" s="533"/>
      <c r="N843" s="532"/>
      <c r="Q843" s="548"/>
      <c r="R843" s="532"/>
      <c r="S843" s="548"/>
      <c r="X843" s="539"/>
      <c r="AB843" s="541"/>
      <c r="AC843" s="541"/>
      <c r="AD843" s="541"/>
      <c r="AE843" s="541"/>
      <c r="AF843" s="541"/>
      <c r="AL843" s="481"/>
      <c r="AM843" s="503"/>
    </row>
    <row r="844" spans="8:39" s="531" customFormat="1" ht="13.5" hidden="1" x14ac:dyDescent="0.15">
      <c r="H844" s="532"/>
      <c r="M844" s="533"/>
      <c r="N844" s="532"/>
      <c r="Q844" s="548"/>
      <c r="R844" s="532"/>
      <c r="S844" s="548"/>
      <c r="X844" s="539"/>
      <c r="AB844" s="541"/>
      <c r="AC844" s="541"/>
      <c r="AD844" s="541"/>
      <c r="AE844" s="541"/>
      <c r="AF844" s="541"/>
      <c r="AL844" s="481"/>
      <c r="AM844" s="503"/>
    </row>
    <row r="845" spans="8:39" s="531" customFormat="1" ht="13.5" hidden="1" x14ac:dyDescent="0.15">
      <c r="H845" s="532"/>
      <c r="M845" s="533"/>
      <c r="N845" s="532"/>
      <c r="Q845" s="548"/>
      <c r="R845" s="532"/>
      <c r="S845" s="548"/>
      <c r="X845" s="539"/>
      <c r="AB845" s="541"/>
      <c r="AC845" s="541"/>
      <c r="AD845" s="541"/>
      <c r="AE845" s="541"/>
      <c r="AF845" s="541"/>
      <c r="AL845" s="481"/>
      <c r="AM845" s="503"/>
    </row>
    <row r="846" spans="8:39" s="531" customFormat="1" ht="13.5" hidden="1" x14ac:dyDescent="0.15">
      <c r="H846" s="532"/>
      <c r="M846" s="533"/>
      <c r="N846" s="532"/>
      <c r="Q846" s="548"/>
      <c r="R846" s="532"/>
      <c r="S846" s="548"/>
      <c r="X846" s="539"/>
      <c r="AB846" s="541"/>
      <c r="AC846" s="541"/>
      <c r="AD846" s="541"/>
      <c r="AE846" s="541"/>
      <c r="AF846" s="541"/>
      <c r="AL846" s="481"/>
      <c r="AM846" s="503"/>
    </row>
    <row r="847" spans="8:39" s="531" customFormat="1" ht="13.5" hidden="1" x14ac:dyDescent="0.15">
      <c r="H847" s="532"/>
      <c r="M847" s="533"/>
      <c r="N847" s="532"/>
      <c r="Q847" s="548"/>
      <c r="R847" s="532"/>
      <c r="S847" s="548"/>
      <c r="X847" s="539"/>
      <c r="AB847" s="541"/>
      <c r="AC847" s="541"/>
      <c r="AD847" s="541"/>
      <c r="AE847" s="541"/>
      <c r="AF847" s="541"/>
      <c r="AL847" s="481"/>
      <c r="AM847" s="503"/>
    </row>
    <row r="848" spans="8:39" s="531" customFormat="1" ht="13.5" hidden="1" x14ac:dyDescent="0.15">
      <c r="H848" s="532"/>
      <c r="M848" s="533"/>
      <c r="N848" s="532"/>
      <c r="Q848" s="548"/>
      <c r="R848" s="532"/>
      <c r="S848" s="548"/>
      <c r="X848" s="539"/>
      <c r="AB848" s="541"/>
      <c r="AC848" s="541"/>
      <c r="AD848" s="541"/>
      <c r="AE848" s="541"/>
      <c r="AF848" s="541"/>
      <c r="AL848" s="481"/>
      <c r="AM848" s="503"/>
    </row>
    <row r="849" spans="8:39" s="531" customFormat="1" ht="13.5" hidden="1" x14ac:dyDescent="0.15">
      <c r="H849" s="532"/>
      <c r="M849" s="533"/>
      <c r="N849" s="532"/>
      <c r="Q849" s="548"/>
      <c r="R849" s="532"/>
      <c r="S849" s="548"/>
      <c r="X849" s="539"/>
      <c r="AB849" s="541"/>
      <c r="AC849" s="541"/>
      <c r="AD849" s="541"/>
      <c r="AE849" s="541"/>
      <c r="AF849" s="541"/>
      <c r="AL849" s="481"/>
      <c r="AM849" s="503"/>
    </row>
    <row r="850" spans="8:39" s="531" customFormat="1" ht="13.5" hidden="1" x14ac:dyDescent="0.15">
      <c r="H850" s="532"/>
      <c r="M850" s="533"/>
      <c r="N850" s="532"/>
      <c r="Q850" s="548"/>
      <c r="R850" s="532"/>
      <c r="S850" s="548"/>
      <c r="X850" s="539"/>
      <c r="AB850" s="541"/>
      <c r="AC850" s="541"/>
      <c r="AD850" s="541"/>
      <c r="AE850" s="541"/>
      <c r="AF850" s="541"/>
      <c r="AL850" s="481"/>
      <c r="AM850" s="503"/>
    </row>
    <row r="851" spans="8:39" s="531" customFormat="1" ht="13.5" hidden="1" x14ac:dyDescent="0.15">
      <c r="H851" s="532"/>
      <c r="M851" s="533"/>
      <c r="N851" s="532"/>
      <c r="Q851" s="548"/>
      <c r="R851" s="532"/>
      <c r="S851" s="548"/>
      <c r="X851" s="539"/>
      <c r="AB851" s="541"/>
      <c r="AC851" s="541"/>
      <c r="AD851" s="541"/>
      <c r="AE851" s="541"/>
      <c r="AF851" s="541"/>
      <c r="AL851" s="481"/>
      <c r="AM851" s="503"/>
    </row>
    <row r="852" spans="8:39" s="531" customFormat="1" ht="13.5" hidden="1" x14ac:dyDescent="0.15">
      <c r="H852" s="532"/>
      <c r="M852" s="533"/>
      <c r="N852" s="532"/>
      <c r="Q852" s="548"/>
      <c r="R852" s="532"/>
      <c r="S852" s="548"/>
      <c r="X852" s="539"/>
      <c r="AB852" s="541"/>
      <c r="AC852" s="541"/>
      <c r="AD852" s="541"/>
      <c r="AE852" s="541"/>
      <c r="AF852" s="541"/>
      <c r="AL852" s="481"/>
      <c r="AM852" s="503"/>
    </row>
    <row r="853" spans="8:39" s="531" customFormat="1" ht="13.5" hidden="1" x14ac:dyDescent="0.15">
      <c r="H853" s="532"/>
      <c r="M853" s="533"/>
      <c r="N853" s="532"/>
      <c r="Q853" s="548"/>
      <c r="R853" s="532"/>
      <c r="S853" s="548"/>
      <c r="X853" s="539"/>
      <c r="AB853" s="541"/>
      <c r="AC853" s="541"/>
      <c r="AD853" s="541"/>
      <c r="AE853" s="541"/>
      <c r="AF853" s="541"/>
      <c r="AL853" s="481"/>
      <c r="AM853" s="503"/>
    </row>
    <row r="854" spans="8:39" s="531" customFormat="1" ht="13.5" hidden="1" x14ac:dyDescent="0.15">
      <c r="H854" s="532"/>
      <c r="M854" s="533"/>
      <c r="N854" s="532"/>
      <c r="Q854" s="548"/>
      <c r="R854" s="532"/>
      <c r="S854" s="548"/>
      <c r="X854" s="539"/>
      <c r="AB854" s="541"/>
      <c r="AC854" s="541"/>
      <c r="AD854" s="541"/>
      <c r="AE854" s="541"/>
      <c r="AF854" s="541"/>
      <c r="AL854" s="481"/>
      <c r="AM854" s="503"/>
    </row>
    <row r="855" spans="8:39" s="531" customFormat="1" ht="13.5" hidden="1" x14ac:dyDescent="0.15">
      <c r="H855" s="532"/>
      <c r="M855" s="533"/>
      <c r="N855" s="532"/>
      <c r="Q855" s="548"/>
      <c r="R855" s="532"/>
      <c r="S855" s="548"/>
      <c r="X855" s="539"/>
      <c r="AB855" s="541"/>
      <c r="AC855" s="541"/>
      <c r="AD855" s="541"/>
      <c r="AE855" s="541"/>
      <c r="AF855" s="541"/>
      <c r="AL855" s="481"/>
      <c r="AM855" s="503"/>
    </row>
    <row r="856" spans="8:39" s="531" customFormat="1" ht="13.5" hidden="1" x14ac:dyDescent="0.15">
      <c r="H856" s="532"/>
      <c r="M856" s="533"/>
      <c r="N856" s="532"/>
      <c r="Q856" s="548"/>
      <c r="R856" s="532"/>
      <c r="S856" s="548"/>
      <c r="X856" s="539"/>
      <c r="AB856" s="541"/>
      <c r="AC856" s="541"/>
      <c r="AD856" s="541"/>
      <c r="AE856" s="541"/>
      <c r="AF856" s="541"/>
      <c r="AL856" s="481"/>
      <c r="AM856" s="503"/>
    </row>
    <row r="857" spans="8:39" s="531" customFormat="1" ht="13.5" hidden="1" x14ac:dyDescent="0.15">
      <c r="H857" s="532"/>
      <c r="M857" s="533"/>
      <c r="N857" s="532"/>
      <c r="Q857" s="548"/>
      <c r="R857" s="532"/>
      <c r="S857" s="548"/>
      <c r="X857" s="539"/>
      <c r="AB857" s="541"/>
      <c r="AC857" s="541"/>
      <c r="AD857" s="541"/>
      <c r="AE857" s="541"/>
      <c r="AF857" s="541"/>
      <c r="AL857" s="481"/>
      <c r="AM857" s="503"/>
    </row>
    <row r="858" spans="8:39" s="531" customFormat="1" ht="13.5" hidden="1" x14ac:dyDescent="0.15">
      <c r="H858" s="532"/>
      <c r="M858" s="533"/>
      <c r="N858" s="532"/>
      <c r="Q858" s="548"/>
      <c r="R858" s="532"/>
      <c r="S858" s="548"/>
      <c r="X858" s="539"/>
      <c r="AB858" s="541"/>
      <c r="AC858" s="541"/>
      <c r="AD858" s="541"/>
      <c r="AE858" s="541"/>
      <c r="AF858" s="541"/>
      <c r="AL858" s="481"/>
      <c r="AM858" s="503"/>
    </row>
    <row r="859" spans="8:39" s="531" customFormat="1" ht="13.5" hidden="1" x14ac:dyDescent="0.15">
      <c r="H859" s="532"/>
      <c r="M859" s="533"/>
      <c r="N859" s="532"/>
      <c r="Q859" s="548"/>
      <c r="R859" s="532"/>
      <c r="S859" s="548"/>
      <c r="X859" s="539"/>
      <c r="AB859" s="541"/>
      <c r="AC859" s="541"/>
      <c r="AD859" s="541"/>
      <c r="AE859" s="541"/>
      <c r="AF859" s="541"/>
      <c r="AL859" s="481"/>
      <c r="AM859" s="503"/>
    </row>
    <row r="860" spans="8:39" s="531" customFormat="1" ht="13.5" hidden="1" x14ac:dyDescent="0.15">
      <c r="H860" s="532"/>
      <c r="M860" s="533"/>
      <c r="N860" s="532"/>
      <c r="Q860" s="548"/>
      <c r="R860" s="532"/>
      <c r="S860" s="548"/>
      <c r="X860" s="539"/>
      <c r="AB860" s="541"/>
      <c r="AC860" s="541"/>
      <c r="AD860" s="541"/>
      <c r="AE860" s="541"/>
      <c r="AF860" s="541"/>
      <c r="AL860" s="481"/>
      <c r="AM860" s="503"/>
    </row>
    <row r="861" spans="8:39" s="531" customFormat="1" ht="13.5" hidden="1" x14ac:dyDescent="0.15">
      <c r="H861" s="532"/>
      <c r="M861" s="533"/>
      <c r="N861" s="532"/>
      <c r="Q861" s="548"/>
      <c r="R861" s="532"/>
      <c r="S861" s="548"/>
      <c r="X861" s="539"/>
      <c r="AB861" s="541"/>
      <c r="AC861" s="541"/>
      <c r="AD861" s="541"/>
      <c r="AE861" s="541"/>
      <c r="AF861" s="541"/>
      <c r="AL861" s="481"/>
      <c r="AM861" s="503"/>
    </row>
    <row r="862" spans="8:39" s="531" customFormat="1" ht="13.5" hidden="1" x14ac:dyDescent="0.15">
      <c r="H862" s="532"/>
      <c r="M862" s="533"/>
      <c r="N862" s="532"/>
      <c r="Q862" s="548"/>
      <c r="R862" s="532"/>
      <c r="S862" s="548"/>
      <c r="X862" s="539"/>
      <c r="AB862" s="541"/>
      <c r="AC862" s="541"/>
      <c r="AD862" s="541"/>
      <c r="AE862" s="541"/>
      <c r="AF862" s="541"/>
      <c r="AL862" s="481"/>
      <c r="AM862" s="503"/>
    </row>
    <row r="863" spans="8:39" s="531" customFormat="1" ht="13.5" hidden="1" x14ac:dyDescent="0.15">
      <c r="H863" s="532"/>
      <c r="M863" s="533"/>
      <c r="N863" s="532"/>
      <c r="Q863" s="548"/>
      <c r="R863" s="532"/>
      <c r="S863" s="548"/>
      <c r="X863" s="539"/>
      <c r="AB863" s="541"/>
      <c r="AC863" s="541"/>
      <c r="AD863" s="541"/>
      <c r="AE863" s="541"/>
      <c r="AF863" s="541"/>
      <c r="AL863" s="481"/>
      <c r="AM863" s="503"/>
    </row>
    <row r="864" spans="8:39" s="531" customFormat="1" ht="13.5" hidden="1" x14ac:dyDescent="0.15">
      <c r="H864" s="532"/>
      <c r="M864" s="533"/>
      <c r="N864" s="532"/>
      <c r="Q864" s="548"/>
      <c r="R864" s="532"/>
      <c r="S864" s="548"/>
      <c r="X864" s="539"/>
      <c r="AB864" s="541"/>
      <c r="AC864" s="541"/>
      <c r="AD864" s="541"/>
      <c r="AE864" s="541"/>
      <c r="AF864" s="541"/>
      <c r="AL864" s="481"/>
      <c r="AM864" s="503"/>
    </row>
    <row r="865" spans="8:39" s="531" customFormat="1" ht="13.5" hidden="1" x14ac:dyDescent="0.15">
      <c r="H865" s="532"/>
      <c r="M865" s="533"/>
      <c r="N865" s="532"/>
      <c r="Q865" s="548"/>
      <c r="R865" s="532"/>
      <c r="S865" s="548"/>
      <c r="X865" s="539"/>
      <c r="AB865" s="541"/>
      <c r="AC865" s="541"/>
      <c r="AD865" s="541"/>
      <c r="AE865" s="541"/>
      <c r="AF865" s="541"/>
      <c r="AL865" s="481"/>
      <c r="AM865" s="503"/>
    </row>
    <row r="866" spans="8:39" s="531" customFormat="1" ht="13.5" hidden="1" x14ac:dyDescent="0.15">
      <c r="H866" s="532"/>
      <c r="M866" s="533"/>
      <c r="N866" s="532"/>
      <c r="Q866" s="548"/>
      <c r="R866" s="532"/>
      <c r="S866" s="548"/>
      <c r="X866" s="539"/>
      <c r="AB866" s="541"/>
      <c r="AC866" s="541"/>
      <c r="AD866" s="541"/>
      <c r="AE866" s="541"/>
      <c r="AF866" s="541"/>
      <c r="AL866" s="481"/>
      <c r="AM866" s="503"/>
    </row>
    <row r="867" spans="8:39" s="531" customFormat="1" ht="13.5" hidden="1" x14ac:dyDescent="0.15">
      <c r="H867" s="532"/>
      <c r="M867" s="533"/>
      <c r="N867" s="532"/>
      <c r="Q867" s="548"/>
      <c r="R867" s="532"/>
      <c r="S867" s="548"/>
      <c r="X867" s="539"/>
      <c r="AB867" s="541"/>
      <c r="AC867" s="541"/>
      <c r="AD867" s="541"/>
      <c r="AE867" s="541"/>
      <c r="AF867" s="541"/>
      <c r="AL867" s="481"/>
      <c r="AM867" s="503"/>
    </row>
    <row r="868" spans="8:39" s="531" customFormat="1" ht="13.5" hidden="1" x14ac:dyDescent="0.15">
      <c r="H868" s="532"/>
      <c r="M868" s="533"/>
      <c r="N868" s="532"/>
      <c r="Q868" s="548"/>
      <c r="R868" s="532"/>
      <c r="S868" s="548"/>
      <c r="X868" s="539"/>
      <c r="AB868" s="541"/>
      <c r="AC868" s="541"/>
      <c r="AD868" s="541"/>
      <c r="AE868" s="541"/>
      <c r="AF868" s="541"/>
      <c r="AL868" s="481"/>
      <c r="AM868" s="503"/>
    </row>
    <row r="869" spans="8:39" s="531" customFormat="1" ht="13.5" hidden="1" x14ac:dyDescent="0.15">
      <c r="H869" s="532"/>
      <c r="M869" s="533"/>
      <c r="N869" s="532"/>
      <c r="Q869" s="548"/>
      <c r="R869" s="532"/>
      <c r="S869" s="548"/>
      <c r="X869" s="539"/>
      <c r="AB869" s="541"/>
      <c r="AC869" s="541"/>
      <c r="AD869" s="541"/>
      <c r="AE869" s="541"/>
      <c r="AF869" s="541"/>
      <c r="AL869" s="481"/>
      <c r="AM869" s="503"/>
    </row>
    <row r="870" spans="8:39" s="531" customFormat="1" ht="13.5" hidden="1" x14ac:dyDescent="0.15">
      <c r="H870" s="532"/>
      <c r="M870" s="533"/>
      <c r="N870" s="532"/>
      <c r="Q870" s="548"/>
      <c r="R870" s="532"/>
      <c r="S870" s="548"/>
      <c r="X870" s="539"/>
      <c r="AB870" s="541"/>
      <c r="AC870" s="541"/>
      <c r="AD870" s="541"/>
      <c r="AE870" s="541"/>
      <c r="AF870" s="541"/>
      <c r="AL870" s="481"/>
      <c r="AM870" s="503"/>
    </row>
    <row r="871" spans="8:39" s="531" customFormat="1" ht="13.5" hidden="1" x14ac:dyDescent="0.15">
      <c r="H871" s="532"/>
      <c r="M871" s="533"/>
      <c r="N871" s="532"/>
      <c r="Q871" s="548"/>
      <c r="R871" s="532"/>
      <c r="S871" s="548"/>
      <c r="X871" s="539"/>
      <c r="AB871" s="541"/>
      <c r="AC871" s="541"/>
      <c r="AD871" s="541"/>
      <c r="AE871" s="541"/>
      <c r="AF871" s="541"/>
      <c r="AL871" s="481"/>
      <c r="AM871" s="503"/>
    </row>
    <row r="872" spans="8:39" s="531" customFormat="1" ht="13.5" hidden="1" x14ac:dyDescent="0.15">
      <c r="H872" s="532"/>
      <c r="M872" s="533"/>
      <c r="N872" s="532"/>
      <c r="Q872" s="548"/>
      <c r="R872" s="532"/>
      <c r="S872" s="548"/>
      <c r="X872" s="539"/>
      <c r="AB872" s="541"/>
      <c r="AC872" s="541"/>
      <c r="AD872" s="541"/>
      <c r="AE872" s="541"/>
      <c r="AF872" s="541"/>
      <c r="AL872" s="481"/>
      <c r="AM872" s="503"/>
    </row>
    <row r="873" spans="8:39" s="531" customFormat="1" ht="13.5" hidden="1" x14ac:dyDescent="0.15">
      <c r="H873" s="532"/>
      <c r="M873" s="533"/>
      <c r="N873" s="532"/>
      <c r="Q873" s="548"/>
      <c r="R873" s="532"/>
      <c r="S873" s="548"/>
      <c r="X873" s="539"/>
      <c r="AB873" s="541"/>
      <c r="AC873" s="541"/>
      <c r="AD873" s="541"/>
      <c r="AE873" s="541"/>
      <c r="AF873" s="541"/>
      <c r="AL873" s="481"/>
      <c r="AM873" s="503"/>
    </row>
    <row r="874" spans="8:39" s="531" customFormat="1" ht="13.5" hidden="1" x14ac:dyDescent="0.15">
      <c r="H874" s="532"/>
      <c r="M874" s="533"/>
      <c r="N874" s="532"/>
      <c r="Q874" s="548"/>
      <c r="R874" s="532"/>
      <c r="S874" s="548"/>
      <c r="X874" s="539"/>
      <c r="AB874" s="541"/>
      <c r="AC874" s="541"/>
      <c r="AD874" s="541"/>
      <c r="AE874" s="541"/>
      <c r="AF874" s="541"/>
      <c r="AL874" s="481"/>
      <c r="AM874" s="503"/>
    </row>
    <row r="875" spans="8:39" s="531" customFormat="1" ht="13.5" hidden="1" x14ac:dyDescent="0.15">
      <c r="H875" s="532"/>
      <c r="M875" s="533"/>
      <c r="N875" s="532"/>
      <c r="Q875" s="548"/>
      <c r="R875" s="532"/>
      <c r="S875" s="548"/>
      <c r="X875" s="539"/>
      <c r="AB875" s="541"/>
      <c r="AC875" s="541"/>
      <c r="AD875" s="541"/>
      <c r="AE875" s="541"/>
      <c r="AF875" s="541"/>
      <c r="AL875" s="481"/>
      <c r="AM875" s="503"/>
    </row>
    <row r="876" spans="8:39" s="531" customFormat="1" ht="13.5" hidden="1" x14ac:dyDescent="0.15">
      <c r="H876" s="532"/>
      <c r="M876" s="533"/>
      <c r="N876" s="532"/>
      <c r="Q876" s="548"/>
      <c r="R876" s="532"/>
      <c r="S876" s="548"/>
      <c r="X876" s="539"/>
      <c r="AB876" s="541"/>
      <c r="AC876" s="541"/>
      <c r="AD876" s="541"/>
      <c r="AE876" s="541"/>
      <c r="AF876" s="541"/>
      <c r="AL876" s="481"/>
      <c r="AM876" s="503"/>
    </row>
    <row r="877" spans="8:39" s="531" customFormat="1" ht="13.5" hidden="1" x14ac:dyDescent="0.15">
      <c r="H877" s="532"/>
      <c r="M877" s="533"/>
      <c r="N877" s="532"/>
      <c r="Q877" s="548"/>
      <c r="R877" s="532"/>
      <c r="S877" s="548"/>
      <c r="X877" s="539"/>
      <c r="AB877" s="541"/>
      <c r="AC877" s="541"/>
      <c r="AD877" s="541"/>
      <c r="AE877" s="541"/>
      <c r="AF877" s="541"/>
      <c r="AL877" s="481"/>
      <c r="AM877" s="503"/>
    </row>
    <row r="878" spans="8:39" s="531" customFormat="1" ht="13.5" hidden="1" x14ac:dyDescent="0.15">
      <c r="H878" s="532"/>
      <c r="M878" s="533"/>
      <c r="N878" s="532"/>
      <c r="Q878" s="548"/>
      <c r="R878" s="532"/>
      <c r="S878" s="548"/>
      <c r="X878" s="539"/>
      <c r="AB878" s="541"/>
      <c r="AC878" s="541"/>
      <c r="AD878" s="541"/>
      <c r="AE878" s="541"/>
      <c r="AF878" s="541"/>
      <c r="AL878" s="481"/>
      <c r="AM878" s="503"/>
    </row>
    <row r="879" spans="8:39" s="531" customFormat="1" ht="13.5" hidden="1" x14ac:dyDescent="0.15">
      <c r="H879" s="532"/>
      <c r="M879" s="533"/>
      <c r="N879" s="532"/>
      <c r="Q879" s="548"/>
      <c r="R879" s="532"/>
      <c r="S879" s="548"/>
      <c r="X879" s="539"/>
      <c r="AB879" s="541"/>
      <c r="AC879" s="541"/>
      <c r="AD879" s="541"/>
      <c r="AE879" s="541"/>
      <c r="AF879" s="541"/>
      <c r="AL879" s="481"/>
      <c r="AM879" s="503"/>
    </row>
    <row r="880" spans="8:39" s="531" customFormat="1" ht="13.5" hidden="1" x14ac:dyDescent="0.15">
      <c r="H880" s="532"/>
      <c r="M880" s="533"/>
      <c r="N880" s="532"/>
      <c r="Q880" s="548"/>
      <c r="R880" s="532"/>
      <c r="S880" s="548"/>
      <c r="X880" s="539"/>
      <c r="AB880" s="541"/>
      <c r="AC880" s="541"/>
      <c r="AD880" s="541"/>
      <c r="AE880" s="541"/>
      <c r="AF880" s="541"/>
      <c r="AL880" s="481"/>
      <c r="AM880" s="503"/>
    </row>
    <row r="881" spans="8:39" s="531" customFormat="1" ht="13.5" hidden="1" x14ac:dyDescent="0.15">
      <c r="H881" s="532"/>
      <c r="M881" s="533"/>
      <c r="N881" s="532"/>
      <c r="Q881" s="548"/>
      <c r="R881" s="532"/>
      <c r="S881" s="548"/>
      <c r="X881" s="539"/>
      <c r="AB881" s="541"/>
      <c r="AC881" s="541"/>
      <c r="AD881" s="541"/>
      <c r="AE881" s="541"/>
      <c r="AF881" s="541"/>
      <c r="AL881" s="481"/>
      <c r="AM881" s="503"/>
    </row>
    <row r="882" spans="8:39" s="531" customFormat="1" ht="13.5" hidden="1" x14ac:dyDescent="0.15">
      <c r="H882" s="532"/>
      <c r="M882" s="533"/>
      <c r="N882" s="532"/>
      <c r="Q882" s="548"/>
      <c r="R882" s="532"/>
      <c r="S882" s="548"/>
      <c r="X882" s="539"/>
      <c r="AB882" s="541"/>
      <c r="AC882" s="541"/>
      <c r="AD882" s="541"/>
      <c r="AE882" s="541"/>
      <c r="AF882" s="541"/>
      <c r="AL882" s="481"/>
      <c r="AM882" s="503"/>
    </row>
    <row r="883" spans="8:39" s="531" customFormat="1" ht="13.5" hidden="1" x14ac:dyDescent="0.15">
      <c r="H883" s="532"/>
      <c r="M883" s="533"/>
      <c r="N883" s="532"/>
      <c r="Q883" s="548"/>
      <c r="R883" s="532"/>
      <c r="S883" s="548"/>
      <c r="X883" s="539"/>
      <c r="AB883" s="541"/>
      <c r="AC883" s="541"/>
      <c r="AD883" s="541"/>
      <c r="AE883" s="541"/>
      <c r="AF883" s="541"/>
      <c r="AL883" s="481"/>
      <c r="AM883" s="503"/>
    </row>
    <row r="884" spans="8:39" s="531" customFormat="1" ht="13.5" hidden="1" x14ac:dyDescent="0.15">
      <c r="H884" s="532"/>
      <c r="M884" s="533"/>
      <c r="N884" s="532"/>
      <c r="Q884" s="548"/>
      <c r="R884" s="532"/>
      <c r="S884" s="548"/>
      <c r="X884" s="539"/>
      <c r="AB884" s="541"/>
      <c r="AC884" s="541"/>
      <c r="AD884" s="541"/>
      <c r="AE884" s="541"/>
      <c r="AF884" s="541"/>
      <c r="AL884" s="481"/>
      <c r="AM884" s="503"/>
    </row>
    <row r="885" spans="8:39" s="531" customFormat="1" ht="13.5" hidden="1" x14ac:dyDescent="0.15">
      <c r="H885" s="532"/>
      <c r="M885" s="533"/>
      <c r="N885" s="532"/>
      <c r="Q885" s="548"/>
      <c r="R885" s="532"/>
      <c r="S885" s="548"/>
      <c r="X885" s="539"/>
      <c r="AB885" s="541"/>
      <c r="AC885" s="541"/>
      <c r="AD885" s="541"/>
      <c r="AE885" s="541"/>
      <c r="AF885" s="541"/>
      <c r="AL885" s="481"/>
      <c r="AM885" s="503"/>
    </row>
    <row r="886" spans="8:39" s="531" customFormat="1" ht="13.5" hidden="1" x14ac:dyDescent="0.15">
      <c r="H886" s="532"/>
      <c r="M886" s="533"/>
      <c r="N886" s="532"/>
      <c r="Q886" s="548"/>
      <c r="R886" s="532"/>
      <c r="S886" s="548"/>
      <c r="X886" s="539"/>
      <c r="AB886" s="541"/>
      <c r="AC886" s="541"/>
      <c r="AD886" s="541"/>
      <c r="AE886" s="541"/>
      <c r="AF886" s="541"/>
      <c r="AL886" s="481"/>
      <c r="AM886" s="503"/>
    </row>
    <row r="887" spans="8:39" s="531" customFormat="1" ht="13.5" hidden="1" x14ac:dyDescent="0.15">
      <c r="H887" s="532"/>
      <c r="M887" s="533"/>
      <c r="N887" s="532"/>
      <c r="Q887" s="548"/>
      <c r="R887" s="532"/>
      <c r="S887" s="548"/>
      <c r="X887" s="539"/>
      <c r="AB887" s="541"/>
      <c r="AC887" s="541"/>
      <c r="AD887" s="541"/>
      <c r="AE887" s="541"/>
      <c r="AF887" s="541"/>
      <c r="AL887" s="481"/>
      <c r="AM887" s="503"/>
    </row>
    <row r="888" spans="8:39" s="531" customFormat="1" ht="13.5" hidden="1" x14ac:dyDescent="0.15">
      <c r="H888" s="532"/>
      <c r="M888" s="533"/>
      <c r="N888" s="532"/>
      <c r="Q888" s="548"/>
      <c r="R888" s="532"/>
      <c r="S888" s="548"/>
      <c r="X888" s="539"/>
      <c r="AB888" s="541"/>
      <c r="AC888" s="541"/>
      <c r="AD888" s="541"/>
      <c r="AE888" s="541"/>
      <c r="AF888" s="541"/>
      <c r="AL888" s="481"/>
      <c r="AM888" s="503"/>
    </row>
    <row r="889" spans="8:39" s="531" customFormat="1" ht="13.5" hidden="1" x14ac:dyDescent="0.15">
      <c r="H889" s="532"/>
      <c r="M889" s="533"/>
      <c r="N889" s="532"/>
      <c r="Q889" s="548"/>
      <c r="R889" s="532"/>
      <c r="S889" s="548"/>
      <c r="X889" s="539"/>
      <c r="AB889" s="541"/>
      <c r="AC889" s="541"/>
      <c r="AD889" s="541"/>
      <c r="AE889" s="541"/>
      <c r="AF889" s="541"/>
      <c r="AL889" s="481"/>
      <c r="AM889" s="503"/>
    </row>
    <row r="890" spans="8:39" s="531" customFormat="1" ht="13.5" hidden="1" x14ac:dyDescent="0.15">
      <c r="H890" s="532"/>
      <c r="M890" s="533"/>
      <c r="N890" s="532"/>
      <c r="Q890" s="548"/>
      <c r="R890" s="532"/>
      <c r="S890" s="548"/>
      <c r="X890" s="539"/>
      <c r="AB890" s="541"/>
      <c r="AC890" s="541"/>
      <c r="AD890" s="541"/>
      <c r="AE890" s="541"/>
      <c r="AF890" s="541"/>
      <c r="AL890" s="481"/>
      <c r="AM890" s="503"/>
    </row>
    <row r="891" spans="8:39" s="531" customFormat="1" ht="13.5" hidden="1" x14ac:dyDescent="0.15">
      <c r="H891" s="532"/>
      <c r="M891" s="533"/>
      <c r="N891" s="532"/>
      <c r="Q891" s="548"/>
      <c r="R891" s="532"/>
      <c r="S891" s="548"/>
      <c r="X891" s="539"/>
      <c r="AB891" s="541"/>
      <c r="AC891" s="541"/>
      <c r="AD891" s="541"/>
      <c r="AE891" s="541"/>
      <c r="AF891" s="541"/>
      <c r="AL891" s="481"/>
      <c r="AM891" s="503"/>
    </row>
    <row r="892" spans="8:39" s="531" customFormat="1" ht="13.5" hidden="1" x14ac:dyDescent="0.15">
      <c r="H892" s="532"/>
      <c r="M892" s="533"/>
      <c r="N892" s="532"/>
      <c r="Q892" s="548"/>
      <c r="R892" s="532"/>
      <c r="S892" s="548"/>
      <c r="X892" s="539"/>
      <c r="AB892" s="541"/>
      <c r="AC892" s="541"/>
      <c r="AD892" s="541"/>
      <c r="AE892" s="541"/>
      <c r="AF892" s="541"/>
      <c r="AL892" s="481"/>
      <c r="AM892" s="503"/>
    </row>
    <row r="893" spans="8:39" s="531" customFormat="1" ht="13.5" hidden="1" x14ac:dyDescent="0.15">
      <c r="H893" s="532"/>
      <c r="M893" s="533"/>
      <c r="N893" s="532"/>
      <c r="Q893" s="548"/>
      <c r="R893" s="532"/>
      <c r="S893" s="548"/>
      <c r="X893" s="539"/>
      <c r="AB893" s="541"/>
      <c r="AC893" s="541"/>
      <c r="AD893" s="541"/>
      <c r="AE893" s="541"/>
      <c r="AF893" s="541"/>
      <c r="AL893" s="481"/>
      <c r="AM893" s="503"/>
    </row>
    <row r="894" spans="8:39" s="531" customFormat="1" ht="13.5" hidden="1" x14ac:dyDescent="0.15">
      <c r="H894" s="532"/>
      <c r="M894" s="533"/>
      <c r="N894" s="532"/>
      <c r="Q894" s="548"/>
      <c r="R894" s="532"/>
      <c r="S894" s="548"/>
      <c r="X894" s="539"/>
      <c r="AB894" s="541"/>
      <c r="AC894" s="541"/>
      <c r="AD894" s="541"/>
      <c r="AE894" s="541"/>
      <c r="AF894" s="541"/>
      <c r="AL894" s="481"/>
      <c r="AM894" s="503"/>
    </row>
    <row r="895" spans="8:39" s="531" customFormat="1" ht="13.5" hidden="1" x14ac:dyDescent="0.15">
      <c r="H895" s="532"/>
      <c r="M895" s="533"/>
      <c r="N895" s="532"/>
      <c r="Q895" s="548"/>
      <c r="R895" s="532"/>
      <c r="S895" s="548"/>
      <c r="X895" s="539"/>
      <c r="AB895" s="541"/>
      <c r="AC895" s="541"/>
      <c r="AD895" s="541"/>
      <c r="AE895" s="541"/>
      <c r="AF895" s="541"/>
      <c r="AL895" s="481"/>
      <c r="AM895" s="503"/>
    </row>
    <row r="896" spans="8:39" s="531" customFormat="1" ht="13.5" hidden="1" x14ac:dyDescent="0.15">
      <c r="H896" s="532"/>
      <c r="M896" s="533"/>
      <c r="N896" s="532"/>
      <c r="Q896" s="548"/>
      <c r="R896" s="532"/>
      <c r="S896" s="548"/>
      <c r="X896" s="539"/>
      <c r="AB896" s="541"/>
      <c r="AC896" s="541"/>
      <c r="AD896" s="541"/>
      <c r="AE896" s="541"/>
      <c r="AF896" s="541"/>
      <c r="AL896" s="481"/>
      <c r="AM896" s="503"/>
    </row>
    <row r="897" spans="8:39" s="531" customFormat="1" ht="13.5" hidden="1" x14ac:dyDescent="0.15">
      <c r="H897" s="532"/>
      <c r="M897" s="533"/>
      <c r="N897" s="532"/>
      <c r="Q897" s="548"/>
      <c r="R897" s="532"/>
      <c r="S897" s="548"/>
      <c r="X897" s="539"/>
      <c r="AB897" s="541"/>
      <c r="AC897" s="541"/>
      <c r="AD897" s="541"/>
      <c r="AE897" s="541"/>
      <c r="AF897" s="541"/>
      <c r="AL897" s="481"/>
      <c r="AM897" s="503"/>
    </row>
    <row r="898" spans="8:39" s="531" customFormat="1" ht="13.5" hidden="1" x14ac:dyDescent="0.15">
      <c r="H898" s="532"/>
      <c r="M898" s="533"/>
      <c r="N898" s="532"/>
      <c r="Q898" s="548"/>
      <c r="R898" s="532"/>
      <c r="S898" s="548"/>
      <c r="X898" s="539"/>
      <c r="AB898" s="541"/>
      <c r="AC898" s="541"/>
      <c r="AD898" s="541"/>
      <c r="AE898" s="541"/>
      <c r="AF898" s="541"/>
      <c r="AL898" s="481"/>
      <c r="AM898" s="503"/>
    </row>
    <row r="899" spans="8:39" s="531" customFormat="1" ht="13.5" hidden="1" x14ac:dyDescent="0.15">
      <c r="H899" s="532"/>
      <c r="M899" s="533"/>
      <c r="N899" s="532"/>
      <c r="Q899" s="548"/>
      <c r="R899" s="532"/>
      <c r="S899" s="548"/>
      <c r="X899" s="539"/>
      <c r="AB899" s="541"/>
      <c r="AC899" s="541"/>
      <c r="AD899" s="541"/>
      <c r="AE899" s="541"/>
      <c r="AF899" s="541"/>
      <c r="AL899" s="481"/>
      <c r="AM899" s="503"/>
    </row>
    <row r="900" spans="8:39" s="531" customFormat="1" ht="13.5" hidden="1" x14ac:dyDescent="0.15">
      <c r="H900" s="532"/>
      <c r="M900" s="533"/>
      <c r="N900" s="532"/>
      <c r="Q900" s="548"/>
      <c r="R900" s="532"/>
      <c r="S900" s="548"/>
      <c r="X900" s="539"/>
      <c r="AB900" s="541"/>
      <c r="AC900" s="541"/>
      <c r="AD900" s="541"/>
      <c r="AE900" s="541"/>
      <c r="AF900" s="541"/>
      <c r="AL900" s="481"/>
      <c r="AM900" s="503"/>
    </row>
    <row r="901" spans="8:39" s="531" customFormat="1" ht="13.5" hidden="1" x14ac:dyDescent="0.15">
      <c r="H901" s="532"/>
      <c r="M901" s="533"/>
      <c r="N901" s="532"/>
      <c r="Q901" s="548"/>
      <c r="R901" s="532"/>
      <c r="S901" s="548"/>
      <c r="X901" s="539"/>
      <c r="AB901" s="541"/>
      <c r="AC901" s="541"/>
      <c r="AD901" s="541"/>
      <c r="AE901" s="541"/>
      <c r="AF901" s="541"/>
      <c r="AL901" s="481"/>
      <c r="AM901" s="503"/>
    </row>
    <row r="902" spans="8:39" s="531" customFormat="1" ht="13.5" hidden="1" x14ac:dyDescent="0.15">
      <c r="H902" s="532"/>
      <c r="M902" s="533"/>
      <c r="N902" s="532"/>
      <c r="Q902" s="548"/>
      <c r="R902" s="532"/>
      <c r="S902" s="548"/>
      <c r="X902" s="539"/>
      <c r="AB902" s="541"/>
      <c r="AC902" s="541"/>
      <c r="AD902" s="541"/>
      <c r="AE902" s="541"/>
      <c r="AF902" s="541"/>
      <c r="AL902" s="481"/>
      <c r="AM902" s="503"/>
    </row>
    <row r="903" spans="8:39" s="531" customFormat="1" ht="13.5" hidden="1" x14ac:dyDescent="0.15">
      <c r="H903" s="532"/>
      <c r="M903" s="533"/>
      <c r="N903" s="532"/>
      <c r="Q903" s="548"/>
      <c r="R903" s="532"/>
      <c r="S903" s="548"/>
      <c r="X903" s="539"/>
      <c r="AB903" s="541"/>
      <c r="AC903" s="541"/>
      <c r="AD903" s="541"/>
      <c r="AE903" s="541"/>
      <c r="AF903" s="541"/>
      <c r="AL903" s="481"/>
      <c r="AM903" s="503"/>
    </row>
    <row r="904" spans="8:39" s="531" customFormat="1" ht="13.5" hidden="1" x14ac:dyDescent="0.15">
      <c r="H904" s="532"/>
      <c r="M904" s="533"/>
      <c r="N904" s="532"/>
      <c r="Q904" s="548"/>
      <c r="R904" s="532"/>
      <c r="S904" s="548"/>
      <c r="X904" s="539"/>
      <c r="AB904" s="541"/>
      <c r="AC904" s="541"/>
      <c r="AD904" s="541"/>
      <c r="AE904" s="541"/>
      <c r="AF904" s="541"/>
      <c r="AL904" s="481"/>
      <c r="AM904" s="503"/>
    </row>
    <row r="905" spans="8:39" s="531" customFormat="1" ht="13.5" hidden="1" x14ac:dyDescent="0.15">
      <c r="H905" s="532"/>
      <c r="M905" s="533"/>
      <c r="N905" s="532"/>
      <c r="Q905" s="548"/>
      <c r="R905" s="532"/>
      <c r="S905" s="548"/>
      <c r="X905" s="539"/>
      <c r="AB905" s="541"/>
      <c r="AC905" s="541"/>
      <c r="AD905" s="541"/>
      <c r="AE905" s="541"/>
      <c r="AF905" s="541"/>
      <c r="AL905" s="481"/>
      <c r="AM905" s="503"/>
    </row>
    <row r="906" spans="8:39" s="531" customFormat="1" ht="13.5" hidden="1" x14ac:dyDescent="0.15">
      <c r="H906" s="532"/>
      <c r="M906" s="533"/>
      <c r="N906" s="532"/>
      <c r="Q906" s="548"/>
      <c r="R906" s="532"/>
      <c r="S906" s="548"/>
      <c r="X906" s="539"/>
      <c r="AB906" s="541"/>
      <c r="AC906" s="541"/>
      <c r="AD906" s="541"/>
      <c r="AE906" s="541"/>
      <c r="AF906" s="541"/>
      <c r="AL906" s="481"/>
      <c r="AM906" s="503"/>
    </row>
    <row r="907" spans="8:39" s="531" customFormat="1" ht="13.5" hidden="1" x14ac:dyDescent="0.15">
      <c r="H907" s="532"/>
      <c r="M907" s="533"/>
      <c r="N907" s="532"/>
      <c r="Q907" s="548"/>
      <c r="R907" s="532"/>
      <c r="S907" s="548"/>
      <c r="X907" s="539"/>
      <c r="AB907" s="541"/>
      <c r="AC907" s="541"/>
      <c r="AD907" s="541"/>
      <c r="AE907" s="541"/>
      <c r="AF907" s="541"/>
      <c r="AL907" s="481"/>
      <c r="AM907" s="503"/>
    </row>
    <row r="908" spans="8:39" s="531" customFormat="1" ht="13.5" hidden="1" x14ac:dyDescent="0.15">
      <c r="H908" s="532"/>
      <c r="M908" s="533"/>
      <c r="N908" s="532"/>
      <c r="Q908" s="548"/>
      <c r="R908" s="532"/>
      <c r="S908" s="548"/>
      <c r="X908" s="539"/>
      <c r="AB908" s="541"/>
      <c r="AC908" s="541"/>
      <c r="AD908" s="541"/>
      <c r="AE908" s="541"/>
      <c r="AF908" s="541"/>
      <c r="AL908" s="481"/>
      <c r="AM908" s="503"/>
    </row>
    <row r="909" spans="8:39" s="531" customFormat="1" ht="13.5" hidden="1" x14ac:dyDescent="0.15">
      <c r="H909" s="532"/>
      <c r="M909" s="533"/>
      <c r="N909" s="532"/>
      <c r="Q909" s="548"/>
      <c r="R909" s="532"/>
      <c r="S909" s="548"/>
      <c r="X909" s="539"/>
      <c r="AB909" s="541"/>
      <c r="AC909" s="541"/>
      <c r="AD909" s="541"/>
      <c r="AE909" s="541"/>
      <c r="AF909" s="541"/>
      <c r="AL909" s="481"/>
      <c r="AM909" s="503"/>
    </row>
    <row r="910" spans="8:39" s="531" customFormat="1" ht="13.5" hidden="1" x14ac:dyDescent="0.15">
      <c r="H910" s="532"/>
      <c r="M910" s="533"/>
      <c r="N910" s="532"/>
      <c r="Q910" s="548"/>
      <c r="R910" s="532"/>
      <c r="S910" s="548"/>
      <c r="X910" s="539"/>
      <c r="AB910" s="541"/>
      <c r="AC910" s="541"/>
      <c r="AD910" s="541"/>
      <c r="AE910" s="541"/>
      <c r="AF910" s="541"/>
      <c r="AL910" s="481"/>
      <c r="AM910" s="503"/>
    </row>
    <row r="911" spans="8:39" s="531" customFormat="1" ht="13.5" hidden="1" x14ac:dyDescent="0.15">
      <c r="H911" s="532"/>
      <c r="M911" s="533"/>
      <c r="N911" s="532"/>
      <c r="Q911" s="548"/>
      <c r="R911" s="532"/>
      <c r="S911" s="548"/>
      <c r="X911" s="539"/>
      <c r="AB911" s="541"/>
      <c r="AC911" s="541"/>
      <c r="AD911" s="541"/>
      <c r="AE911" s="541"/>
      <c r="AF911" s="541"/>
      <c r="AL911" s="481"/>
      <c r="AM911" s="503"/>
    </row>
    <row r="912" spans="8:39" s="531" customFormat="1" ht="13.5" hidden="1" x14ac:dyDescent="0.15">
      <c r="H912" s="532"/>
      <c r="M912" s="533"/>
      <c r="N912" s="532"/>
      <c r="Q912" s="548"/>
      <c r="R912" s="532"/>
      <c r="S912" s="548"/>
      <c r="X912" s="539"/>
      <c r="AB912" s="541"/>
      <c r="AC912" s="541"/>
      <c r="AD912" s="541"/>
      <c r="AE912" s="541"/>
      <c r="AF912" s="541"/>
      <c r="AL912" s="481"/>
      <c r="AM912" s="503"/>
    </row>
    <row r="913" spans="8:39" s="531" customFormat="1" ht="13.5" hidden="1" x14ac:dyDescent="0.15">
      <c r="H913" s="532"/>
      <c r="M913" s="533"/>
      <c r="N913" s="532"/>
      <c r="Q913" s="548"/>
      <c r="R913" s="532"/>
      <c r="S913" s="548"/>
      <c r="X913" s="539"/>
      <c r="AB913" s="541"/>
      <c r="AC913" s="541"/>
      <c r="AD913" s="541"/>
      <c r="AE913" s="541"/>
      <c r="AF913" s="541"/>
      <c r="AL913" s="481"/>
      <c r="AM913" s="503"/>
    </row>
    <row r="914" spans="8:39" s="531" customFormat="1" ht="13.5" hidden="1" x14ac:dyDescent="0.15">
      <c r="H914" s="532"/>
      <c r="M914" s="533"/>
      <c r="N914" s="532"/>
      <c r="Q914" s="548"/>
      <c r="R914" s="532"/>
      <c r="S914" s="548"/>
      <c r="X914" s="539"/>
      <c r="AB914" s="541"/>
      <c r="AC914" s="541"/>
      <c r="AD914" s="541"/>
      <c r="AE914" s="541"/>
      <c r="AF914" s="541"/>
      <c r="AL914" s="481"/>
      <c r="AM914" s="503"/>
    </row>
    <row r="915" spans="8:39" s="531" customFormat="1" ht="13.5" hidden="1" x14ac:dyDescent="0.15">
      <c r="H915" s="532"/>
      <c r="M915" s="533"/>
      <c r="N915" s="532"/>
      <c r="Q915" s="548"/>
      <c r="R915" s="532"/>
      <c r="S915" s="548"/>
      <c r="X915" s="539"/>
      <c r="AB915" s="541"/>
      <c r="AC915" s="541"/>
      <c r="AD915" s="541"/>
      <c r="AE915" s="541"/>
      <c r="AF915" s="541"/>
      <c r="AL915" s="481"/>
      <c r="AM915" s="503"/>
    </row>
    <row r="916" spans="8:39" s="531" customFormat="1" ht="13.5" hidden="1" x14ac:dyDescent="0.15">
      <c r="H916" s="532"/>
      <c r="M916" s="533"/>
      <c r="N916" s="532"/>
      <c r="Q916" s="548"/>
      <c r="R916" s="532"/>
      <c r="S916" s="548"/>
      <c r="X916" s="539"/>
      <c r="AB916" s="541"/>
      <c r="AC916" s="541"/>
      <c r="AD916" s="541"/>
      <c r="AE916" s="541"/>
      <c r="AF916" s="541"/>
      <c r="AL916" s="481"/>
      <c r="AM916" s="503"/>
    </row>
    <row r="917" spans="8:39" s="531" customFormat="1" ht="13.5" hidden="1" x14ac:dyDescent="0.15">
      <c r="H917" s="532"/>
      <c r="M917" s="533"/>
      <c r="N917" s="532"/>
      <c r="Q917" s="548"/>
      <c r="R917" s="532"/>
      <c r="S917" s="548"/>
      <c r="X917" s="539"/>
      <c r="AB917" s="541"/>
      <c r="AC917" s="541"/>
      <c r="AD917" s="541"/>
      <c r="AE917" s="541"/>
      <c r="AF917" s="541"/>
      <c r="AL917" s="481"/>
      <c r="AM917" s="503"/>
    </row>
    <row r="918" spans="8:39" s="531" customFormat="1" ht="13.5" hidden="1" x14ac:dyDescent="0.15">
      <c r="H918" s="532"/>
      <c r="M918" s="533"/>
      <c r="N918" s="532"/>
      <c r="Q918" s="548"/>
      <c r="R918" s="532"/>
      <c r="S918" s="548"/>
      <c r="X918" s="539"/>
      <c r="AB918" s="541"/>
      <c r="AC918" s="541"/>
      <c r="AD918" s="541"/>
      <c r="AE918" s="541"/>
      <c r="AF918" s="541"/>
      <c r="AL918" s="481"/>
      <c r="AM918" s="503"/>
    </row>
    <row r="919" spans="8:39" s="531" customFormat="1" ht="13.5" hidden="1" x14ac:dyDescent="0.15">
      <c r="H919" s="532"/>
      <c r="M919" s="533"/>
      <c r="N919" s="532"/>
      <c r="Q919" s="548"/>
      <c r="R919" s="532"/>
      <c r="S919" s="548"/>
      <c r="X919" s="539"/>
      <c r="AB919" s="541"/>
      <c r="AC919" s="541"/>
      <c r="AD919" s="541"/>
      <c r="AE919" s="541"/>
      <c r="AF919" s="541"/>
      <c r="AL919" s="481"/>
      <c r="AM919" s="503"/>
    </row>
    <row r="920" spans="8:39" s="531" customFormat="1" ht="13.5" hidden="1" x14ac:dyDescent="0.15">
      <c r="H920" s="532"/>
      <c r="M920" s="533"/>
      <c r="N920" s="532"/>
      <c r="Q920" s="548"/>
      <c r="R920" s="532"/>
      <c r="S920" s="548"/>
      <c r="X920" s="539"/>
      <c r="AB920" s="541"/>
      <c r="AC920" s="541"/>
      <c r="AD920" s="541"/>
      <c r="AE920" s="541"/>
      <c r="AF920" s="541"/>
      <c r="AL920" s="481"/>
      <c r="AM920" s="503"/>
    </row>
    <row r="921" spans="8:39" s="531" customFormat="1" ht="13.5" hidden="1" x14ac:dyDescent="0.15">
      <c r="H921" s="532"/>
      <c r="M921" s="533"/>
      <c r="N921" s="532"/>
      <c r="Q921" s="548"/>
      <c r="R921" s="532"/>
      <c r="S921" s="548"/>
      <c r="X921" s="539"/>
      <c r="AB921" s="541"/>
      <c r="AC921" s="541"/>
      <c r="AD921" s="541"/>
      <c r="AE921" s="541"/>
      <c r="AF921" s="541"/>
      <c r="AL921" s="481"/>
      <c r="AM921" s="503"/>
    </row>
    <row r="922" spans="8:39" s="531" customFormat="1" ht="13.5" hidden="1" x14ac:dyDescent="0.15">
      <c r="H922" s="532"/>
      <c r="M922" s="533"/>
      <c r="N922" s="532"/>
      <c r="Q922" s="548"/>
      <c r="R922" s="532"/>
      <c r="S922" s="548"/>
      <c r="X922" s="539"/>
      <c r="AB922" s="541"/>
      <c r="AC922" s="541"/>
      <c r="AD922" s="541"/>
      <c r="AE922" s="541"/>
      <c r="AF922" s="541"/>
      <c r="AL922" s="481"/>
      <c r="AM922" s="503"/>
    </row>
    <row r="923" spans="8:39" s="531" customFormat="1" ht="13.5" hidden="1" x14ac:dyDescent="0.15">
      <c r="H923" s="532"/>
      <c r="M923" s="533"/>
      <c r="N923" s="532"/>
      <c r="Q923" s="548"/>
      <c r="R923" s="532"/>
      <c r="S923" s="548"/>
      <c r="X923" s="539"/>
      <c r="AB923" s="541"/>
      <c r="AC923" s="541"/>
      <c r="AD923" s="541"/>
      <c r="AE923" s="541"/>
      <c r="AF923" s="541"/>
      <c r="AL923" s="481"/>
      <c r="AM923" s="503"/>
    </row>
    <row r="924" spans="8:39" s="531" customFormat="1" ht="13.5" hidden="1" x14ac:dyDescent="0.15">
      <c r="H924" s="532"/>
      <c r="M924" s="533"/>
      <c r="N924" s="532"/>
      <c r="Q924" s="548"/>
      <c r="R924" s="532"/>
      <c r="S924" s="548"/>
      <c r="X924" s="539"/>
      <c r="AB924" s="541"/>
      <c r="AC924" s="541"/>
      <c r="AD924" s="541"/>
      <c r="AE924" s="541"/>
      <c r="AF924" s="541"/>
      <c r="AL924" s="481"/>
      <c r="AM924" s="503"/>
    </row>
    <row r="925" spans="8:39" s="531" customFormat="1" ht="13.5" hidden="1" x14ac:dyDescent="0.15">
      <c r="H925" s="532"/>
      <c r="M925" s="533"/>
      <c r="N925" s="532"/>
      <c r="Q925" s="548"/>
      <c r="R925" s="532"/>
      <c r="S925" s="548"/>
      <c r="X925" s="539"/>
      <c r="AB925" s="541"/>
      <c r="AC925" s="541"/>
      <c r="AD925" s="541"/>
      <c r="AE925" s="541"/>
      <c r="AF925" s="541"/>
      <c r="AL925" s="481"/>
      <c r="AM925" s="503"/>
    </row>
    <row r="926" spans="8:39" s="531" customFormat="1" ht="13.5" hidden="1" x14ac:dyDescent="0.15">
      <c r="H926" s="532"/>
      <c r="M926" s="533"/>
      <c r="N926" s="532"/>
      <c r="Q926" s="548"/>
      <c r="R926" s="532"/>
      <c r="S926" s="548"/>
      <c r="X926" s="539"/>
      <c r="AB926" s="541"/>
      <c r="AC926" s="541"/>
      <c r="AD926" s="541"/>
      <c r="AE926" s="541"/>
      <c r="AF926" s="541"/>
      <c r="AL926" s="481"/>
      <c r="AM926" s="503"/>
    </row>
    <row r="927" spans="8:39" s="531" customFormat="1" ht="13.5" hidden="1" x14ac:dyDescent="0.15">
      <c r="H927" s="532"/>
      <c r="M927" s="533"/>
      <c r="N927" s="532"/>
      <c r="Q927" s="548"/>
      <c r="R927" s="532"/>
      <c r="S927" s="548"/>
      <c r="X927" s="539"/>
      <c r="AB927" s="541"/>
      <c r="AC927" s="541"/>
      <c r="AD927" s="541"/>
      <c r="AE927" s="541"/>
      <c r="AF927" s="541"/>
      <c r="AL927" s="481"/>
      <c r="AM927" s="503"/>
    </row>
    <row r="928" spans="8:39" s="531" customFormat="1" ht="13.5" hidden="1" x14ac:dyDescent="0.15">
      <c r="H928" s="532"/>
      <c r="M928" s="533"/>
      <c r="N928" s="532"/>
      <c r="Q928" s="548"/>
      <c r="R928" s="532"/>
      <c r="S928" s="548"/>
      <c r="X928" s="539"/>
      <c r="AB928" s="541"/>
      <c r="AC928" s="541"/>
      <c r="AD928" s="541"/>
      <c r="AE928" s="541"/>
      <c r="AF928" s="541"/>
      <c r="AL928" s="481"/>
      <c r="AM928" s="503"/>
    </row>
    <row r="929" spans="8:39" s="531" customFormat="1" ht="13.5" hidden="1" x14ac:dyDescent="0.15">
      <c r="H929" s="532"/>
      <c r="M929" s="533"/>
      <c r="N929" s="532"/>
      <c r="Q929" s="548"/>
      <c r="R929" s="532"/>
      <c r="S929" s="548"/>
      <c r="X929" s="539"/>
      <c r="AB929" s="541"/>
      <c r="AC929" s="541"/>
      <c r="AD929" s="541"/>
      <c r="AE929" s="541"/>
      <c r="AF929" s="541"/>
      <c r="AL929" s="481"/>
      <c r="AM929" s="503"/>
    </row>
    <row r="930" spans="8:39" s="531" customFormat="1" ht="13.5" hidden="1" x14ac:dyDescent="0.15">
      <c r="H930" s="532"/>
      <c r="M930" s="533"/>
      <c r="N930" s="532"/>
      <c r="Q930" s="548"/>
      <c r="R930" s="532"/>
      <c r="S930" s="548"/>
      <c r="X930" s="539"/>
      <c r="AB930" s="541"/>
      <c r="AC930" s="541"/>
      <c r="AD930" s="541"/>
      <c r="AE930" s="541"/>
      <c r="AF930" s="541"/>
      <c r="AL930" s="481"/>
      <c r="AM930" s="503"/>
    </row>
    <row r="931" spans="8:39" s="531" customFormat="1" ht="13.5" hidden="1" x14ac:dyDescent="0.15">
      <c r="H931" s="532"/>
      <c r="M931" s="533"/>
      <c r="N931" s="532"/>
      <c r="Q931" s="548"/>
      <c r="R931" s="532"/>
      <c r="S931" s="548"/>
      <c r="X931" s="539"/>
      <c r="AB931" s="541"/>
      <c r="AC931" s="541"/>
      <c r="AD931" s="541"/>
      <c r="AE931" s="541"/>
      <c r="AF931" s="541"/>
      <c r="AL931" s="481"/>
      <c r="AM931" s="503"/>
    </row>
    <row r="932" spans="8:39" s="531" customFormat="1" ht="13.5" hidden="1" x14ac:dyDescent="0.15">
      <c r="H932" s="532"/>
      <c r="M932" s="533"/>
      <c r="N932" s="532"/>
      <c r="Q932" s="548"/>
      <c r="R932" s="532"/>
      <c r="S932" s="548"/>
      <c r="X932" s="539"/>
      <c r="AB932" s="541"/>
      <c r="AC932" s="541"/>
      <c r="AD932" s="541"/>
      <c r="AE932" s="541"/>
      <c r="AF932" s="541"/>
      <c r="AL932" s="481"/>
      <c r="AM932" s="503"/>
    </row>
    <row r="933" spans="8:39" s="531" customFormat="1" ht="13.5" hidden="1" x14ac:dyDescent="0.15">
      <c r="H933" s="532"/>
      <c r="M933" s="533"/>
      <c r="N933" s="532"/>
      <c r="Q933" s="548"/>
      <c r="R933" s="532"/>
      <c r="S933" s="548"/>
      <c r="X933" s="539"/>
      <c r="AB933" s="541"/>
      <c r="AC933" s="541"/>
      <c r="AD933" s="541"/>
      <c r="AE933" s="541"/>
      <c r="AF933" s="541"/>
      <c r="AL933" s="481"/>
      <c r="AM933" s="503"/>
    </row>
    <row r="934" spans="8:39" s="531" customFormat="1" ht="13.5" hidden="1" x14ac:dyDescent="0.15">
      <c r="H934" s="532"/>
      <c r="M934" s="533"/>
      <c r="N934" s="532"/>
      <c r="Q934" s="548"/>
      <c r="R934" s="532"/>
      <c r="S934" s="548"/>
      <c r="X934" s="539"/>
      <c r="AB934" s="541"/>
      <c r="AC934" s="541"/>
      <c r="AD934" s="541"/>
      <c r="AE934" s="541"/>
      <c r="AF934" s="541"/>
      <c r="AL934" s="481"/>
      <c r="AM934" s="503"/>
    </row>
    <row r="935" spans="8:39" s="531" customFormat="1" ht="13.5" hidden="1" x14ac:dyDescent="0.15">
      <c r="H935" s="532"/>
      <c r="M935" s="533"/>
      <c r="N935" s="532"/>
      <c r="Q935" s="548"/>
      <c r="R935" s="532"/>
      <c r="S935" s="548"/>
      <c r="X935" s="539"/>
      <c r="AB935" s="541"/>
      <c r="AC935" s="541"/>
      <c r="AD935" s="541"/>
      <c r="AE935" s="541"/>
      <c r="AF935" s="541"/>
      <c r="AL935" s="481"/>
      <c r="AM935" s="503"/>
    </row>
    <row r="936" spans="8:39" s="531" customFormat="1" ht="13.5" hidden="1" x14ac:dyDescent="0.15">
      <c r="H936" s="532"/>
      <c r="M936" s="533"/>
      <c r="N936" s="532"/>
      <c r="Q936" s="548"/>
      <c r="R936" s="532"/>
      <c r="S936" s="548"/>
      <c r="X936" s="539"/>
      <c r="AB936" s="541"/>
      <c r="AC936" s="541"/>
      <c r="AD936" s="541"/>
      <c r="AE936" s="541"/>
      <c r="AF936" s="541"/>
      <c r="AL936" s="481"/>
      <c r="AM936" s="503"/>
    </row>
    <row r="937" spans="8:39" s="531" customFormat="1" ht="13.5" hidden="1" x14ac:dyDescent="0.15">
      <c r="H937" s="532"/>
      <c r="M937" s="533"/>
      <c r="N937" s="532"/>
      <c r="Q937" s="548"/>
      <c r="R937" s="532"/>
      <c r="S937" s="548"/>
      <c r="X937" s="539"/>
      <c r="AB937" s="541"/>
      <c r="AC937" s="541"/>
      <c r="AD937" s="541"/>
      <c r="AE937" s="541"/>
      <c r="AF937" s="541"/>
      <c r="AL937" s="481"/>
      <c r="AM937" s="503"/>
    </row>
    <row r="938" spans="8:39" s="531" customFormat="1" ht="13.5" hidden="1" x14ac:dyDescent="0.15">
      <c r="H938" s="532"/>
      <c r="M938" s="533"/>
      <c r="N938" s="532"/>
      <c r="Q938" s="548"/>
      <c r="R938" s="532"/>
      <c r="S938" s="548"/>
      <c r="X938" s="539"/>
      <c r="AB938" s="541"/>
      <c r="AC938" s="541"/>
      <c r="AD938" s="541"/>
      <c r="AE938" s="541"/>
      <c r="AF938" s="541"/>
      <c r="AL938" s="481"/>
      <c r="AM938" s="503"/>
    </row>
    <row r="939" spans="8:39" s="531" customFormat="1" ht="13.5" hidden="1" x14ac:dyDescent="0.15">
      <c r="H939" s="532"/>
      <c r="M939" s="533"/>
      <c r="N939" s="532"/>
      <c r="Q939" s="548"/>
      <c r="R939" s="532"/>
      <c r="S939" s="548"/>
      <c r="X939" s="539"/>
      <c r="AB939" s="541"/>
      <c r="AC939" s="541"/>
      <c r="AD939" s="541"/>
      <c r="AE939" s="541"/>
      <c r="AF939" s="541"/>
      <c r="AL939" s="481"/>
      <c r="AM939" s="503"/>
    </row>
    <row r="940" spans="8:39" s="531" customFormat="1" ht="13.5" hidden="1" x14ac:dyDescent="0.15">
      <c r="H940" s="532"/>
      <c r="M940" s="533"/>
      <c r="N940" s="532"/>
      <c r="Q940" s="548"/>
      <c r="R940" s="532"/>
      <c r="S940" s="548"/>
      <c r="X940" s="539"/>
      <c r="AB940" s="541"/>
      <c r="AC940" s="541"/>
      <c r="AD940" s="541"/>
      <c r="AE940" s="541"/>
      <c r="AF940" s="541"/>
      <c r="AL940" s="481"/>
      <c r="AM940" s="503"/>
    </row>
    <row r="941" spans="8:39" s="531" customFormat="1" ht="13.5" hidden="1" x14ac:dyDescent="0.15">
      <c r="H941" s="532"/>
      <c r="M941" s="533"/>
      <c r="N941" s="532"/>
      <c r="Q941" s="548"/>
      <c r="R941" s="532"/>
      <c r="S941" s="548"/>
      <c r="X941" s="539"/>
      <c r="AB941" s="541"/>
      <c r="AC941" s="541"/>
      <c r="AD941" s="541"/>
      <c r="AE941" s="541"/>
      <c r="AF941" s="541"/>
      <c r="AL941" s="481"/>
      <c r="AM941" s="503"/>
    </row>
    <row r="942" spans="8:39" s="531" customFormat="1" ht="13.5" hidden="1" x14ac:dyDescent="0.15">
      <c r="H942" s="532"/>
      <c r="M942" s="533"/>
      <c r="N942" s="532"/>
      <c r="Q942" s="548"/>
      <c r="R942" s="532"/>
      <c r="S942" s="548"/>
      <c r="X942" s="539"/>
      <c r="AB942" s="541"/>
      <c r="AC942" s="541"/>
      <c r="AD942" s="541"/>
      <c r="AE942" s="541"/>
      <c r="AF942" s="541"/>
      <c r="AL942" s="481"/>
      <c r="AM942" s="503"/>
    </row>
    <row r="943" spans="8:39" s="531" customFormat="1" ht="13.5" hidden="1" x14ac:dyDescent="0.15">
      <c r="H943" s="532"/>
      <c r="M943" s="533"/>
      <c r="N943" s="532"/>
      <c r="Q943" s="548"/>
      <c r="R943" s="532"/>
      <c r="S943" s="548"/>
      <c r="X943" s="539"/>
      <c r="AB943" s="541"/>
      <c r="AC943" s="541"/>
      <c r="AD943" s="541"/>
      <c r="AE943" s="541"/>
      <c r="AF943" s="541"/>
      <c r="AL943" s="481"/>
      <c r="AM943" s="503"/>
    </row>
    <row r="944" spans="8:39" s="531" customFormat="1" ht="13.5" hidden="1" x14ac:dyDescent="0.15">
      <c r="H944" s="532"/>
      <c r="M944" s="533"/>
      <c r="N944" s="532"/>
      <c r="Q944" s="548"/>
      <c r="R944" s="532"/>
      <c r="S944" s="548"/>
      <c r="X944" s="539"/>
      <c r="AB944" s="541"/>
      <c r="AC944" s="541"/>
      <c r="AD944" s="541"/>
      <c r="AE944" s="541"/>
      <c r="AF944" s="541"/>
      <c r="AL944" s="481"/>
      <c r="AM944" s="503"/>
    </row>
    <row r="945" spans="8:39" s="531" customFormat="1" ht="13.5" hidden="1" x14ac:dyDescent="0.15">
      <c r="H945" s="532"/>
      <c r="M945" s="533"/>
      <c r="N945" s="532"/>
      <c r="Q945" s="548"/>
      <c r="R945" s="532"/>
      <c r="S945" s="548"/>
      <c r="X945" s="539"/>
      <c r="AB945" s="541"/>
      <c r="AC945" s="541"/>
      <c r="AD945" s="541"/>
      <c r="AE945" s="541"/>
      <c r="AF945" s="541"/>
      <c r="AL945" s="481"/>
      <c r="AM945" s="503"/>
    </row>
    <row r="946" spans="8:39" s="531" customFormat="1" ht="13.5" hidden="1" x14ac:dyDescent="0.15">
      <c r="H946" s="532"/>
      <c r="M946" s="533"/>
      <c r="N946" s="532"/>
      <c r="Q946" s="548"/>
      <c r="R946" s="532"/>
      <c r="S946" s="548"/>
      <c r="X946" s="539"/>
      <c r="AB946" s="541"/>
      <c r="AC946" s="541"/>
      <c r="AD946" s="541"/>
      <c r="AE946" s="541"/>
      <c r="AF946" s="541"/>
      <c r="AL946" s="481"/>
      <c r="AM946" s="503"/>
    </row>
    <row r="947" spans="8:39" s="531" customFormat="1" ht="13.5" hidden="1" x14ac:dyDescent="0.15">
      <c r="H947" s="532"/>
      <c r="M947" s="533"/>
      <c r="N947" s="532"/>
      <c r="Q947" s="548"/>
      <c r="R947" s="532"/>
      <c r="S947" s="548"/>
      <c r="X947" s="539"/>
      <c r="AB947" s="541"/>
      <c r="AC947" s="541"/>
      <c r="AD947" s="541"/>
      <c r="AE947" s="541"/>
      <c r="AF947" s="541"/>
      <c r="AL947" s="481"/>
      <c r="AM947" s="503"/>
    </row>
    <row r="948" spans="8:39" s="531" customFormat="1" ht="13.5" hidden="1" x14ac:dyDescent="0.15">
      <c r="H948" s="532"/>
      <c r="M948" s="533"/>
      <c r="N948" s="532"/>
      <c r="Q948" s="548"/>
      <c r="R948" s="532"/>
      <c r="S948" s="548"/>
      <c r="X948" s="539"/>
      <c r="AB948" s="541"/>
      <c r="AC948" s="541"/>
      <c r="AD948" s="541"/>
      <c r="AE948" s="541"/>
      <c r="AF948" s="541"/>
      <c r="AL948" s="481"/>
      <c r="AM948" s="503"/>
    </row>
    <row r="949" spans="8:39" s="531" customFormat="1" ht="13.5" hidden="1" x14ac:dyDescent="0.15">
      <c r="H949" s="532"/>
      <c r="M949" s="533"/>
      <c r="N949" s="532"/>
      <c r="Q949" s="548"/>
      <c r="R949" s="532"/>
      <c r="S949" s="548"/>
      <c r="X949" s="539"/>
      <c r="AB949" s="541"/>
      <c r="AC949" s="541"/>
      <c r="AD949" s="541"/>
      <c r="AE949" s="541"/>
      <c r="AF949" s="541"/>
      <c r="AL949" s="481"/>
      <c r="AM949" s="503"/>
    </row>
    <row r="950" spans="8:39" s="531" customFormat="1" ht="13.5" hidden="1" x14ac:dyDescent="0.15">
      <c r="H950" s="532"/>
      <c r="M950" s="533"/>
      <c r="N950" s="532"/>
      <c r="Q950" s="548"/>
      <c r="R950" s="532"/>
      <c r="S950" s="548"/>
      <c r="X950" s="539"/>
      <c r="AB950" s="541"/>
      <c r="AC950" s="541"/>
      <c r="AD950" s="541"/>
      <c r="AE950" s="541"/>
      <c r="AF950" s="541"/>
      <c r="AL950" s="481"/>
      <c r="AM950" s="503"/>
    </row>
    <row r="951" spans="8:39" s="531" customFormat="1" ht="13.5" hidden="1" x14ac:dyDescent="0.15">
      <c r="H951" s="532"/>
      <c r="M951" s="533"/>
      <c r="N951" s="532"/>
      <c r="Q951" s="548"/>
      <c r="R951" s="532"/>
      <c r="S951" s="548"/>
      <c r="X951" s="539"/>
      <c r="AB951" s="541"/>
      <c r="AC951" s="541"/>
      <c r="AD951" s="541"/>
      <c r="AE951" s="541"/>
      <c r="AF951" s="541"/>
      <c r="AL951" s="481"/>
      <c r="AM951" s="503"/>
    </row>
    <row r="952" spans="8:39" s="531" customFormat="1" ht="13.5" hidden="1" x14ac:dyDescent="0.15">
      <c r="H952" s="532"/>
      <c r="M952" s="533"/>
      <c r="N952" s="532"/>
      <c r="Q952" s="548"/>
      <c r="R952" s="532"/>
      <c r="S952" s="548"/>
      <c r="X952" s="539"/>
      <c r="AB952" s="541"/>
      <c r="AC952" s="541"/>
      <c r="AD952" s="541"/>
      <c r="AE952" s="541"/>
      <c r="AF952" s="541"/>
      <c r="AL952" s="481"/>
      <c r="AM952" s="503"/>
    </row>
    <row r="953" spans="8:39" s="531" customFormat="1" ht="13.5" hidden="1" x14ac:dyDescent="0.15">
      <c r="H953" s="532"/>
      <c r="M953" s="533"/>
      <c r="N953" s="532"/>
      <c r="Q953" s="548"/>
      <c r="R953" s="532"/>
      <c r="S953" s="548"/>
      <c r="X953" s="539"/>
      <c r="AB953" s="541"/>
      <c r="AC953" s="541"/>
      <c r="AD953" s="541"/>
      <c r="AE953" s="541"/>
      <c r="AF953" s="541"/>
      <c r="AL953" s="481"/>
      <c r="AM953" s="503"/>
    </row>
    <row r="954" spans="8:39" s="531" customFormat="1" ht="13.5" hidden="1" x14ac:dyDescent="0.15">
      <c r="H954" s="532"/>
      <c r="M954" s="533"/>
      <c r="N954" s="532"/>
      <c r="Q954" s="548"/>
      <c r="R954" s="532"/>
      <c r="S954" s="548"/>
      <c r="X954" s="539"/>
      <c r="AB954" s="541"/>
      <c r="AC954" s="541"/>
      <c r="AD954" s="541"/>
      <c r="AE954" s="541"/>
      <c r="AF954" s="541"/>
      <c r="AL954" s="481"/>
      <c r="AM954" s="503"/>
    </row>
    <row r="955" spans="8:39" s="531" customFormat="1" ht="13.5" hidden="1" x14ac:dyDescent="0.15">
      <c r="H955" s="532"/>
      <c r="M955" s="533"/>
      <c r="N955" s="532"/>
      <c r="Q955" s="548"/>
      <c r="R955" s="532"/>
      <c r="S955" s="548"/>
      <c r="X955" s="539"/>
      <c r="AB955" s="541"/>
      <c r="AC955" s="541"/>
      <c r="AD955" s="541"/>
      <c r="AE955" s="541"/>
      <c r="AF955" s="541"/>
      <c r="AL955" s="481"/>
      <c r="AM955" s="503"/>
    </row>
    <row r="956" spans="8:39" s="531" customFormat="1" ht="13.5" hidden="1" x14ac:dyDescent="0.15">
      <c r="H956" s="532"/>
      <c r="M956" s="533"/>
      <c r="N956" s="532"/>
      <c r="Q956" s="548"/>
      <c r="R956" s="532"/>
      <c r="S956" s="548"/>
      <c r="X956" s="539"/>
      <c r="AB956" s="541"/>
      <c r="AC956" s="541"/>
      <c r="AD956" s="541"/>
      <c r="AE956" s="541"/>
      <c r="AF956" s="541"/>
      <c r="AL956" s="481"/>
      <c r="AM956" s="503"/>
    </row>
    <row r="957" spans="8:39" s="531" customFormat="1" ht="13.5" hidden="1" x14ac:dyDescent="0.15">
      <c r="H957" s="532"/>
      <c r="M957" s="533"/>
      <c r="N957" s="532"/>
      <c r="Q957" s="548"/>
      <c r="R957" s="532"/>
      <c r="S957" s="548"/>
      <c r="X957" s="539"/>
      <c r="AB957" s="541"/>
      <c r="AC957" s="541"/>
      <c r="AD957" s="541"/>
      <c r="AE957" s="541"/>
      <c r="AF957" s="541"/>
      <c r="AL957" s="481"/>
      <c r="AM957" s="503"/>
    </row>
    <row r="958" spans="8:39" s="531" customFormat="1" ht="13.5" hidden="1" x14ac:dyDescent="0.15">
      <c r="H958" s="532"/>
      <c r="M958" s="533"/>
      <c r="N958" s="532"/>
      <c r="Q958" s="548"/>
      <c r="R958" s="532"/>
      <c r="S958" s="548"/>
      <c r="X958" s="539"/>
      <c r="AB958" s="541"/>
      <c r="AC958" s="541"/>
      <c r="AD958" s="541"/>
      <c r="AE958" s="541"/>
      <c r="AF958" s="541"/>
      <c r="AL958" s="481"/>
      <c r="AM958" s="503"/>
    </row>
    <row r="959" spans="8:39" s="531" customFormat="1" ht="13.5" hidden="1" x14ac:dyDescent="0.15">
      <c r="H959" s="532"/>
      <c r="M959" s="533"/>
      <c r="N959" s="532"/>
      <c r="Q959" s="548"/>
      <c r="R959" s="532"/>
      <c r="S959" s="548"/>
      <c r="X959" s="539"/>
      <c r="AB959" s="541"/>
      <c r="AC959" s="541"/>
      <c r="AD959" s="541"/>
      <c r="AE959" s="541"/>
      <c r="AF959" s="541"/>
      <c r="AL959" s="481"/>
      <c r="AM959" s="503"/>
    </row>
    <row r="960" spans="8:39" s="531" customFormat="1" ht="13.5" hidden="1" x14ac:dyDescent="0.15">
      <c r="H960" s="532"/>
      <c r="M960" s="533"/>
      <c r="N960" s="532"/>
      <c r="Q960" s="548"/>
      <c r="R960" s="532"/>
      <c r="S960" s="548"/>
      <c r="X960" s="539"/>
      <c r="AB960" s="541"/>
      <c r="AC960" s="541"/>
      <c r="AD960" s="541"/>
      <c r="AE960" s="541"/>
      <c r="AF960" s="541"/>
      <c r="AL960" s="481"/>
      <c r="AM960" s="503"/>
    </row>
    <row r="961" spans="8:39" s="531" customFormat="1" ht="13.5" hidden="1" x14ac:dyDescent="0.15">
      <c r="H961" s="532"/>
      <c r="M961" s="533"/>
      <c r="N961" s="532"/>
      <c r="Q961" s="548"/>
      <c r="R961" s="532"/>
      <c r="S961" s="548"/>
      <c r="X961" s="539"/>
      <c r="AB961" s="541"/>
      <c r="AC961" s="541"/>
      <c r="AD961" s="541"/>
      <c r="AE961" s="541"/>
      <c r="AF961" s="541"/>
      <c r="AL961" s="481"/>
      <c r="AM961" s="503"/>
    </row>
    <row r="962" spans="8:39" s="531" customFormat="1" ht="13.5" hidden="1" x14ac:dyDescent="0.15">
      <c r="H962" s="532"/>
      <c r="M962" s="533"/>
      <c r="N962" s="532"/>
      <c r="Q962" s="548"/>
      <c r="R962" s="532"/>
      <c r="S962" s="548"/>
      <c r="X962" s="539"/>
      <c r="AB962" s="541"/>
      <c r="AC962" s="541"/>
      <c r="AD962" s="541"/>
      <c r="AE962" s="541"/>
      <c r="AF962" s="541"/>
      <c r="AL962" s="481"/>
      <c r="AM962" s="503"/>
    </row>
    <row r="963" spans="8:39" s="531" customFormat="1" ht="13.5" hidden="1" x14ac:dyDescent="0.15">
      <c r="H963" s="532"/>
      <c r="M963" s="533"/>
      <c r="N963" s="532"/>
      <c r="Q963" s="548"/>
      <c r="R963" s="532"/>
      <c r="S963" s="548"/>
      <c r="X963" s="539"/>
      <c r="AB963" s="541"/>
      <c r="AC963" s="541"/>
      <c r="AD963" s="541"/>
      <c r="AE963" s="541"/>
      <c r="AF963" s="541"/>
      <c r="AL963" s="481"/>
      <c r="AM963" s="503"/>
    </row>
    <row r="964" spans="8:39" s="531" customFormat="1" ht="13.5" hidden="1" x14ac:dyDescent="0.15">
      <c r="H964" s="532"/>
      <c r="M964" s="533"/>
      <c r="N964" s="532"/>
      <c r="Q964" s="548"/>
      <c r="R964" s="532"/>
      <c r="S964" s="548"/>
      <c r="X964" s="539"/>
      <c r="AB964" s="541"/>
      <c r="AC964" s="541"/>
      <c r="AD964" s="541"/>
      <c r="AE964" s="541"/>
      <c r="AF964" s="541"/>
      <c r="AL964" s="481"/>
      <c r="AM964" s="503"/>
    </row>
    <row r="965" spans="8:39" s="531" customFormat="1" ht="13.5" hidden="1" x14ac:dyDescent="0.15">
      <c r="H965" s="532"/>
      <c r="M965" s="533"/>
      <c r="N965" s="532"/>
      <c r="Q965" s="548"/>
      <c r="R965" s="532"/>
      <c r="S965" s="548"/>
      <c r="X965" s="539"/>
      <c r="AB965" s="541"/>
      <c r="AC965" s="541"/>
      <c r="AD965" s="541"/>
      <c r="AE965" s="541"/>
      <c r="AF965" s="541"/>
      <c r="AL965" s="481"/>
      <c r="AM965" s="503"/>
    </row>
    <row r="966" spans="8:39" s="531" customFormat="1" ht="13.5" hidden="1" x14ac:dyDescent="0.15">
      <c r="H966" s="532"/>
      <c r="M966" s="533"/>
      <c r="N966" s="532"/>
      <c r="Q966" s="548"/>
      <c r="R966" s="532"/>
      <c r="S966" s="548"/>
      <c r="X966" s="539"/>
      <c r="AB966" s="541"/>
      <c r="AC966" s="541"/>
      <c r="AD966" s="541"/>
      <c r="AE966" s="541"/>
      <c r="AF966" s="541"/>
      <c r="AL966" s="481"/>
      <c r="AM966" s="503"/>
    </row>
    <row r="967" spans="8:39" s="531" customFormat="1" ht="13.5" hidden="1" x14ac:dyDescent="0.15">
      <c r="H967" s="532"/>
      <c r="M967" s="533"/>
      <c r="N967" s="532"/>
      <c r="Q967" s="548"/>
      <c r="R967" s="532"/>
      <c r="S967" s="548"/>
      <c r="X967" s="539"/>
      <c r="AB967" s="541"/>
      <c r="AC967" s="541"/>
      <c r="AD967" s="541"/>
      <c r="AE967" s="541"/>
      <c r="AF967" s="541"/>
      <c r="AL967" s="481"/>
      <c r="AM967" s="503"/>
    </row>
    <row r="968" spans="8:39" s="531" customFormat="1" ht="13.5" hidden="1" x14ac:dyDescent="0.15">
      <c r="H968" s="532"/>
      <c r="M968" s="533"/>
      <c r="N968" s="532"/>
      <c r="Q968" s="548"/>
      <c r="R968" s="532"/>
      <c r="S968" s="548"/>
      <c r="X968" s="539"/>
      <c r="AB968" s="541"/>
      <c r="AC968" s="541"/>
      <c r="AD968" s="541"/>
      <c r="AE968" s="541"/>
      <c r="AF968" s="541"/>
      <c r="AL968" s="481"/>
      <c r="AM968" s="503"/>
    </row>
    <row r="969" spans="8:39" s="531" customFormat="1" ht="13.5" hidden="1" x14ac:dyDescent="0.15">
      <c r="H969" s="532"/>
      <c r="M969" s="533"/>
      <c r="N969" s="532"/>
      <c r="Q969" s="548"/>
      <c r="R969" s="532"/>
      <c r="S969" s="548"/>
      <c r="X969" s="539"/>
      <c r="AB969" s="541"/>
      <c r="AC969" s="541"/>
      <c r="AD969" s="541"/>
      <c r="AE969" s="541"/>
      <c r="AF969" s="541"/>
      <c r="AL969" s="481"/>
      <c r="AM969" s="503"/>
    </row>
    <row r="970" spans="8:39" s="531" customFormat="1" ht="13.5" hidden="1" x14ac:dyDescent="0.15">
      <c r="H970" s="532"/>
      <c r="M970" s="533"/>
      <c r="N970" s="532"/>
      <c r="Q970" s="548"/>
      <c r="R970" s="532"/>
      <c r="S970" s="548"/>
      <c r="X970" s="539"/>
      <c r="AB970" s="541"/>
      <c r="AC970" s="541"/>
      <c r="AD970" s="541"/>
      <c r="AE970" s="541"/>
      <c r="AF970" s="541"/>
      <c r="AL970" s="481"/>
      <c r="AM970" s="503"/>
    </row>
    <row r="971" spans="8:39" s="531" customFormat="1" ht="13.5" hidden="1" x14ac:dyDescent="0.15">
      <c r="H971" s="532"/>
      <c r="M971" s="533"/>
      <c r="N971" s="532"/>
      <c r="Q971" s="548"/>
      <c r="R971" s="532"/>
      <c r="S971" s="548"/>
      <c r="X971" s="539"/>
      <c r="AB971" s="541"/>
      <c r="AC971" s="541"/>
      <c r="AD971" s="541"/>
      <c r="AE971" s="541"/>
      <c r="AF971" s="541"/>
      <c r="AL971" s="481"/>
      <c r="AM971" s="503"/>
    </row>
    <row r="972" spans="8:39" s="531" customFormat="1" ht="13.5" hidden="1" x14ac:dyDescent="0.15">
      <c r="H972" s="532"/>
      <c r="M972" s="533"/>
      <c r="N972" s="532"/>
      <c r="Q972" s="548"/>
      <c r="R972" s="532"/>
      <c r="S972" s="548"/>
      <c r="X972" s="539"/>
      <c r="AB972" s="541"/>
      <c r="AC972" s="541"/>
      <c r="AD972" s="541"/>
      <c r="AE972" s="541"/>
      <c r="AF972" s="541"/>
      <c r="AL972" s="481"/>
      <c r="AM972" s="503"/>
    </row>
    <row r="973" spans="8:39" s="531" customFormat="1" ht="13.5" hidden="1" x14ac:dyDescent="0.15">
      <c r="H973" s="532"/>
      <c r="M973" s="533"/>
      <c r="N973" s="532"/>
      <c r="Q973" s="548"/>
      <c r="R973" s="532"/>
      <c r="S973" s="548"/>
      <c r="X973" s="539"/>
      <c r="AB973" s="541"/>
      <c r="AC973" s="541"/>
      <c r="AD973" s="541"/>
      <c r="AE973" s="541"/>
      <c r="AF973" s="541"/>
      <c r="AL973" s="481"/>
      <c r="AM973" s="503"/>
    </row>
    <row r="974" spans="8:39" s="531" customFormat="1" ht="13.5" hidden="1" x14ac:dyDescent="0.15">
      <c r="H974" s="532"/>
      <c r="M974" s="533"/>
      <c r="N974" s="532"/>
      <c r="Q974" s="548"/>
      <c r="R974" s="532"/>
      <c r="S974" s="548"/>
      <c r="X974" s="539"/>
      <c r="AB974" s="541"/>
      <c r="AC974" s="541"/>
      <c r="AD974" s="541"/>
      <c r="AE974" s="541"/>
      <c r="AF974" s="541"/>
      <c r="AL974" s="481"/>
      <c r="AM974" s="503"/>
    </row>
    <row r="975" spans="8:39" s="531" customFormat="1" ht="13.5" hidden="1" x14ac:dyDescent="0.15">
      <c r="H975" s="532"/>
      <c r="M975" s="533"/>
      <c r="N975" s="532"/>
      <c r="Q975" s="548"/>
      <c r="R975" s="532"/>
      <c r="S975" s="548"/>
      <c r="X975" s="539"/>
      <c r="AB975" s="541"/>
      <c r="AC975" s="541"/>
      <c r="AD975" s="541"/>
      <c r="AE975" s="541"/>
      <c r="AF975" s="541"/>
      <c r="AL975" s="481"/>
      <c r="AM975" s="503"/>
    </row>
    <row r="976" spans="8:39" s="531" customFormat="1" ht="13.5" hidden="1" x14ac:dyDescent="0.15">
      <c r="H976" s="532"/>
      <c r="M976" s="533"/>
      <c r="N976" s="532"/>
      <c r="Q976" s="548"/>
      <c r="R976" s="532"/>
      <c r="S976" s="548"/>
      <c r="X976" s="539"/>
      <c r="AB976" s="541"/>
      <c r="AC976" s="541"/>
      <c r="AD976" s="541"/>
      <c r="AE976" s="541"/>
      <c r="AF976" s="541"/>
      <c r="AL976" s="481"/>
      <c r="AM976" s="503"/>
    </row>
    <row r="977" spans="8:39" s="531" customFormat="1" ht="13.5" hidden="1" x14ac:dyDescent="0.15">
      <c r="H977" s="532"/>
      <c r="M977" s="533"/>
      <c r="N977" s="532"/>
      <c r="Q977" s="548"/>
      <c r="R977" s="532"/>
      <c r="S977" s="548"/>
      <c r="X977" s="539"/>
      <c r="AB977" s="541"/>
      <c r="AC977" s="541"/>
      <c r="AD977" s="541"/>
      <c r="AE977" s="541"/>
      <c r="AF977" s="541"/>
      <c r="AL977" s="481"/>
      <c r="AM977" s="503"/>
    </row>
    <row r="978" spans="8:39" s="531" customFormat="1" ht="13.5" hidden="1" x14ac:dyDescent="0.15">
      <c r="H978" s="532"/>
      <c r="M978" s="533"/>
      <c r="N978" s="532"/>
      <c r="Q978" s="548"/>
      <c r="R978" s="532"/>
      <c r="S978" s="548"/>
      <c r="X978" s="539"/>
      <c r="AB978" s="541"/>
      <c r="AC978" s="541"/>
      <c r="AD978" s="541"/>
      <c r="AE978" s="541"/>
      <c r="AF978" s="541"/>
      <c r="AL978" s="481"/>
      <c r="AM978" s="503"/>
    </row>
    <row r="979" spans="8:39" s="531" customFormat="1" ht="13.5" hidden="1" x14ac:dyDescent="0.15">
      <c r="H979" s="532"/>
      <c r="M979" s="533"/>
      <c r="N979" s="532"/>
      <c r="Q979" s="548"/>
      <c r="R979" s="532"/>
      <c r="S979" s="548"/>
      <c r="X979" s="539"/>
      <c r="AB979" s="541"/>
      <c r="AC979" s="541"/>
      <c r="AD979" s="541"/>
      <c r="AE979" s="541"/>
      <c r="AF979" s="541"/>
      <c r="AL979" s="481"/>
      <c r="AM979" s="503"/>
    </row>
    <row r="980" spans="8:39" s="531" customFormat="1" ht="13.5" hidden="1" x14ac:dyDescent="0.15">
      <c r="H980" s="532"/>
      <c r="M980" s="533"/>
      <c r="N980" s="532"/>
      <c r="Q980" s="548"/>
      <c r="R980" s="532"/>
      <c r="S980" s="548"/>
      <c r="X980" s="539"/>
      <c r="AB980" s="541"/>
      <c r="AC980" s="541"/>
      <c r="AD980" s="541"/>
      <c r="AE980" s="541"/>
      <c r="AF980" s="541"/>
      <c r="AL980" s="481"/>
      <c r="AM980" s="503"/>
    </row>
    <row r="981" spans="8:39" s="531" customFormat="1" ht="13.5" hidden="1" x14ac:dyDescent="0.15">
      <c r="H981" s="532"/>
      <c r="M981" s="533"/>
      <c r="N981" s="532"/>
      <c r="Q981" s="548"/>
      <c r="R981" s="532"/>
      <c r="S981" s="548"/>
      <c r="X981" s="539"/>
      <c r="AB981" s="541"/>
      <c r="AC981" s="541"/>
      <c r="AD981" s="541"/>
      <c r="AE981" s="541"/>
      <c r="AF981" s="541"/>
      <c r="AL981" s="481"/>
      <c r="AM981" s="503"/>
    </row>
    <row r="982" spans="8:39" s="531" customFormat="1" ht="13.5" hidden="1" x14ac:dyDescent="0.15">
      <c r="H982" s="532"/>
      <c r="M982" s="533"/>
      <c r="N982" s="532"/>
      <c r="Q982" s="548"/>
      <c r="R982" s="532"/>
      <c r="S982" s="548"/>
      <c r="X982" s="539"/>
      <c r="AB982" s="541"/>
      <c r="AC982" s="541"/>
      <c r="AD982" s="541"/>
      <c r="AE982" s="541"/>
      <c r="AF982" s="541"/>
      <c r="AL982" s="481"/>
      <c r="AM982" s="503"/>
    </row>
    <row r="983" spans="8:39" s="531" customFormat="1" ht="13.5" hidden="1" x14ac:dyDescent="0.15">
      <c r="H983" s="532"/>
      <c r="M983" s="533"/>
      <c r="N983" s="532"/>
      <c r="Q983" s="548"/>
      <c r="R983" s="532"/>
      <c r="S983" s="548"/>
      <c r="X983" s="539"/>
      <c r="AB983" s="541"/>
      <c r="AC983" s="541"/>
      <c r="AD983" s="541"/>
      <c r="AE983" s="541"/>
      <c r="AF983" s="541"/>
      <c r="AL983" s="481"/>
      <c r="AM983" s="503"/>
    </row>
    <row r="984" spans="8:39" s="531" customFormat="1" ht="13.5" hidden="1" x14ac:dyDescent="0.15">
      <c r="H984" s="532"/>
      <c r="M984" s="533"/>
      <c r="N984" s="532"/>
      <c r="Q984" s="548"/>
      <c r="R984" s="532"/>
      <c r="S984" s="548"/>
      <c r="X984" s="539"/>
      <c r="AB984" s="541"/>
      <c r="AC984" s="541"/>
      <c r="AD984" s="541"/>
      <c r="AE984" s="541"/>
      <c r="AF984" s="541"/>
      <c r="AL984" s="481"/>
      <c r="AM984" s="503"/>
    </row>
    <row r="985" spans="8:39" s="531" customFormat="1" ht="13.5" hidden="1" x14ac:dyDescent="0.15">
      <c r="H985" s="532"/>
      <c r="M985" s="533"/>
      <c r="N985" s="532"/>
      <c r="Q985" s="548"/>
      <c r="R985" s="532"/>
      <c r="S985" s="548"/>
      <c r="X985" s="539"/>
      <c r="AB985" s="541"/>
      <c r="AC985" s="541"/>
      <c r="AD985" s="541"/>
      <c r="AE985" s="541"/>
      <c r="AF985" s="541"/>
      <c r="AL985" s="481"/>
      <c r="AM985" s="503"/>
    </row>
    <row r="986" spans="8:39" s="531" customFormat="1" ht="13.5" hidden="1" x14ac:dyDescent="0.15">
      <c r="H986" s="532"/>
      <c r="M986" s="533"/>
      <c r="N986" s="532"/>
      <c r="Q986" s="548"/>
      <c r="R986" s="532"/>
      <c r="S986" s="548"/>
      <c r="X986" s="539"/>
      <c r="AB986" s="541"/>
      <c r="AC986" s="541"/>
      <c r="AD986" s="541"/>
      <c r="AE986" s="541"/>
      <c r="AF986" s="541"/>
      <c r="AL986" s="481"/>
      <c r="AM986" s="503"/>
    </row>
    <row r="987" spans="8:39" s="531" customFormat="1" ht="13.5" hidden="1" x14ac:dyDescent="0.15">
      <c r="H987" s="532"/>
      <c r="M987" s="533"/>
      <c r="N987" s="532"/>
      <c r="Q987" s="548"/>
      <c r="R987" s="532"/>
      <c r="S987" s="548"/>
      <c r="X987" s="539"/>
      <c r="AB987" s="541"/>
      <c r="AC987" s="541"/>
      <c r="AD987" s="541"/>
      <c r="AE987" s="541"/>
      <c r="AF987" s="541"/>
      <c r="AL987" s="481"/>
      <c r="AM987" s="503"/>
    </row>
    <row r="988" spans="8:39" s="531" customFormat="1" ht="13.5" hidden="1" x14ac:dyDescent="0.15">
      <c r="H988" s="532"/>
      <c r="M988" s="533"/>
      <c r="N988" s="532"/>
      <c r="Q988" s="548"/>
      <c r="R988" s="532"/>
      <c r="S988" s="548"/>
      <c r="X988" s="539"/>
      <c r="AB988" s="541"/>
      <c r="AC988" s="541"/>
      <c r="AD988" s="541"/>
      <c r="AE988" s="541"/>
      <c r="AF988" s="541"/>
      <c r="AL988" s="481"/>
      <c r="AM988" s="503"/>
    </row>
    <row r="989" spans="8:39" s="531" customFormat="1" ht="13.5" hidden="1" x14ac:dyDescent="0.15">
      <c r="H989" s="532"/>
      <c r="M989" s="533"/>
      <c r="N989" s="532"/>
      <c r="Q989" s="548"/>
      <c r="R989" s="532"/>
      <c r="S989" s="548"/>
      <c r="X989" s="539"/>
      <c r="AB989" s="541"/>
      <c r="AC989" s="541"/>
      <c r="AD989" s="541"/>
      <c r="AE989" s="541"/>
      <c r="AF989" s="541"/>
      <c r="AL989" s="481"/>
      <c r="AM989" s="503"/>
    </row>
    <row r="990" spans="8:39" s="531" customFormat="1" ht="13.5" hidden="1" x14ac:dyDescent="0.15">
      <c r="H990" s="532"/>
      <c r="M990" s="533"/>
      <c r="N990" s="532"/>
      <c r="Q990" s="548"/>
      <c r="R990" s="532"/>
      <c r="S990" s="548"/>
      <c r="X990" s="539"/>
      <c r="AB990" s="541"/>
      <c r="AC990" s="541"/>
      <c r="AD990" s="541"/>
      <c r="AE990" s="541"/>
      <c r="AF990" s="541"/>
      <c r="AL990" s="481"/>
      <c r="AM990" s="503"/>
    </row>
    <row r="991" spans="8:39" s="531" customFormat="1" ht="13.5" hidden="1" x14ac:dyDescent="0.15">
      <c r="H991" s="532"/>
      <c r="M991" s="533"/>
      <c r="N991" s="532"/>
      <c r="Q991" s="548"/>
      <c r="R991" s="532"/>
      <c r="S991" s="548"/>
      <c r="X991" s="539"/>
      <c r="AB991" s="541"/>
      <c r="AC991" s="541"/>
      <c r="AD991" s="541"/>
      <c r="AE991" s="541"/>
      <c r="AF991" s="541"/>
      <c r="AL991" s="481"/>
      <c r="AM991" s="503"/>
    </row>
    <row r="992" spans="8:39" s="531" customFormat="1" ht="13.5" hidden="1" x14ac:dyDescent="0.15">
      <c r="H992" s="532"/>
      <c r="M992" s="533"/>
      <c r="N992" s="532"/>
      <c r="Q992" s="548"/>
      <c r="R992" s="532"/>
      <c r="S992" s="548"/>
      <c r="X992" s="539"/>
      <c r="AB992" s="541"/>
      <c r="AC992" s="541"/>
      <c r="AD992" s="541"/>
      <c r="AE992" s="541"/>
      <c r="AF992" s="541"/>
      <c r="AL992" s="481"/>
      <c r="AM992" s="503"/>
    </row>
    <row r="993" spans="8:39" s="531" customFormat="1" ht="13.5" hidden="1" x14ac:dyDescent="0.15">
      <c r="H993" s="532"/>
      <c r="M993" s="533"/>
      <c r="N993" s="532"/>
      <c r="Q993" s="548"/>
      <c r="R993" s="532"/>
      <c r="S993" s="548"/>
      <c r="X993" s="539"/>
      <c r="AB993" s="541"/>
      <c r="AC993" s="541"/>
      <c r="AD993" s="541"/>
      <c r="AE993" s="541"/>
      <c r="AF993" s="541"/>
      <c r="AL993" s="481"/>
      <c r="AM993" s="503"/>
    </row>
    <row r="994" spans="8:39" s="531" customFormat="1" ht="13.5" hidden="1" x14ac:dyDescent="0.15">
      <c r="H994" s="532"/>
      <c r="M994" s="533"/>
      <c r="N994" s="532"/>
      <c r="Q994" s="548"/>
      <c r="R994" s="532"/>
      <c r="S994" s="548"/>
      <c r="X994" s="539"/>
      <c r="AB994" s="541"/>
      <c r="AC994" s="541"/>
      <c r="AD994" s="541"/>
      <c r="AE994" s="541"/>
      <c r="AF994" s="541"/>
      <c r="AL994" s="481"/>
      <c r="AM994" s="503"/>
    </row>
    <row r="995" spans="8:39" s="531" customFormat="1" ht="13.5" hidden="1" x14ac:dyDescent="0.15">
      <c r="H995" s="532"/>
      <c r="M995" s="533"/>
      <c r="N995" s="532"/>
      <c r="Q995" s="548"/>
      <c r="R995" s="532"/>
      <c r="S995" s="548"/>
      <c r="X995" s="539"/>
      <c r="AB995" s="541"/>
      <c r="AC995" s="541"/>
      <c r="AD995" s="541"/>
      <c r="AE995" s="541"/>
      <c r="AF995" s="541"/>
      <c r="AL995" s="481"/>
      <c r="AM995" s="503"/>
    </row>
    <row r="996" spans="8:39" s="531" customFormat="1" ht="13.5" hidden="1" x14ac:dyDescent="0.15">
      <c r="H996" s="532"/>
      <c r="M996" s="533"/>
      <c r="N996" s="532"/>
      <c r="Q996" s="548"/>
      <c r="R996" s="532"/>
      <c r="S996" s="548"/>
      <c r="X996" s="539"/>
      <c r="AB996" s="541"/>
      <c r="AC996" s="541"/>
      <c r="AD996" s="541"/>
      <c r="AE996" s="541"/>
      <c r="AF996" s="541"/>
      <c r="AL996" s="481"/>
      <c r="AM996" s="503"/>
    </row>
    <row r="997" spans="8:39" s="531" customFormat="1" ht="13.5" hidden="1" x14ac:dyDescent="0.15">
      <c r="H997" s="532"/>
      <c r="M997" s="533"/>
      <c r="N997" s="532"/>
      <c r="Q997" s="548"/>
      <c r="R997" s="532"/>
      <c r="S997" s="548"/>
      <c r="X997" s="539"/>
      <c r="AB997" s="541"/>
      <c r="AC997" s="541"/>
      <c r="AD997" s="541"/>
      <c r="AE997" s="541"/>
      <c r="AF997" s="541"/>
      <c r="AL997" s="481"/>
      <c r="AM997" s="503"/>
    </row>
    <row r="998" spans="8:39" s="531" customFormat="1" ht="13.5" hidden="1" x14ac:dyDescent="0.15">
      <c r="H998" s="532"/>
      <c r="M998" s="533"/>
      <c r="N998" s="532"/>
      <c r="Q998" s="548"/>
      <c r="R998" s="532"/>
      <c r="S998" s="548"/>
      <c r="X998" s="539"/>
      <c r="AB998" s="541"/>
      <c r="AC998" s="541"/>
      <c r="AD998" s="541"/>
      <c r="AE998" s="541"/>
      <c r="AF998" s="541"/>
      <c r="AL998" s="481"/>
      <c r="AM998" s="503"/>
    </row>
    <row r="999" spans="8:39" s="531" customFormat="1" ht="13.5" hidden="1" x14ac:dyDescent="0.15">
      <c r="H999" s="532"/>
      <c r="M999" s="533"/>
      <c r="N999" s="532"/>
      <c r="Q999" s="548"/>
      <c r="R999" s="532"/>
      <c r="S999" s="548"/>
      <c r="X999" s="539"/>
      <c r="AB999" s="541"/>
      <c r="AC999" s="541"/>
      <c r="AD999" s="541"/>
      <c r="AE999" s="541"/>
      <c r="AF999" s="541"/>
      <c r="AL999" s="481"/>
      <c r="AM999" s="503"/>
    </row>
    <row r="1000" spans="8:39" s="531" customFormat="1" ht="13.5" hidden="1" x14ac:dyDescent="0.15">
      <c r="H1000" s="532"/>
      <c r="M1000" s="533"/>
      <c r="N1000" s="532"/>
      <c r="Q1000" s="548"/>
      <c r="R1000" s="532"/>
      <c r="S1000" s="548"/>
      <c r="X1000" s="539"/>
      <c r="AB1000" s="541"/>
      <c r="AC1000" s="541"/>
      <c r="AD1000" s="541"/>
      <c r="AE1000" s="541"/>
      <c r="AF1000" s="541"/>
      <c r="AL1000" s="481"/>
      <c r="AM1000" s="503"/>
    </row>
    <row r="1001" spans="8:39" s="531" customFormat="1" ht="13.5" hidden="1" x14ac:dyDescent="0.15">
      <c r="H1001" s="532"/>
      <c r="M1001" s="533"/>
      <c r="N1001" s="532"/>
      <c r="Q1001" s="548"/>
      <c r="R1001" s="532"/>
      <c r="S1001" s="548"/>
      <c r="X1001" s="539"/>
      <c r="AB1001" s="541"/>
      <c r="AC1001" s="541"/>
      <c r="AD1001" s="541"/>
      <c r="AE1001" s="541"/>
      <c r="AF1001" s="541"/>
      <c r="AL1001" s="481"/>
      <c r="AM1001" s="503"/>
    </row>
    <row r="1002" spans="8:39" s="531" customFormat="1" ht="13.5" hidden="1" x14ac:dyDescent="0.15">
      <c r="H1002" s="532"/>
      <c r="M1002" s="533"/>
      <c r="N1002" s="532"/>
      <c r="Q1002" s="548"/>
      <c r="R1002" s="532"/>
      <c r="S1002" s="548"/>
      <c r="X1002" s="539"/>
      <c r="AB1002" s="541"/>
      <c r="AC1002" s="541"/>
      <c r="AD1002" s="541"/>
      <c r="AE1002" s="541"/>
      <c r="AF1002" s="541"/>
      <c r="AL1002" s="481"/>
      <c r="AM1002" s="503"/>
    </row>
    <row r="1003" spans="8:39" s="531" customFormat="1" ht="13.5" hidden="1" x14ac:dyDescent="0.15">
      <c r="H1003" s="532"/>
      <c r="M1003" s="533"/>
      <c r="N1003" s="532"/>
      <c r="Q1003" s="548"/>
      <c r="R1003" s="532"/>
      <c r="S1003" s="548"/>
      <c r="X1003" s="539"/>
      <c r="AB1003" s="541"/>
      <c r="AC1003" s="541"/>
      <c r="AD1003" s="541"/>
      <c r="AE1003" s="541"/>
      <c r="AF1003" s="541"/>
      <c r="AL1003" s="481"/>
      <c r="AM1003" s="503"/>
    </row>
    <row r="1004" spans="8:39" s="531" customFormat="1" ht="13.5" hidden="1" x14ac:dyDescent="0.15">
      <c r="H1004" s="532"/>
      <c r="M1004" s="533"/>
      <c r="N1004" s="532"/>
      <c r="Q1004" s="548"/>
      <c r="R1004" s="532"/>
      <c r="S1004" s="548"/>
      <c r="X1004" s="539"/>
      <c r="AB1004" s="541"/>
      <c r="AC1004" s="541"/>
      <c r="AD1004" s="541"/>
      <c r="AE1004" s="541"/>
      <c r="AF1004" s="541"/>
      <c r="AL1004" s="481"/>
      <c r="AM1004" s="503"/>
    </row>
    <row r="1005" spans="8:39" s="531" customFormat="1" ht="13.5" hidden="1" x14ac:dyDescent="0.15">
      <c r="H1005" s="532"/>
      <c r="M1005" s="533"/>
      <c r="N1005" s="532"/>
      <c r="Q1005" s="548"/>
      <c r="R1005" s="532"/>
      <c r="S1005" s="548"/>
      <c r="X1005" s="539"/>
      <c r="AB1005" s="541"/>
      <c r="AC1005" s="541"/>
      <c r="AD1005" s="541"/>
      <c r="AE1005" s="541"/>
      <c r="AF1005" s="541"/>
      <c r="AL1005" s="481"/>
      <c r="AM1005" s="503"/>
    </row>
    <row r="1006" spans="8:39" s="531" customFormat="1" ht="13.5" hidden="1" x14ac:dyDescent="0.15">
      <c r="H1006" s="532"/>
      <c r="M1006" s="533"/>
      <c r="N1006" s="532"/>
      <c r="Q1006" s="548"/>
      <c r="R1006" s="532"/>
      <c r="S1006" s="548"/>
      <c r="X1006" s="539"/>
      <c r="AB1006" s="541"/>
      <c r="AC1006" s="541"/>
      <c r="AD1006" s="541"/>
      <c r="AE1006" s="541"/>
      <c r="AF1006" s="541"/>
      <c r="AL1006" s="481"/>
      <c r="AM1006" s="503"/>
    </row>
    <row r="1007" spans="8:39" s="531" customFormat="1" ht="13.5" hidden="1" x14ac:dyDescent="0.15">
      <c r="H1007" s="532"/>
      <c r="M1007" s="533"/>
      <c r="N1007" s="532"/>
      <c r="Q1007" s="548"/>
      <c r="R1007" s="532"/>
      <c r="S1007" s="548"/>
      <c r="X1007" s="539"/>
      <c r="AB1007" s="541"/>
      <c r="AC1007" s="541"/>
      <c r="AD1007" s="541"/>
      <c r="AE1007" s="541"/>
      <c r="AF1007" s="541"/>
      <c r="AL1007" s="481"/>
      <c r="AM1007" s="503"/>
    </row>
    <row r="1008" spans="8:39" s="531" customFormat="1" ht="13.5" hidden="1" x14ac:dyDescent="0.15">
      <c r="H1008" s="532"/>
      <c r="M1008" s="533"/>
      <c r="N1008" s="532"/>
      <c r="Q1008" s="548"/>
      <c r="R1008" s="532"/>
      <c r="S1008" s="548"/>
      <c r="X1008" s="539"/>
      <c r="AB1008" s="541"/>
      <c r="AC1008" s="541"/>
      <c r="AD1008" s="541"/>
      <c r="AE1008" s="541"/>
      <c r="AF1008" s="541"/>
      <c r="AL1008" s="481"/>
      <c r="AM1008" s="503"/>
    </row>
    <row r="1009" spans="8:39" s="531" customFormat="1" ht="13.5" hidden="1" x14ac:dyDescent="0.15">
      <c r="H1009" s="532"/>
      <c r="M1009" s="533"/>
      <c r="N1009" s="532"/>
      <c r="Q1009" s="548"/>
      <c r="R1009" s="532"/>
      <c r="S1009" s="548"/>
      <c r="X1009" s="539"/>
      <c r="AB1009" s="541"/>
      <c r="AC1009" s="541"/>
      <c r="AD1009" s="541"/>
      <c r="AE1009" s="541"/>
      <c r="AF1009" s="541"/>
      <c r="AL1009" s="481"/>
      <c r="AM1009" s="503"/>
    </row>
    <row r="1010" spans="8:39" s="531" customFormat="1" ht="13.5" hidden="1" x14ac:dyDescent="0.15">
      <c r="H1010" s="532"/>
      <c r="M1010" s="533"/>
      <c r="N1010" s="532"/>
      <c r="Q1010" s="548"/>
      <c r="R1010" s="532"/>
      <c r="S1010" s="548"/>
      <c r="X1010" s="539"/>
      <c r="AB1010" s="541"/>
      <c r="AC1010" s="541"/>
      <c r="AD1010" s="541"/>
      <c r="AE1010" s="541"/>
      <c r="AF1010" s="541"/>
      <c r="AL1010" s="481"/>
      <c r="AM1010" s="503"/>
    </row>
    <row r="1011" spans="8:39" s="531" customFormat="1" ht="13.5" hidden="1" x14ac:dyDescent="0.15">
      <c r="H1011" s="532"/>
      <c r="M1011" s="533"/>
      <c r="N1011" s="532"/>
      <c r="Q1011" s="548"/>
      <c r="R1011" s="532"/>
      <c r="S1011" s="548"/>
      <c r="X1011" s="539"/>
      <c r="AB1011" s="541"/>
      <c r="AC1011" s="541"/>
      <c r="AD1011" s="541"/>
      <c r="AE1011" s="541"/>
      <c r="AF1011" s="541"/>
      <c r="AL1011" s="481"/>
      <c r="AM1011" s="503"/>
    </row>
    <row r="1012" spans="8:39" s="531" customFormat="1" ht="13.5" hidden="1" x14ac:dyDescent="0.15">
      <c r="H1012" s="532"/>
      <c r="M1012" s="533"/>
      <c r="N1012" s="532"/>
      <c r="Q1012" s="548"/>
      <c r="R1012" s="532"/>
      <c r="S1012" s="548"/>
      <c r="X1012" s="539"/>
      <c r="AB1012" s="541"/>
      <c r="AC1012" s="541"/>
      <c r="AD1012" s="541"/>
      <c r="AE1012" s="541"/>
      <c r="AF1012" s="541"/>
      <c r="AL1012" s="481"/>
      <c r="AM1012" s="503"/>
    </row>
    <row r="1013" spans="8:39" s="531" customFormat="1" ht="13.5" hidden="1" x14ac:dyDescent="0.15">
      <c r="H1013" s="532"/>
      <c r="M1013" s="533"/>
      <c r="N1013" s="532"/>
      <c r="Q1013" s="548"/>
      <c r="R1013" s="532"/>
      <c r="S1013" s="548"/>
      <c r="X1013" s="539"/>
      <c r="AB1013" s="541"/>
      <c r="AC1013" s="541"/>
      <c r="AD1013" s="541"/>
      <c r="AE1013" s="541"/>
      <c r="AF1013" s="541"/>
      <c r="AL1013" s="481"/>
      <c r="AM1013" s="503"/>
    </row>
    <row r="1014" spans="8:39" s="531" customFormat="1" ht="13.5" hidden="1" x14ac:dyDescent="0.15">
      <c r="H1014" s="532"/>
      <c r="M1014" s="533"/>
      <c r="N1014" s="532"/>
      <c r="Q1014" s="548"/>
      <c r="R1014" s="532"/>
      <c r="S1014" s="548"/>
      <c r="X1014" s="539"/>
      <c r="AB1014" s="541"/>
      <c r="AC1014" s="541"/>
      <c r="AD1014" s="541"/>
      <c r="AE1014" s="541"/>
      <c r="AF1014" s="541"/>
      <c r="AL1014" s="481"/>
      <c r="AM1014" s="503"/>
    </row>
    <row r="1015" spans="8:39" s="531" customFormat="1" ht="13.5" hidden="1" x14ac:dyDescent="0.15">
      <c r="H1015" s="532"/>
      <c r="M1015" s="533"/>
      <c r="N1015" s="532"/>
      <c r="Q1015" s="548"/>
      <c r="R1015" s="532"/>
      <c r="S1015" s="548"/>
      <c r="X1015" s="539"/>
      <c r="AB1015" s="541"/>
      <c r="AC1015" s="541"/>
      <c r="AD1015" s="541"/>
      <c r="AE1015" s="541"/>
      <c r="AF1015" s="541"/>
      <c r="AL1015" s="481"/>
      <c r="AM1015" s="503"/>
    </row>
    <row r="1016" spans="8:39" s="531" customFormat="1" ht="13.5" hidden="1" x14ac:dyDescent="0.15">
      <c r="H1016" s="532"/>
      <c r="M1016" s="533"/>
      <c r="N1016" s="532"/>
      <c r="Q1016" s="548"/>
      <c r="R1016" s="532"/>
      <c r="S1016" s="548"/>
      <c r="X1016" s="539"/>
      <c r="AB1016" s="541"/>
      <c r="AC1016" s="541"/>
      <c r="AD1016" s="541"/>
      <c r="AE1016" s="541"/>
      <c r="AF1016" s="541"/>
      <c r="AL1016" s="481"/>
      <c r="AM1016" s="503"/>
    </row>
    <row r="1017" spans="8:39" s="531" customFormat="1" ht="13.5" hidden="1" x14ac:dyDescent="0.15">
      <c r="H1017" s="532"/>
      <c r="M1017" s="533"/>
      <c r="N1017" s="532"/>
      <c r="Q1017" s="548"/>
      <c r="R1017" s="532"/>
      <c r="S1017" s="548"/>
      <c r="X1017" s="539"/>
      <c r="AB1017" s="541"/>
      <c r="AC1017" s="541"/>
      <c r="AD1017" s="541"/>
      <c r="AE1017" s="541"/>
      <c r="AF1017" s="541"/>
      <c r="AL1017" s="481"/>
      <c r="AM1017" s="503"/>
    </row>
    <row r="1018" spans="8:39" s="531" customFormat="1" ht="13.5" hidden="1" x14ac:dyDescent="0.15">
      <c r="H1018" s="532"/>
      <c r="M1018" s="533"/>
      <c r="N1018" s="532"/>
      <c r="Q1018" s="548"/>
      <c r="R1018" s="532"/>
      <c r="S1018" s="548"/>
      <c r="X1018" s="539"/>
      <c r="AB1018" s="541"/>
      <c r="AC1018" s="541"/>
      <c r="AD1018" s="541"/>
      <c r="AE1018" s="541"/>
      <c r="AF1018" s="541"/>
      <c r="AL1018" s="481"/>
      <c r="AM1018" s="503"/>
    </row>
    <row r="1019" spans="8:39" s="531" customFormat="1" ht="13.5" hidden="1" x14ac:dyDescent="0.15">
      <c r="H1019" s="532"/>
      <c r="M1019" s="533"/>
      <c r="N1019" s="532"/>
      <c r="Q1019" s="548"/>
      <c r="R1019" s="532"/>
      <c r="S1019" s="548"/>
      <c r="X1019" s="539"/>
      <c r="AB1019" s="541"/>
      <c r="AC1019" s="541"/>
      <c r="AD1019" s="541"/>
      <c r="AE1019" s="541"/>
      <c r="AF1019" s="541"/>
      <c r="AL1019" s="481"/>
      <c r="AM1019" s="503"/>
    </row>
    <row r="1020" spans="8:39" s="531" customFormat="1" ht="13.5" hidden="1" x14ac:dyDescent="0.15">
      <c r="H1020" s="532"/>
      <c r="M1020" s="533"/>
      <c r="N1020" s="532"/>
      <c r="Q1020" s="548"/>
      <c r="R1020" s="532"/>
      <c r="S1020" s="548"/>
      <c r="X1020" s="539"/>
      <c r="AB1020" s="541"/>
      <c r="AC1020" s="541"/>
      <c r="AD1020" s="541"/>
      <c r="AE1020" s="541"/>
      <c r="AF1020" s="541"/>
      <c r="AL1020" s="481"/>
      <c r="AM1020" s="503"/>
    </row>
    <row r="1021" spans="8:39" s="531" customFormat="1" ht="13.5" hidden="1" x14ac:dyDescent="0.15">
      <c r="H1021" s="532"/>
      <c r="M1021" s="533"/>
      <c r="N1021" s="532"/>
      <c r="Q1021" s="548"/>
      <c r="R1021" s="532"/>
      <c r="S1021" s="548"/>
      <c r="X1021" s="539"/>
      <c r="AB1021" s="541"/>
      <c r="AC1021" s="541"/>
      <c r="AD1021" s="541"/>
      <c r="AE1021" s="541"/>
      <c r="AF1021" s="541"/>
      <c r="AL1021" s="481"/>
      <c r="AM1021" s="503"/>
    </row>
    <row r="1022" spans="8:39" s="531" customFormat="1" ht="13.5" hidden="1" x14ac:dyDescent="0.15">
      <c r="H1022" s="532"/>
      <c r="M1022" s="533"/>
      <c r="N1022" s="532"/>
      <c r="Q1022" s="548"/>
      <c r="R1022" s="532"/>
      <c r="S1022" s="548"/>
      <c r="X1022" s="539"/>
      <c r="AB1022" s="541"/>
      <c r="AC1022" s="541"/>
      <c r="AD1022" s="541"/>
      <c r="AE1022" s="541"/>
      <c r="AF1022" s="541"/>
      <c r="AL1022" s="481"/>
      <c r="AM1022" s="503"/>
    </row>
    <row r="1023" spans="8:39" s="531" customFormat="1" ht="13.5" hidden="1" x14ac:dyDescent="0.15">
      <c r="H1023" s="532"/>
      <c r="M1023" s="533"/>
      <c r="N1023" s="532"/>
      <c r="Q1023" s="548"/>
      <c r="R1023" s="532"/>
      <c r="S1023" s="548"/>
      <c r="X1023" s="539"/>
      <c r="AB1023" s="541"/>
      <c r="AC1023" s="541"/>
      <c r="AD1023" s="541"/>
      <c r="AE1023" s="541"/>
      <c r="AF1023" s="541"/>
      <c r="AL1023" s="481"/>
      <c r="AM1023" s="503"/>
    </row>
    <row r="1024" spans="8:39" s="531" customFormat="1" ht="13.5" hidden="1" x14ac:dyDescent="0.15">
      <c r="H1024" s="532"/>
      <c r="M1024" s="533"/>
      <c r="N1024" s="532"/>
      <c r="Q1024" s="548"/>
      <c r="R1024" s="532"/>
      <c r="S1024" s="548"/>
      <c r="X1024" s="539"/>
      <c r="AB1024" s="541"/>
      <c r="AC1024" s="541"/>
      <c r="AD1024" s="541"/>
      <c r="AE1024" s="541"/>
      <c r="AF1024" s="541"/>
      <c r="AL1024" s="481"/>
      <c r="AM1024" s="503"/>
    </row>
    <row r="1025" spans="8:39" s="531" customFormat="1" ht="13.5" hidden="1" x14ac:dyDescent="0.15">
      <c r="H1025" s="532"/>
      <c r="M1025" s="533"/>
      <c r="N1025" s="532"/>
      <c r="Q1025" s="548"/>
      <c r="R1025" s="532"/>
      <c r="S1025" s="548"/>
      <c r="X1025" s="539"/>
      <c r="AB1025" s="541"/>
      <c r="AC1025" s="541"/>
      <c r="AD1025" s="541"/>
      <c r="AE1025" s="541"/>
      <c r="AF1025" s="541"/>
      <c r="AL1025" s="481"/>
      <c r="AM1025" s="503"/>
    </row>
    <row r="1026" spans="8:39" s="531" customFormat="1" ht="13.5" hidden="1" x14ac:dyDescent="0.15">
      <c r="H1026" s="532"/>
      <c r="M1026" s="533"/>
      <c r="N1026" s="532"/>
      <c r="Q1026" s="548"/>
      <c r="R1026" s="532"/>
      <c r="S1026" s="548"/>
      <c r="X1026" s="539"/>
      <c r="AB1026" s="541"/>
      <c r="AC1026" s="541"/>
      <c r="AD1026" s="541"/>
      <c r="AE1026" s="541"/>
      <c r="AF1026" s="541"/>
      <c r="AL1026" s="481"/>
      <c r="AM1026" s="503"/>
    </row>
    <row r="1027" spans="8:39" s="531" customFormat="1" ht="13.5" hidden="1" x14ac:dyDescent="0.15">
      <c r="H1027" s="532"/>
      <c r="M1027" s="533"/>
      <c r="N1027" s="532"/>
      <c r="Q1027" s="548"/>
      <c r="R1027" s="532"/>
      <c r="S1027" s="548"/>
      <c r="X1027" s="539"/>
      <c r="AB1027" s="541"/>
      <c r="AC1027" s="541"/>
      <c r="AD1027" s="541"/>
      <c r="AE1027" s="541"/>
      <c r="AF1027" s="541"/>
      <c r="AL1027" s="481"/>
      <c r="AM1027" s="503"/>
    </row>
    <row r="1028" spans="8:39" s="531" customFormat="1" ht="13.5" hidden="1" x14ac:dyDescent="0.15">
      <c r="H1028" s="532"/>
      <c r="M1028" s="533"/>
      <c r="N1028" s="532"/>
      <c r="Q1028" s="548"/>
      <c r="R1028" s="532"/>
      <c r="S1028" s="548"/>
      <c r="X1028" s="539"/>
      <c r="AB1028" s="541"/>
      <c r="AC1028" s="541"/>
      <c r="AD1028" s="541"/>
      <c r="AE1028" s="541"/>
      <c r="AF1028" s="541"/>
      <c r="AL1028" s="481"/>
      <c r="AM1028" s="503"/>
    </row>
    <row r="1029" spans="8:39" s="531" customFormat="1" ht="13.5" hidden="1" x14ac:dyDescent="0.15">
      <c r="H1029" s="532"/>
      <c r="M1029" s="533"/>
      <c r="N1029" s="532"/>
      <c r="Q1029" s="548"/>
      <c r="R1029" s="532"/>
      <c r="S1029" s="548"/>
      <c r="X1029" s="539"/>
      <c r="AB1029" s="541"/>
      <c r="AC1029" s="541"/>
      <c r="AD1029" s="541"/>
      <c r="AE1029" s="541"/>
      <c r="AF1029" s="541"/>
      <c r="AL1029" s="481"/>
      <c r="AM1029" s="503"/>
    </row>
    <row r="1030" spans="8:39" s="531" customFormat="1" ht="13.5" hidden="1" x14ac:dyDescent="0.15">
      <c r="H1030" s="532"/>
      <c r="M1030" s="533"/>
      <c r="N1030" s="532"/>
      <c r="Q1030" s="548"/>
      <c r="R1030" s="532"/>
      <c r="S1030" s="548"/>
      <c r="X1030" s="539"/>
      <c r="AB1030" s="541"/>
      <c r="AC1030" s="541"/>
      <c r="AD1030" s="541"/>
      <c r="AE1030" s="541"/>
      <c r="AF1030" s="541"/>
      <c r="AL1030" s="481"/>
      <c r="AM1030" s="503"/>
    </row>
    <row r="1031" spans="8:39" s="531" customFormat="1" ht="13.5" hidden="1" x14ac:dyDescent="0.15">
      <c r="H1031" s="532"/>
      <c r="M1031" s="533"/>
      <c r="N1031" s="532"/>
      <c r="Q1031" s="548"/>
      <c r="R1031" s="532"/>
      <c r="S1031" s="548"/>
      <c r="X1031" s="539"/>
      <c r="AB1031" s="541"/>
      <c r="AC1031" s="541"/>
      <c r="AD1031" s="541"/>
      <c r="AE1031" s="541"/>
      <c r="AF1031" s="541"/>
      <c r="AL1031" s="481"/>
      <c r="AM1031" s="503"/>
    </row>
    <row r="1032" spans="8:39" s="531" customFormat="1" ht="13.5" hidden="1" x14ac:dyDescent="0.15">
      <c r="H1032" s="532"/>
      <c r="M1032" s="533"/>
      <c r="N1032" s="532"/>
      <c r="Q1032" s="548"/>
      <c r="R1032" s="532"/>
      <c r="S1032" s="548"/>
      <c r="X1032" s="539"/>
      <c r="AB1032" s="541"/>
      <c r="AC1032" s="541"/>
      <c r="AD1032" s="541"/>
      <c r="AE1032" s="541"/>
      <c r="AF1032" s="541"/>
      <c r="AL1032" s="481"/>
      <c r="AM1032" s="503"/>
    </row>
    <row r="1033" spans="8:39" s="531" customFormat="1" ht="13.5" hidden="1" x14ac:dyDescent="0.15">
      <c r="H1033" s="532"/>
      <c r="M1033" s="533"/>
      <c r="N1033" s="532"/>
      <c r="Q1033" s="548"/>
      <c r="R1033" s="532"/>
      <c r="S1033" s="548"/>
      <c r="X1033" s="539"/>
      <c r="AB1033" s="541"/>
      <c r="AC1033" s="541"/>
      <c r="AD1033" s="541"/>
      <c r="AE1033" s="541"/>
      <c r="AF1033" s="541"/>
      <c r="AL1033" s="481"/>
      <c r="AM1033" s="503"/>
    </row>
    <row r="1034" spans="8:39" s="531" customFormat="1" ht="13.5" hidden="1" x14ac:dyDescent="0.15">
      <c r="H1034" s="532"/>
      <c r="M1034" s="533"/>
      <c r="N1034" s="532"/>
      <c r="Q1034" s="548"/>
      <c r="R1034" s="532"/>
      <c r="S1034" s="548"/>
      <c r="X1034" s="539"/>
      <c r="AB1034" s="541"/>
      <c r="AC1034" s="541"/>
      <c r="AD1034" s="541"/>
      <c r="AE1034" s="541"/>
      <c r="AF1034" s="541"/>
      <c r="AL1034" s="481"/>
      <c r="AM1034" s="503"/>
    </row>
    <row r="1035" spans="8:39" s="531" customFormat="1" ht="13.5" hidden="1" x14ac:dyDescent="0.15">
      <c r="H1035" s="532"/>
      <c r="M1035" s="533"/>
      <c r="N1035" s="532"/>
      <c r="Q1035" s="548"/>
      <c r="R1035" s="532"/>
      <c r="S1035" s="548"/>
      <c r="X1035" s="539"/>
      <c r="AB1035" s="541"/>
      <c r="AC1035" s="541"/>
      <c r="AD1035" s="541"/>
      <c r="AE1035" s="541"/>
      <c r="AF1035" s="541"/>
      <c r="AL1035" s="481"/>
      <c r="AM1035" s="503"/>
    </row>
    <row r="1036" spans="8:39" s="531" customFormat="1" ht="13.5" hidden="1" x14ac:dyDescent="0.15">
      <c r="H1036" s="532"/>
      <c r="M1036" s="533"/>
      <c r="N1036" s="532"/>
      <c r="Q1036" s="548"/>
      <c r="R1036" s="532"/>
      <c r="S1036" s="548"/>
      <c r="X1036" s="539"/>
      <c r="AB1036" s="541"/>
      <c r="AC1036" s="541"/>
      <c r="AD1036" s="541"/>
      <c r="AE1036" s="541"/>
      <c r="AF1036" s="541"/>
      <c r="AL1036" s="481"/>
      <c r="AM1036" s="503"/>
    </row>
    <row r="1037" spans="8:39" s="531" customFormat="1" ht="13.5" hidden="1" x14ac:dyDescent="0.15">
      <c r="H1037" s="532"/>
      <c r="M1037" s="533"/>
      <c r="N1037" s="532"/>
      <c r="Q1037" s="548"/>
      <c r="R1037" s="532"/>
      <c r="S1037" s="548"/>
      <c r="X1037" s="539"/>
      <c r="AB1037" s="541"/>
      <c r="AC1037" s="541"/>
      <c r="AD1037" s="541"/>
      <c r="AE1037" s="541"/>
      <c r="AF1037" s="541"/>
      <c r="AL1037" s="481"/>
      <c r="AM1037" s="503"/>
    </row>
    <row r="1038" spans="8:39" s="531" customFormat="1" ht="13.5" hidden="1" x14ac:dyDescent="0.15">
      <c r="H1038" s="532"/>
      <c r="M1038" s="533"/>
      <c r="N1038" s="532"/>
      <c r="Q1038" s="548"/>
      <c r="R1038" s="532"/>
      <c r="S1038" s="548"/>
      <c r="X1038" s="539"/>
      <c r="AB1038" s="541"/>
      <c r="AC1038" s="541"/>
      <c r="AD1038" s="541"/>
      <c r="AE1038" s="541"/>
      <c r="AF1038" s="541"/>
      <c r="AL1038" s="481"/>
      <c r="AM1038" s="503"/>
    </row>
    <row r="1039" spans="8:39" s="531" customFormat="1" ht="13.5" hidden="1" x14ac:dyDescent="0.15">
      <c r="H1039" s="532"/>
      <c r="M1039" s="533"/>
      <c r="N1039" s="532"/>
      <c r="Q1039" s="548"/>
      <c r="R1039" s="532"/>
      <c r="S1039" s="548"/>
      <c r="X1039" s="539"/>
      <c r="AB1039" s="541"/>
      <c r="AC1039" s="541"/>
      <c r="AD1039" s="541"/>
      <c r="AE1039" s="541"/>
      <c r="AF1039" s="541"/>
      <c r="AL1039" s="481"/>
      <c r="AM1039" s="503"/>
    </row>
    <row r="1040" spans="8:39" s="531" customFormat="1" ht="13.5" hidden="1" x14ac:dyDescent="0.15">
      <c r="H1040" s="532"/>
      <c r="M1040" s="533"/>
      <c r="N1040" s="532"/>
      <c r="Q1040" s="548"/>
      <c r="R1040" s="532"/>
      <c r="S1040" s="548"/>
      <c r="X1040" s="539"/>
      <c r="AB1040" s="541"/>
      <c r="AC1040" s="541"/>
      <c r="AD1040" s="541"/>
      <c r="AE1040" s="541"/>
      <c r="AF1040" s="541"/>
      <c r="AL1040" s="481"/>
      <c r="AM1040" s="503"/>
    </row>
    <row r="1041" spans="8:39" s="531" customFormat="1" ht="13.5" hidden="1" x14ac:dyDescent="0.15">
      <c r="H1041" s="532"/>
      <c r="M1041" s="533"/>
      <c r="N1041" s="532"/>
      <c r="Q1041" s="548"/>
      <c r="R1041" s="532"/>
      <c r="S1041" s="548"/>
      <c r="X1041" s="539"/>
      <c r="AB1041" s="541"/>
      <c r="AC1041" s="541"/>
      <c r="AD1041" s="541"/>
      <c r="AE1041" s="541"/>
      <c r="AF1041" s="541"/>
      <c r="AL1041" s="481"/>
      <c r="AM1041" s="503"/>
    </row>
    <row r="1042" spans="8:39" s="531" customFormat="1" ht="13.5" hidden="1" x14ac:dyDescent="0.15">
      <c r="H1042" s="532"/>
      <c r="M1042" s="533"/>
      <c r="N1042" s="532"/>
      <c r="Q1042" s="548"/>
      <c r="R1042" s="532"/>
      <c r="S1042" s="548"/>
      <c r="X1042" s="539"/>
      <c r="AB1042" s="541"/>
      <c r="AC1042" s="541"/>
      <c r="AD1042" s="541"/>
      <c r="AE1042" s="541"/>
      <c r="AF1042" s="541"/>
      <c r="AL1042" s="481"/>
      <c r="AM1042" s="503"/>
    </row>
    <row r="1043" spans="8:39" s="531" customFormat="1" ht="13.5" hidden="1" x14ac:dyDescent="0.15">
      <c r="H1043" s="532"/>
      <c r="M1043" s="533"/>
      <c r="N1043" s="532"/>
      <c r="Q1043" s="548"/>
      <c r="R1043" s="532"/>
      <c r="S1043" s="548"/>
      <c r="X1043" s="539"/>
      <c r="AB1043" s="541"/>
      <c r="AC1043" s="541"/>
      <c r="AD1043" s="541"/>
      <c r="AE1043" s="541"/>
      <c r="AF1043" s="541"/>
      <c r="AL1043" s="481"/>
      <c r="AM1043" s="503"/>
    </row>
    <row r="1044" spans="8:39" s="531" customFormat="1" ht="13.5" hidden="1" x14ac:dyDescent="0.15">
      <c r="H1044" s="532"/>
      <c r="M1044" s="533"/>
      <c r="N1044" s="532"/>
      <c r="Q1044" s="548"/>
      <c r="R1044" s="532"/>
      <c r="S1044" s="548"/>
      <c r="X1044" s="539"/>
      <c r="AB1044" s="541"/>
      <c r="AC1044" s="541"/>
      <c r="AD1044" s="541"/>
      <c r="AE1044" s="541"/>
      <c r="AF1044" s="541"/>
      <c r="AL1044" s="481"/>
      <c r="AM1044" s="503"/>
    </row>
    <row r="1045" spans="8:39" s="531" customFormat="1" ht="13.5" hidden="1" x14ac:dyDescent="0.15">
      <c r="H1045" s="532"/>
      <c r="M1045" s="533"/>
      <c r="N1045" s="532"/>
      <c r="Q1045" s="548"/>
      <c r="R1045" s="532"/>
      <c r="S1045" s="548"/>
      <c r="X1045" s="539"/>
      <c r="AB1045" s="541"/>
      <c r="AC1045" s="541"/>
      <c r="AD1045" s="541"/>
      <c r="AE1045" s="541"/>
      <c r="AF1045" s="541"/>
      <c r="AL1045" s="481"/>
      <c r="AM1045" s="503"/>
    </row>
    <row r="1046" spans="8:39" s="531" customFormat="1" ht="13.5" hidden="1" x14ac:dyDescent="0.15">
      <c r="H1046" s="532"/>
      <c r="M1046" s="533"/>
      <c r="N1046" s="532"/>
      <c r="Q1046" s="548"/>
      <c r="R1046" s="532"/>
      <c r="S1046" s="548"/>
      <c r="X1046" s="539"/>
      <c r="AB1046" s="541"/>
      <c r="AC1046" s="541"/>
      <c r="AD1046" s="541"/>
      <c r="AE1046" s="541"/>
      <c r="AF1046" s="541"/>
      <c r="AL1046" s="481"/>
      <c r="AM1046" s="503"/>
    </row>
    <row r="1047" spans="8:39" s="531" customFormat="1" ht="13.5" hidden="1" x14ac:dyDescent="0.15">
      <c r="H1047" s="532"/>
      <c r="M1047" s="533"/>
      <c r="N1047" s="532"/>
      <c r="Q1047" s="548"/>
      <c r="R1047" s="532"/>
      <c r="S1047" s="548"/>
      <c r="X1047" s="539"/>
      <c r="AB1047" s="541"/>
      <c r="AC1047" s="541"/>
      <c r="AD1047" s="541"/>
      <c r="AE1047" s="541"/>
      <c r="AF1047" s="541"/>
      <c r="AL1047" s="481"/>
      <c r="AM1047" s="503"/>
    </row>
    <row r="1048" spans="8:39" s="531" customFormat="1" ht="13.5" hidden="1" x14ac:dyDescent="0.15">
      <c r="H1048" s="532"/>
      <c r="M1048" s="533"/>
      <c r="N1048" s="532"/>
      <c r="Q1048" s="548"/>
      <c r="R1048" s="532"/>
      <c r="S1048" s="548"/>
      <c r="X1048" s="539"/>
      <c r="AB1048" s="541"/>
      <c r="AC1048" s="541"/>
      <c r="AD1048" s="541"/>
      <c r="AE1048" s="541"/>
      <c r="AF1048" s="541"/>
      <c r="AL1048" s="481"/>
      <c r="AM1048" s="503"/>
    </row>
    <row r="1049" spans="8:39" s="531" customFormat="1" ht="13.5" hidden="1" x14ac:dyDescent="0.15">
      <c r="H1049" s="532"/>
      <c r="M1049" s="533"/>
      <c r="N1049" s="532"/>
      <c r="Q1049" s="548"/>
      <c r="R1049" s="532"/>
      <c r="S1049" s="548"/>
      <c r="X1049" s="539"/>
      <c r="AB1049" s="541"/>
      <c r="AC1049" s="541"/>
      <c r="AD1049" s="541"/>
      <c r="AE1049" s="541"/>
      <c r="AF1049" s="541"/>
      <c r="AL1049" s="481"/>
      <c r="AM1049" s="503"/>
    </row>
    <row r="1050" spans="8:39" s="531" customFormat="1" ht="13.5" hidden="1" x14ac:dyDescent="0.15">
      <c r="H1050" s="532"/>
      <c r="M1050" s="533"/>
      <c r="N1050" s="532"/>
      <c r="Q1050" s="548"/>
      <c r="R1050" s="532"/>
      <c r="S1050" s="548"/>
      <c r="X1050" s="539"/>
      <c r="AB1050" s="541"/>
      <c r="AC1050" s="541"/>
      <c r="AD1050" s="541"/>
      <c r="AE1050" s="541"/>
      <c r="AF1050" s="541"/>
      <c r="AL1050" s="481"/>
      <c r="AM1050" s="503"/>
    </row>
    <row r="1051" spans="8:39" s="531" customFormat="1" ht="13.5" hidden="1" x14ac:dyDescent="0.15">
      <c r="H1051" s="532"/>
      <c r="M1051" s="533"/>
      <c r="N1051" s="532"/>
      <c r="Q1051" s="548"/>
      <c r="R1051" s="532"/>
      <c r="S1051" s="548"/>
      <c r="X1051" s="539"/>
      <c r="AB1051" s="541"/>
      <c r="AC1051" s="541"/>
      <c r="AD1051" s="541"/>
      <c r="AE1051" s="541"/>
      <c r="AF1051" s="541"/>
      <c r="AL1051" s="481"/>
      <c r="AM1051" s="503"/>
    </row>
    <row r="1052" spans="8:39" s="531" customFormat="1" ht="13.5" hidden="1" x14ac:dyDescent="0.15">
      <c r="H1052" s="532"/>
      <c r="M1052" s="533"/>
      <c r="N1052" s="532"/>
      <c r="Q1052" s="548"/>
      <c r="R1052" s="532"/>
      <c r="S1052" s="548"/>
      <c r="X1052" s="539"/>
      <c r="AB1052" s="541"/>
      <c r="AC1052" s="541"/>
      <c r="AD1052" s="541"/>
      <c r="AE1052" s="541"/>
      <c r="AF1052" s="541"/>
      <c r="AL1052" s="481"/>
      <c r="AM1052" s="503"/>
    </row>
    <row r="1053" spans="8:39" s="531" customFormat="1" ht="13.5" hidden="1" x14ac:dyDescent="0.15">
      <c r="H1053" s="532"/>
      <c r="M1053" s="533"/>
      <c r="N1053" s="532"/>
      <c r="Q1053" s="548"/>
      <c r="R1053" s="532"/>
      <c r="S1053" s="548"/>
      <c r="X1053" s="539"/>
      <c r="AB1053" s="541"/>
      <c r="AC1053" s="541"/>
      <c r="AD1053" s="541"/>
      <c r="AE1053" s="541"/>
      <c r="AF1053" s="541"/>
      <c r="AL1053" s="481"/>
      <c r="AM1053" s="503"/>
    </row>
    <row r="1054" spans="8:39" s="531" customFormat="1" ht="13.5" hidden="1" x14ac:dyDescent="0.15">
      <c r="H1054" s="532"/>
      <c r="M1054" s="533"/>
      <c r="N1054" s="532"/>
      <c r="Q1054" s="548"/>
      <c r="R1054" s="532"/>
      <c r="S1054" s="548"/>
      <c r="X1054" s="539"/>
      <c r="AB1054" s="541"/>
      <c r="AC1054" s="541"/>
      <c r="AD1054" s="541"/>
      <c r="AE1054" s="541"/>
      <c r="AF1054" s="541"/>
      <c r="AL1054" s="481"/>
      <c r="AM1054" s="503"/>
    </row>
    <row r="1055" spans="8:39" s="531" customFormat="1" ht="13.5" hidden="1" x14ac:dyDescent="0.15">
      <c r="H1055" s="532"/>
      <c r="M1055" s="533"/>
      <c r="N1055" s="532"/>
      <c r="Q1055" s="548"/>
      <c r="R1055" s="532"/>
      <c r="S1055" s="548"/>
      <c r="X1055" s="539"/>
      <c r="AB1055" s="541"/>
      <c r="AC1055" s="541"/>
      <c r="AD1055" s="541"/>
      <c r="AE1055" s="541"/>
      <c r="AF1055" s="541"/>
      <c r="AL1055" s="481"/>
      <c r="AM1055" s="503"/>
    </row>
    <row r="1056" spans="8:39" s="531" customFormat="1" ht="13.5" hidden="1" x14ac:dyDescent="0.15">
      <c r="H1056" s="532"/>
      <c r="M1056" s="533"/>
      <c r="N1056" s="532"/>
      <c r="Q1056" s="548"/>
      <c r="R1056" s="532"/>
      <c r="S1056" s="548"/>
      <c r="X1056" s="539"/>
      <c r="AB1056" s="541"/>
      <c r="AC1056" s="541"/>
      <c r="AD1056" s="541"/>
      <c r="AE1056" s="541"/>
      <c r="AF1056" s="541"/>
      <c r="AL1056" s="481"/>
      <c r="AM1056" s="503"/>
    </row>
    <row r="1057" spans="8:39" s="531" customFormat="1" ht="13.5" hidden="1" x14ac:dyDescent="0.15">
      <c r="H1057" s="532"/>
      <c r="M1057" s="533"/>
      <c r="N1057" s="532"/>
      <c r="Q1057" s="548"/>
      <c r="R1057" s="532"/>
      <c r="S1057" s="548"/>
      <c r="X1057" s="539"/>
      <c r="AB1057" s="541"/>
      <c r="AC1057" s="541"/>
      <c r="AD1057" s="541"/>
      <c r="AE1057" s="541"/>
      <c r="AF1057" s="541"/>
      <c r="AL1057" s="481"/>
      <c r="AM1057" s="503"/>
    </row>
    <row r="1058" spans="8:39" s="531" customFormat="1" ht="13.5" hidden="1" x14ac:dyDescent="0.15">
      <c r="H1058" s="532"/>
      <c r="M1058" s="533"/>
      <c r="N1058" s="532"/>
      <c r="Q1058" s="548"/>
      <c r="R1058" s="532"/>
      <c r="S1058" s="548"/>
      <c r="X1058" s="539"/>
      <c r="AB1058" s="541"/>
      <c r="AC1058" s="541"/>
      <c r="AD1058" s="541"/>
      <c r="AE1058" s="541"/>
      <c r="AF1058" s="541"/>
      <c r="AL1058" s="481"/>
      <c r="AM1058" s="503"/>
    </row>
    <row r="1059" spans="8:39" s="531" customFormat="1" ht="13.5" hidden="1" x14ac:dyDescent="0.15">
      <c r="H1059" s="532"/>
      <c r="M1059" s="533"/>
      <c r="N1059" s="532"/>
      <c r="Q1059" s="548"/>
      <c r="R1059" s="532"/>
      <c r="S1059" s="548"/>
      <c r="X1059" s="539"/>
      <c r="AB1059" s="541"/>
      <c r="AC1059" s="541"/>
      <c r="AD1059" s="541"/>
      <c r="AE1059" s="541"/>
      <c r="AF1059" s="541"/>
      <c r="AL1059" s="481"/>
      <c r="AM1059" s="503"/>
    </row>
    <row r="1060" spans="8:39" s="531" customFormat="1" ht="13.5" hidden="1" x14ac:dyDescent="0.15">
      <c r="H1060" s="532"/>
      <c r="M1060" s="533"/>
      <c r="N1060" s="532"/>
      <c r="Q1060" s="548"/>
      <c r="R1060" s="532"/>
      <c r="S1060" s="548"/>
      <c r="X1060" s="539"/>
      <c r="AB1060" s="541"/>
      <c r="AC1060" s="541"/>
      <c r="AD1060" s="541"/>
      <c r="AE1060" s="541"/>
      <c r="AF1060" s="541"/>
      <c r="AL1060" s="481"/>
      <c r="AM1060" s="503"/>
    </row>
    <row r="1061" spans="8:39" s="531" customFormat="1" ht="13.5" hidden="1" x14ac:dyDescent="0.15">
      <c r="H1061" s="532"/>
      <c r="M1061" s="533"/>
      <c r="N1061" s="532"/>
      <c r="Q1061" s="548"/>
      <c r="R1061" s="532"/>
      <c r="S1061" s="548"/>
      <c r="X1061" s="539"/>
      <c r="AB1061" s="541"/>
      <c r="AC1061" s="541"/>
      <c r="AD1061" s="541"/>
      <c r="AE1061" s="541"/>
      <c r="AF1061" s="541"/>
      <c r="AL1061" s="481"/>
      <c r="AM1061" s="503"/>
    </row>
    <row r="1062" spans="8:39" s="531" customFormat="1" ht="13.5" hidden="1" x14ac:dyDescent="0.15">
      <c r="H1062" s="532"/>
      <c r="M1062" s="533"/>
      <c r="N1062" s="532"/>
      <c r="Q1062" s="548"/>
      <c r="R1062" s="532"/>
      <c r="S1062" s="548"/>
      <c r="X1062" s="539"/>
      <c r="AB1062" s="541"/>
      <c r="AC1062" s="541"/>
      <c r="AD1062" s="541"/>
      <c r="AE1062" s="541"/>
      <c r="AF1062" s="541"/>
      <c r="AL1062" s="481"/>
      <c r="AM1062" s="503"/>
    </row>
    <row r="1063" spans="8:39" s="531" customFormat="1" ht="13.5" hidden="1" x14ac:dyDescent="0.15">
      <c r="H1063" s="532"/>
      <c r="M1063" s="533"/>
      <c r="N1063" s="532"/>
      <c r="Q1063" s="548"/>
      <c r="R1063" s="532"/>
      <c r="S1063" s="548"/>
      <c r="X1063" s="539"/>
      <c r="AB1063" s="541"/>
      <c r="AC1063" s="541"/>
      <c r="AD1063" s="541"/>
      <c r="AE1063" s="541"/>
      <c r="AF1063" s="541"/>
      <c r="AL1063" s="481"/>
      <c r="AM1063" s="503"/>
    </row>
    <row r="1064" spans="8:39" s="531" customFormat="1" ht="13.5" hidden="1" x14ac:dyDescent="0.15">
      <c r="H1064" s="532"/>
      <c r="M1064" s="533"/>
      <c r="N1064" s="532"/>
      <c r="Q1064" s="548"/>
      <c r="R1064" s="532"/>
      <c r="S1064" s="548"/>
      <c r="X1064" s="539"/>
      <c r="AB1064" s="541"/>
      <c r="AC1064" s="541"/>
      <c r="AD1064" s="541"/>
      <c r="AE1064" s="541"/>
      <c r="AF1064" s="541"/>
      <c r="AL1064" s="481"/>
      <c r="AM1064" s="503"/>
    </row>
    <row r="1065" spans="8:39" s="531" customFormat="1" ht="13.5" hidden="1" x14ac:dyDescent="0.15">
      <c r="H1065" s="532"/>
      <c r="M1065" s="533"/>
      <c r="N1065" s="532"/>
      <c r="Q1065" s="548"/>
      <c r="R1065" s="532"/>
      <c r="S1065" s="548"/>
      <c r="X1065" s="539"/>
      <c r="AB1065" s="541"/>
      <c r="AC1065" s="541"/>
      <c r="AD1065" s="541"/>
      <c r="AE1065" s="541"/>
      <c r="AF1065" s="541"/>
      <c r="AL1065" s="481"/>
      <c r="AM1065" s="503"/>
    </row>
    <row r="1066" spans="8:39" s="531" customFormat="1" ht="13.5" hidden="1" x14ac:dyDescent="0.15">
      <c r="H1066" s="532"/>
      <c r="M1066" s="533"/>
      <c r="N1066" s="532"/>
      <c r="Q1066" s="548"/>
      <c r="R1066" s="532"/>
      <c r="S1066" s="548"/>
      <c r="X1066" s="539"/>
      <c r="AB1066" s="541"/>
      <c r="AC1066" s="541"/>
      <c r="AD1066" s="541"/>
      <c r="AE1066" s="541"/>
      <c r="AF1066" s="541"/>
      <c r="AL1066" s="481"/>
      <c r="AM1066" s="503"/>
    </row>
    <row r="1067" spans="8:39" s="531" customFormat="1" ht="13.5" hidden="1" x14ac:dyDescent="0.15">
      <c r="H1067" s="532"/>
      <c r="M1067" s="533"/>
      <c r="N1067" s="532"/>
      <c r="Q1067" s="548"/>
      <c r="R1067" s="532"/>
      <c r="S1067" s="548"/>
      <c r="X1067" s="539"/>
      <c r="AB1067" s="541"/>
      <c r="AC1067" s="541"/>
      <c r="AD1067" s="541"/>
      <c r="AE1067" s="541"/>
      <c r="AF1067" s="541"/>
      <c r="AL1067" s="481"/>
      <c r="AM1067" s="503"/>
    </row>
    <row r="1068" spans="8:39" s="531" customFormat="1" ht="13.5" hidden="1" x14ac:dyDescent="0.15">
      <c r="H1068" s="532"/>
      <c r="M1068" s="533"/>
      <c r="N1068" s="532"/>
      <c r="Q1068" s="548"/>
      <c r="R1068" s="532"/>
      <c r="S1068" s="548"/>
      <c r="X1068" s="539"/>
      <c r="AB1068" s="541"/>
      <c r="AC1068" s="541"/>
      <c r="AD1068" s="541"/>
      <c r="AE1068" s="541"/>
      <c r="AF1068" s="541"/>
      <c r="AL1068" s="481"/>
      <c r="AM1068" s="503"/>
    </row>
    <row r="1069" spans="8:39" s="531" customFormat="1" ht="13.5" hidden="1" x14ac:dyDescent="0.15">
      <c r="H1069" s="532"/>
      <c r="M1069" s="533"/>
      <c r="N1069" s="532"/>
      <c r="Q1069" s="548"/>
      <c r="R1069" s="532"/>
      <c r="S1069" s="548"/>
      <c r="X1069" s="539"/>
      <c r="AB1069" s="541"/>
      <c r="AC1069" s="541"/>
      <c r="AD1069" s="541"/>
      <c r="AE1069" s="541"/>
      <c r="AF1069" s="541"/>
      <c r="AL1069" s="481"/>
      <c r="AM1069" s="503"/>
    </row>
    <row r="1070" spans="8:39" s="531" customFormat="1" ht="13.5" hidden="1" x14ac:dyDescent="0.15">
      <c r="H1070" s="532"/>
      <c r="M1070" s="533"/>
      <c r="N1070" s="532"/>
      <c r="Q1070" s="548"/>
      <c r="R1070" s="532"/>
      <c r="S1070" s="548"/>
      <c r="X1070" s="539"/>
      <c r="AB1070" s="541"/>
      <c r="AC1070" s="541"/>
      <c r="AD1070" s="541"/>
      <c r="AE1070" s="541"/>
      <c r="AF1070" s="541"/>
      <c r="AL1070" s="481"/>
      <c r="AM1070" s="503"/>
    </row>
    <row r="1071" spans="8:39" s="531" customFormat="1" ht="13.5" hidden="1" x14ac:dyDescent="0.15">
      <c r="H1071" s="532"/>
      <c r="M1071" s="533"/>
      <c r="N1071" s="532"/>
      <c r="Q1071" s="548"/>
      <c r="R1071" s="532"/>
      <c r="S1071" s="548"/>
      <c r="X1071" s="539"/>
      <c r="AB1071" s="541"/>
      <c r="AC1071" s="541"/>
      <c r="AD1071" s="541"/>
      <c r="AE1071" s="541"/>
      <c r="AF1071" s="541"/>
      <c r="AL1071" s="481"/>
      <c r="AM1071" s="503"/>
    </row>
    <row r="1072" spans="8:39" s="531" customFormat="1" ht="13.5" hidden="1" x14ac:dyDescent="0.15">
      <c r="H1072" s="532"/>
      <c r="M1072" s="533"/>
      <c r="N1072" s="532"/>
      <c r="Q1072" s="548"/>
      <c r="R1072" s="532"/>
      <c r="S1072" s="548"/>
      <c r="X1072" s="539"/>
      <c r="AB1072" s="541"/>
      <c r="AC1072" s="541"/>
      <c r="AD1072" s="541"/>
      <c r="AE1072" s="541"/>
      <c r="AF1072" s="541"/>
      <c r="AL1072" s="481"/>
      <c r="AM1072" s="503"/>
    </row>
    <row r="1073" spans="8:39" s="531" customFormat="1" ht="13.5" hidden="1" x14ac:dyDescent="0.15">
      <c r="H1073" s="532"/>
      <c r="M1073" s="533"/>
      <c r="N1073" s="532"/>
      <c r="Q1073" s="548"/>
      <c r="R1073" s="532"/>
      <c r="S1073" s="548"/>
      <c r="X1073" s="539"/>
      <c r="AB1073" s="541"/>
      <c r="AC1073" s="541"/>
      <c r="AD1073" s="541"/>
      <c r="AE1073" s="541"/>
      <c r="AF1073" s="541"/>
      <c r="AL1073" s="481"/>
      <c r="AM1073" s="503"/>
    </row>
    <row r="1074" spans="8:39" s="531" customFormat="1" ht="13.5" hidden="1" x14ac:dyDescent="0.15">
      <c r="H1074" s="532"/>
      <c r="M1074" s="533"/>
      <c r="N1074" s="532"/>
      <c r="Q1074" s="548"/>
      <c r="R1074" s="532"/>
      <c r="S1074" s="548"/>
      <c r="X1074" s="539"/>
      <c r="AB1074" s="541"/>
      <c r="AC1074" s="541"/>
      <c r="AD1074" s="541"/>
      <c r="AE1074" s="541"/>
      <c r="AF1074" s="541"/>
      <c r="AL1074" s="481"/>
      <c r="AM1074" s="503"/>
    </row>
    <row r="1075" spans="8:39" s="531" customFormat="1" ht="13.5" hidden="1" x14ac:dyDescent="0.15">
      <c r="H1075" s="532"/>
      <c r="M1075" s="533"/>
      <c r="N1075" s="532"/>
      <c r="Q1075" s="548"/>
      <c r="R1075" s="532"/>
      <c r="S1075" s="548"/>
      <c r="X1075" s="539"/>
      <c r="AB1075" s="541"/>
      <c r="AC1075" s="541"/>
      <c r="AD1075" s="541"/>
      <c r="AE1075" s="541"/>
      <c r="AF1075" s="541"/>
      <c r="AL1075" s="481"/>
      <c r="AM1075" s="503"/>
    </row>
    <row r="1076" spans="8:39" s="531" customFormat="1" ht="13.5" hidden="1" x14ac:dyDescent="0.15">
      <c r="H1076" s="532"/>
      <c r="M1076" s="533"/>
      <c r="N1076" s="532"/>
      <c r="Q1076" s="548"/>
      <c r="R1076" s="532"/>
      <c r="S1076" s="548"/>
      <c r="X1076" s="539"/>
      <c r="AB1076" s="541"/>
      <c r="AC1076" s="541"/>
      <c r="AD1076" s="541"/>
      <c r="AE1076" s="541"/>
      <c r="AF1076" s="541"/>
      <c r="AL1076" s="481"/>
      <c r="AM1076" s="503"/>
    </row>
    <row r="1077" spans="8:39" s="531" customFormat="1" ht="13.5" hidden="1" x14ac:dyDescent="0.15">
      <c r="H1077" s="532"/>
      <c r="M1077" s="533"/>
      <c r="N1077" s="532"/>
      <c r="Q1077" s="548"/>
      <c r="R1077" s="532"/>
      <c r="S1077" s="548"/>
      <c r="X1077" s="539"/>
      <c r="AB1077" s="541"/>
      <c r="AC1077" s="541"/>
      <c r="AD1077" s="541"/>
      <c r="AE1077" s="541"/>
      <c r="AF1077" s="541"/>
      <c r="AL1077" s="481"/>
      <c r="AM1077" s="503"/>
    </row>
    <row r="1078" spans="8:39" s="531" customFormat="1" ht="13.5" hidden="1" x14ac:dyDescent="0.15">
      <c r="H1078" s="532"/>
      <c r="M1078" s="533"/>
      <c r="N1078" s="532"/>
      <c r="Q1078" s="548"/>
      <c r="R1078" s="532"/>
      <c r="S1078" s="548"/>
      <c r="X1078" s="539"/>
      <c r="AB1078" s="541"/>
      <c r="AC1078" s="541"/>
      <c r="AD1078" s="541"/>
      <c r="AE1078" s="541"/>
      <c r="AF1078" s="541"/>
      <c r="AL1078" s="481"/>
      <c r="AM1078" s="503"/>
    </row>
    <row r="1079" spans="8:39" s="531" customFormat="1" ht="13.5" hidden="1" x14ac:dyDescent="0.15">
      <c r="H1079" s="532"/>
      <c r="M1079" s="533"/>
      <c r="N1079" s="532"/>
      <c r="Q1079" s="548"/>
      <c r="R1079" s="532"/>
      <c r="S1079" s="548"/>
      <c r="X1079" s="539"/>
      <c r="AB1079" s="541"/>
      <c r="AC1079" s="541"/>
      <c r="AD1079" s="541"/>
      <c r="AE1079" s="541"/>
      <c r="AF1079" s="541"/>
      <c r="AL1079" s="481"/>
      <c r="AM1079" s="503"/>
    </row>
    <row r="1080" spans="8:39" s="531" customFormat="1" ht="13.5" hidden="1" x14ac:dyDescent="0.15">
      <c r="H1080" s="532"/>
      <c r="M1080" s="533"/>
      <c r="N1080" s="532"/>
      <c r="Q1080" s="548"/>
      <c r="R1080" s="532"/>
      <c r="S1080" s="548"/>
      <c r="X1080" s="539"/>
      <c r="AB1080" s="541"/>
      <c r="AC1080" s="541"/>
      <c r="AD1080" s="541"/>
      <c r="AE1080" s="541"/>
      <c r="AF1080" s="541"/>
      <c r="AL1080" s="481"/>
      <c r="AM1080" s="503"/>
    </row>
    <row r="1081" spans="8:39" s="531" customFormat="1" ht="13.5" hidden="1" x14ac:dyDescent="0.15">
      <c r="H1081" s="532"/>
      <c r="M1081" s="533"/>
      <c r="N1081" s="532"/>
      <c r="Q1081" s="548"/>
      <c r="R1081" s="532"/>
      <c r="S1081" s="548"/>
      <c r="X1081" s="539"/>
      <c r="AB1081" s="541"/>
      <c r="AC1081" s="541"/>
      <c r="AD1081" s="541"/>
      <c r="AE1081" s="541"/>
      <c r="AF1081" s="541"/>
      <c r="AL1081" s="481"/>
      <c r="AM1081" s="503"/>
    </row>
    <row r="1082" spans="8:39" s="531" customFormat="1" ht="13.5" hidden="1" x14ac:dyDescent="0.15">
      <c r="H1082" s="532"/>
      <c r="M1082" s="533"/>
      <c r="N1082" s="532"/>
      <c r="Q1082" s="548"/>
      <c r="R1082" s="532"/>
      <c r="S1082" s="548"/>
      <c r="X1082" s="539"/>
      <c r="AB1082" s="541"/>
      <c r="AC1082" s="541"/>
      <c r="AD1082" s="541"/>
      <c r="AE1082" s="541"/>
      <c r="AF1082" s="541"/>
      <c r="AL1082" s="481"/>
      <c r="AM1082" s="503"/>
    </row>
    <row r="1083" spans="8:39" s="531" customFormat="1" ht="13.5" hidden="1" x14ac:dyDescent="0.15">
      <c r="H1083" s="532"/>
      <c r="M1083" s="533"/>
      <c r="N1083" s="532"/>
      <c r="Q1083" s="548"/>
      <c r="R1083" s="532"/>
      <c r="S1083" s="548"/>
      <c r="X1083" s="539"/>
      <c r="AB1083" s="541"/>
      <c r="AC1083" s="541"/>
      <c r="AD1083" s="541"/>
      <c r="AE1083" s="541"/>
      <c r="AF1083" s="541"/>
      <c r="AL1083" s="481"/>
      <c r="AM1083" s="503"/>
    </row>
    <row r="1084" spans="8:39" s="531" customFormat="1" ht="13.5" hidden="1" x14ac:dyDescent="0.15">
      <c r="H1084" s="532"/>
      <c r="M1084" s="533"/>
      <c r="N1084" s="532"/>
      <c r="Q1084" s="548"/>
      <c r="R1084" s="532"/>
      <c r="S1084" s="548"/>
      <c r="X1084" s="539"/>
      <c r="AB1084" s="541"/>
      <c r="AC1084" s="541"/>
      <c r="AD1084" s="541"/>
      <c r="AE1084" s="541"/>
      <c r="AF1084" s="541"/>
      <c r="AL1084" s="481"/>
      <c r="AM1084" s="503"/>
    </row>
    <row r="1085" spans="8:39" s="531" customFormat="1" ht="13.5" hidden="1" x14ac:dyDescent="0.15">
      <c r="H1085" s="532"/>
      <c r="M1085" s="533"/>
      <c r="N1085" s="532"/>
      <c r="Q1085" s="548"/>
      <c r="R1085" s="532"/>
      <c r="S1085" s="548"/>
      <c r="X1085" s="539"/>
      <c r="AB1085" s="541"/>
      <c r="AC1085" s="541"/>
      <c r="AD1085" s="541"/>
      <c r="AE1085" s="541"/>
      <c r="AF1085" s="541"/>
      <c r="AL1085" s="481"/>
      <c r="AM1085" s="503"/>
    </row>
    <row r="1086" spans="8:39" s="531" customFormat="1" ht="13.5" hidden="1" x14ac:dyDescent="0.15">
      <c r="H1086" s="532"/>
      <c r="M1086" s="533"/>
      <c r="N1086" s="532"/>
      <c r="Q1086" s="548"/>
      <c r="R1086" s="532"/>
      <c r="S1086" s="548"/>
      <c r="X1086" s="539"/>
      <c r="AB1086" s="541"/>
      <c r="AC1086" s="541"/>
      <c r="AD1086" s="541"/>
      <c r="AE1086" s="541"/>
      <c r="AF1086" s="541"/>
      <c r="AL1086" s="481"/>
      <c r="AM1086" s="503"/>
    </row>
    <row r="1087" spans="8:39" s="531" customFormat="1" ht="13.5" hidden="1" x14ac:dyDescent="0.15">
      <c r="H1087" s="532"/>
      <c r="M1087" s="533"/>
      <c r="N1087" s="532"/>
      <c r="Q1087" s="548"/>
      <c r="R1087" s="532"/>
      <c r="S1087" s="548"/>
      <c r="X1087" s="539"/>
      <c r="AB1087" s="541"/>
      <c r="AC1087" s="541"/>
      <c r="AD1087" s="541"/>
      <c r="AE1087" s="541"/>
      <c r="AF1087" s="541"/>
      <c r="AL1087" s="481"/>
      <c r="AM1087" s="503"/>
    </row>
    <row r="1088" spans="8:39" s="531" customFormat="1" ht="13.5" hidden="1" x14ac:dyDescent="0.15">
      <c r="H1088" s="532"/>
      <c r="M1088" s="533"/>
      <c r="N1088" s="532"/>
      <c r="Q1088" s="548"/>
      <c r="R1088" s="532"/>
      <c r="S1088" s="548"/>
      <c r="X1088" s="539"/>
      <c r="AB1088" s="541"/>
      <c r="AC1088" s="541"/>
      <c r="AD1088" s="541"/>
      <c r="AE1088" s="541"/>
      <c r="AF1088" s="541"/>
      <c r="AL1088" s="481"/>
      <c r="AM1088" s="503"/>
    </row>
    <row r="1089" spans="8:39" s="531" customFormat="1" ht="13.5" hidden="1" x14ac:dyDescent="0.15">
      <c r="H1089" s="532"/>
      <c r="M1089" s="533"/>
      <c r="N1089" s="532"/>
      <c r="Q1089" s="548"/>
      <c r="R1089" s="532"/>
      <c r="S1089" s="548"/>
      <c r="X1089" s="539"/>
      <c r="AB1089" s="541"/>
      <c r="AC1089" s="541"/>
      <c r="AD1089" s="541"/>
      <c r="AE1089" s="541"/>
      <c r="AF1089" s="541"/>
      <c r="AL1089" s="481"/>
      <c r="AM1089" s="503"/>
    </row>
    <row r="1090" spans="8:39" s="531" customFormat="1" ht="13.5" hidden="1" x14ac:dyDescent="0.15">
      <c r="H1090" s="532"/>
      <c r="M1090" s="533"/>
      <c r="N1090" s="532"/>
      <c r="Q1090" s="548"/>
      <c r="R1090" s="532"/>
      <c r="S1090" s="548"/>
      <c r="X1090" s="539"/>
      <c r="AB1090" s="541"/>
      <c r="AC1090" s="541"/>
      <c r="AD1090" s="541"/>
      <c r="AE1090" s="541"/>
      <c r="AF1090" s="541"/>
      <c r="AL1090" s="481"/>
      <c r="AM1090" s="503"/>
    </row>
    <row r="1091" spans="8:39" s="531" customFormat="1" ht="13.5" hidden="1" x14ac:dyDescent="0.15">
      <c r="H1091" s="532"/>
      <c r="M1091" s="533"/>
      <c r="N1091" s="532"/>
      <c r="Q1091" s="548"/>
      <c r="R1091" s="532"/>
      <c r="S1091" s="548"/>
      <c r="X1091" s="539"/>
      <c r="AB1091" s="541"/>
      <c r="AC1091" s="541"/>
      <c r="AD1091" s="541"/>
      <c r="AE1091" s="541"/>
      <c r="AF1091" s="541"/>
      <c r="AL1091" s="481"/>
      <c r="AM1091" s="503"/>
    </row>
    <row r="1092" spans="8:39" s="531" customFormat="1" ht="13.5" hidden="1" x14ac:dyDescent="0.15">
      <c r="H1092" s="532"/>
      <c r="M1092" s="533"/>
      <c r="N1092" s="532"/>
      <c r="Q1092" s="548"/>
      <c r="R1092" s="532"/>
      <c r="S1092" s="548"/>
      <c r="X1092" s="539"/>
      <c r="AB1092" s="541"/>
      <c r="AC1092" s="541"/>
      <c r="AD1092" s="541"/>
      <c r="AE1092" s="541"/>
      <c r="AF1092" s="541"/>
      <c r="AL1092" s="481"/>
      <c r="AM1092" s="503"/>
    </row>
    <row r="1093" spans="8:39" s="531" customFormat="1" ht="13.5" hidden="1" x14ac:dyDescent="0.15">
      <c r="H1093" s="532"/>
      <c r="M1093" s="533"/>
      <c r="N1093" s="532"/>
      <c r="Q1093" s="548"/>
      <c r="R1093" s="532"/>
      <c r="S1093" s="548"/>
      <c r="X1093" s="539"/>
      <c r="AB1093" s="541"/>
      <c r="AC1093" s="541"/>
      <c r="AD1093" s="541"/>
      <c r="AE1093" s="541"/>
      <c r="AF1093" s="541"/>
      <c r="AL1093" s="481"/>
      <c r="AM1093" s="503"/>
    </row>
    <row r="1094" spans="8:39" s="531" customFormat="1" ht="13.5" hidden="1" x14ac:dyDescent="0.15">
      <c r="H1094" s="532"/>
      <c r="M1094" s="533"/>
      <c r="N1094" s="532"/>
      <c r="Q1094" s="548"/>
      <c r="R1094" s="532"/>
      <c r="S1094" s="548"/>
      <c r="X1094" s="539"/>
      <c r="AB1094" s="541"/>
      <c r="AC1094" s="541"/>
      <c r="AD1094" s="541"/>
      <c r="AE1094" s="541"/>
      <c r="AF1094" s="541"/>
      <c r="AL1094" s="481"/>
      <c r="AM1094" s="503"/>
    </row>
    <row r="1095" spans="8:39" s="531" customFormat="1" ht="13.5" hidden="1" x14ac:dyDescent="0.15">
      <c r="H1095" s="532"/>
      <c r="M1095" s="533"/>
      <c r="N1095" s="532"/>
      <c r="Q1095" s="548"/>
      <c r="R1095" s="532"/>
      <c r="S1095" s="548"/>
      <c r="X1095" s="539"/>
      <c r="AB1095" s="541"/>
      <c r="AC1095" s="541"/>
      <c r="AD1095" s="541"/>
      <c r="AE1095" s="541"/>
      <c r="AF1095" s="541"/>
      <c r="AL1095" s="481"/>
      <c r="AM1095" s="503"/>
    </row>
    <row r="1096" spans="8:39" s="531" customFormat="1" ht="13.5" hidden="1" x14ac:dyDescent="0.15">
      <c r="H1096" s="532"/>
      <c r="M1096" s="533"/>
      <c r="N1096" s="532"/>
      <c r="Q1096" s="548"/>
      <c r="R1096" s="532"/>
      <c r="S1096" s="548"/>
      <c r="X1096" s="539"/>
      <c r="AB1096" s="541"/>
      <c r="AC1096" s="541"/>
      <c r="AD1096" s="541"/>
      <c r="AE1096" s="541"/>
      <c r="AF1096" s="541"/>
      <c r="AL1096" s="481"/>
      <c r="AM1096" s="503"/>
    </row>
    <row r="1097" spans="8:39" s="531" customFormat="1" ht="13.5" hidden="1" x14ac:dyDescent="0.15">
      <c r="H1097" s="532"/>
      <c r="M1097" s="533"/>
      <c r="N1097" s="532"/>
      <c r="Q1097" s="548"/>
      <c r="R1097" s="532"/>
      <c r="S1097" s="548"/>
      <c r="X1097" s="539"/>
      <c r="AB1097" s="541"/>
      <c r="AC1097" s="541"/>
      <c r="AD1097" s="541"/>
      <c r="AE1097" s="541"/>
      <c r="AF1097" s="541"/>
      <c r="AL1097" s="481"/>
      <c r="AM1097" s="503"/>
    </row>
    <row r="1098" spans="8:39" s="531" customFormat="1" ht="13.5" hidden="1" x14ac:dyDescent="0.15">
      <c r="H1098" s="532"/>
      <c r="M1098" s="533"/>
      <c r="N1098" s="532"/>
      <c r="Q1098" s="548"/>
      <c r="R1098" s="532"/>
      <c r="S1098" s="548"/>
      <c r="X1098" s="539"/>
      <c r="AB1098" s="541"/>
      <c r="AC1098" s="541"/>
      <c r="AD1098" s="541"/>
      <c r="AE1098" s="541"/>
      <c r="AF1098" s="541"/>
      <c r="AL1098" s="481"/>
      <c r="AM1098" s="503"/>
    </row>
    <row r="1099" spans="8:39" s="531" customFormat="1" ht="13.5" hidden="1" x14ac:dyDescent="0.15">
      <c r="H1099" s="532"/>
      <c r="M1099" s="533"/>
      <c r="N1099" s="532"/>
      <c r="Q1099" s="548"/>
      <c r="R1099" s="532"/>
      <c r="S1099" s="548"/>
      <c r="X1099" s="539"/>
      <c r="AB1099" s="541"/>
      <c r="AC1099" s="541"/>
      <c r="AD1099" s="541"/>
      <c r="AE1099" s="541"/>
      <c r="AF1099" s="541"/>
      <c r="AL1099" s="481"/>
      <c r="AM1099" s="503"/>
    </row>
    <row r="1100" spans="8:39" s="531" customFormat="1" ht="13.5" hidden="1" x14ac:dyDescent="0.15">
      <c r="H1100" s="532"/>
      <c r="M1100" s="533"/>
      <c r="N1100" s="532"/>
      <c r="Q1100" s="548"/>
      <c r="R1100" s="532"/>
      <c r="S1100" s="548"/>
      <c r="X1100" s="539"/>
      <c r="AB1100" s="541"/>
      <c r="AC1100" s="541"/>
      <c r="AD1100" s="541"/>
      <c r="AE1100" s="541"/>
      <c r="AF1100" s="541"/>
      <c r="AL1100" s="481"/>
      <c r="AM1100" s="503"/>
    </row>
    <row r="1101" spans="8:39" s="531" customFormat="1" ht="13.5" hidden="1" x14ac:dyDescent="0.15">
      <c r="H1101" s="532"/>
      <c r="M1101" s="533"/>
      <c r="N1101" s="532"/>
      <c r="Q1101" s="548"/>
      <c r="R1101" s="532"/>
      <c r="S1101" s="548"/>
      <c r="X1101" s="539"/>
      <c r="AB1101" s="541"/>
      <c r="AC1101" s="541"/>
      <c r="AD1101" s="541"/>
      <c r="AE1101" s="541"/>
      <c r="AF1101" s="541"/>
      <c r="AL1101" s="481"/>
      <c r="AM1101" s="503"/>
    </row>
    <row r="1102" spans="8:39" s="531" customFormat="1" ht="13.5" hidden="1" x14ac:dyDescent="0.15">
      <c r="H1102" s="532"/>
      <c r="M1102" s="533"/>
      <c r="N1102" s="532"/>
      <c r="Q1102" s="548"/>
      <c r="R1102" s="532"/>
      <c r="S1102" s="548"/>
      <c r="X1102" s="539"/>
      <c r="AB1102" s="541"/>
      <c r="AC1102" s="541"/>
      <c r="AD1102" s="541"/>
      <c r="AE1102" s="541"/>
      <c r="AF1102" s="541"/>
      <c r="AL1102" s="481"/>
      <c r="AM1102" s="503"/>
    </row>
    <row r="1103" spans="8:39" s="531" customFormat="1" ht="13.5" hidden="1" x14ac:dyDescent="0.15">
      <c r="H1103" s="532"/>
      <c r="M1103" s="533"/>
      <c r="N1103" s="532"/>
      <c r="Q1103" s="548"/>
      <c r="R1103" s="532"/>
      <c r="S1103" s="548"/>
      <c r="X1103" s="539"/>
      <c r="AB1103" s="541"/>
      <c r="AC1103" s="541"/>
      <c r="AD1103" s="541"/>
      <c r="AE1103" s="541"/>
      <c r="AF1103" s="541"/>
      <c r="AL1103" s="481"/>
      <c r="AM1103" s="503"/>
    </row>
    <row r="1104" spans="8:39" s="531" customFormat="1" ht="13.5" hidden="1" x14ac:dyDescent="0.15">
      <c r="H1104" s="532"/>
      <c r="M1104" s="533"/>
      <c r="N1104" s="532"/>
      <c r="Q1104" s="548"/>
      <c r="R1104" s="532"/>
      <c r="S1104" s="548"/>
      <c r="X1104" s="539"/>
      <c r="AB1104" s="541"/>
      <c r="AC1104" s="541"/>
      <c r="AD1104" s="541"/>
      <c r="AE1104" s="541"/>
      <c r="AF1104" s="541"/>
      <c r="AL1104" s="481"/>
      <c r="AM1104" s="503"/>
    </row>
    <row r="1105" spans="8:39" s="531" customFormat="1" ht="13.5" hidden="1" x14ac:dyDescent="0.15">
      <c r="H1105" s="532"/>
      <c r="M1105" s="533"/>
      <c r="N1105" s="532"/>
      <c r="Q1105" s="548"/>
      <c r="R1105" s="532"/>
      <c r="S1105" s="548"/>
      <c r="X1105" s="539"/>
      <c r="AB1105" s="541"/>
      <c r="AC1105" s="541"/>
      <c r="AD1105" s="541"/>
      <c r="AE1105" s="541"/>
      <c r="AF1105" s="541"/>
      <c r="AL1105" s="481"/>
      <c r="AM1105" s="503"/>
    </row>
    <row r="1106" spans="8:39" s="531" customFormat="1" ht="13.5" hidden="1" x14ac:dyDescent="0.15">
      <c r="H1106" s="532"/>
      <c r="M1106" s="533"/>
      <c r="N1106" s="532"/>
      <c r="Q1106" s="548"/>
      <c r="R1106" s="532"/>
      <c r="S1106" s="548"/>
      <c r="X1106" s="539"/>
      <c r="AB1106" s="541"/>
      <c r="AC1106" s="541"/>
      <c r="AD1106" s="541"/>
      <c r="AE1106" s="541"/>
      <c r="AF1106" s="541"/>
      <c r="AL1106" s="481"/>
      <c r="AM1106" s="503"/>
    </row>
    <row r="1107" spans="8:39" s="531" customFormat="1" ht="13.5" hidden="1" x14ac:dyDescent="0.15">
      <c r="H1107" s="532"/>
      <c r="M1107" s="533"/>
      <c r="N1107" s="532"/>
      <c r="Q1107" s="548"/>
      <c r="R1107" s="532"/>
      <c r="S1107" s="548"/>
      <c r="X1107" s="539"/>
      <c r="AB1107" s="541"/>
      <c r="AC1107" s="541"/>
      <c r="AD1107" s="541"/>
      <c r="AE1107" s="541"/>
      <c r="AF1107" s="541"/>
      <c r="AL1107" s="481"/>
      <c r="AM1107" s="503"/>
    </row>
    <row r="1108" spans="8:39" s="531" customFormat="1" ht="13.5" hidden="1" x14ac:dyDescent="0.15">
      <c r="H1108" s="532"/>
      <c r="M1108" s="533"/>
      <c r="N1108" s="532"/>
      <c r="Q1108" s="548"/>
      <c r="R1108" s="532"/>
      <c r="S1108" s="548"/>
      <c r="X1108" s="539"/>
      <c r="AB1108" s="541"/>
      <c r="AC1108" s="541"/>
      <c r="AD1108" s="541"/>
      <c r="AE1108" s="541"/>
      <c r="AF1108" s="541"/>
      <c r="AL1108" s="481"/>
      <c r="AM1108" s="503"/>
    </row>
    <row r="1109" spans="8:39" s="531" customFormat="1" ht="13.5" hidden="1" x14ac:dyDescent="0.15">
      <c r="H1109" s="532"/>
      <c r="M1109" s="533"/>
      <c r="N1109" s="532"/>
      <c r="Q1109" s="548"/>
      <c r="R1109" s="532"/>
      <c r="S1109" s="548"/>
      <c r="X1109" s="539"/>
      <c r="AB1109" s="541"/>
      <c r="AC1109" s="541"/>
      <c r="AD1109" s="541"/>
      <c r="AE1109" s="541"/>
      <c r="AF1109" s="541"/>
      <c r="AL1109" s="481"/>
      <c r="AM1109" s="503"/>
    </row>
    <row r="1110" spans="8:39" s="531" customFormat="1" ht="13.5" hidden="1" x14ac:dyDescent="0.15">
      <c r="H1110" s="532"/>
      <c r="M1110" s="533"/>
      <c r="N1110" s="532"/>
      <c r="Q1110" s="548"/>
      <c r="R1110" s="532"/>
      <c r="S1110" s="548"/>
      <c r="X1110" s="539"/>
      <c r="AB1110" s="541"/>
      <c r="AC1110" s="541"/>
      <c r="AD1110" s="541"/>
      <c r="AE1110" s="541"/>
      <c r="AF1110" s="541"/>
      <c r="AL1110" s="481"/>
      <c r="AM1110" s="503"/>
    </row>
    <row r="1111" spans="8:39" s="531" customFormat="1" ht="13.5" hidden="1" x14ac:dyDescent="0.15">
      <c r="H1111" s="532"/>
      <c r="M1111" s="533"/>
      <c r="N1111" s="532"/>
      <c r="Q1111" s="548"/>
      <c r="R1111" s="532"/>
      <c r="S1111" s="548"/>
      <c r="X1111" s="539"/>
      <c r="AB1111" s="541"/>
      <c r="AC1111" s="541"/>
      <c r="AD1111" s="541"/>
      <c r="AE1111" s="541"/>
      <c r="AF1111" s="541"/>
      <c r="AL1111" s="481"/>
      <c r="AM1111" s="503"/>
    </row>
    <row r="1112" spans="8:39" s="531" customFormat="1" ht="13.5" hidden="1" x14ac:dyDescent="0.15">
      <c r="H1112" s="532"/>
      <c r="M1112" s="533"/>
      <c r="N1112" s="532"/>
      <c r="Q1112" s="548"/>
      <c r="R1112" s="532"/>
      <c r="S1112" s="548"/>
      <c r="X1112" s="539"/>
      <c r="AB1112" s="541"/>
      <c r="AC1112" s="541"/>
      <c r="AD1112" s="541"/>
      <c r="AE1112" s="541"/>
      <c r="AF1112" s="541"/>
      <c r="AL1112" s="481"/>
      <c r="AM1112" s="503"/>
    </row>
    <row r="1113" spans="8:39" s="531" customFormat="1" ht="13.5" hidden="1" x14ac:dyDescent="0.15">
      <c r="H1113" s="532"/>
      <c r="M1113" s="533"/>
      <c r="N1113" s="532"/>
      <c r="Q1113" s="548"/>
      <c r="R1113" s="532"/>
      <c r="S1113" s="548"/>
      <c r="X1113" s="539"/>
      <c r="AB1113" s="541"/>
      <c r="AC1113" s="541"/>
      <c r="AD1113" s="541"/>
      <c r="AE1113" s="541"/>
      <c r="AF1113" s="541"/>
      <c r="AL1113" s="481"/>
      <c r="AM1113" s="503"/>
    </row>
    <row r="1114" spans="8:39" s="531" customFormat="1" ht="13.5" hidden="1" x14ac:dyDescent="0.15">
      <c r="H1114" s="532"/>
      <c r="M1114" s="533"/>
      <c r="N1114" s="532"/>
      <c r="Q1114" s="548"/>
      <c r="R1114" s="532"/>
      <c r="S1114" s="548"/>
      <c r="X1114" s="549"/>
      <c r="AB1114" s="541"/>
      <c r="AC1114" s="541"/>
      <c r="AD1114" s="541"/>
      <c r="AE1114" s="541"/>
      <c r="AF1114" s="541"/>
      <c r="AL1114" s="481"/>
      <c r="AM1114" s="503"/>
    </row>
    <row r="1115" spans="8:39" s="531" customFormat="1" ht="13.5" hidden="1" x14ac:dyDescent="0.15">
      <c r="H1115" s="532"/>
      <c r="M1115" s="533"/>
      <c r="N1115" s="532"/>
      <c r="Q1115" s="548"/>
      <c r="R1115" s="532"/>
      <c r="S1115" s="548"/>
      <c r="X1115" s="549"/>
      <c r="AB1115" s="541"/>
      <c r="AC1115" s="541"/>
      <c r="AD1115" s="541"/>
      <c r="AE1115" s="541"/>
      <c r="AF1115" s="541"/>
      <c r="AL1115" s="481"/>
      <c r="AM1115" s="503"/>
    </row>
    <row r="1116" spans="8:39" s="531" customFormat="1" ht="13.5" hidden="1" x14ac:dyDescent="0.15">
      <c r="H1116" s="532"/>
      <c r="M1116" s="533"/>
      <c r="N1116" s="532"/>
      <c r="Q1116" s="548"/>
      <c r="R1116" s="532"/>
      <c r="S1116" s="548"/>
      <c r="X1116" s="549"/>
      <c r="AB1116" s="541"/>
      <c r="AC1116" s="541"/>
      <c r="AD1116" s="541"/>
      <c r="AE1116" s="541"/>
      <c r="AF1116" s="541"/>
      <c r="AL1116" s="481"/>
      <c r="AM1116" s="503"/>
    </row>
    <row r="1117" spans="8:39" s="531" customFormat="1" ht="13.5" hidden="1" x14ac:dyDescent="0.15">
      <c r="H1117" s="532"/>
      <c r="M1117" s="533"/>
      <c r="N1117" s="532"/>
      <c r="Q1117" s="548"/>
      <c r="R1117" s="532"/>
      <c r="S1117" s="548"/>
      <c r="X1117" s="549"/>
      <c r="AB1117" s="541"/>
      <c r="AC1117" s="541"/>
      <c r="AD1117" s="541"/>
      <c r="AE1117" s="541"/>
      <c r="AF1117" s="541"/>
      <c r="AL1117" s="481"/>
      <c r="AM1117" s="503"/>
    </row>
    <row r="1118" spans="8:39" s="531" customFormat="1" ht="13.5" hidden="1" x14ac:dyDescent="0.15">
      <c r="H1118" s="532"/>
      <c r="M1118" s="533"/>
      <c r="N1118" s="532"/>
      <c r="Q1118" s="548"/>
      <c r="R1118" s="532"/>
      <c r="S1118" s="548"/>
      <c r="X1118" s="549"/>
      <c r="AB1118" s="541"/>
      <c r="AC1118" s="541"/>
      <c r="AD1118" s="541"/>
      <c r="AE1118" s="541"/>
      <c r="AF1118" s="541"/>
      <c r="AL1118" s="481"/>
      <c r="AM1118" s="503"/>
    </row>
    <row r="1119" spans="8:39" ht="13.5" hidden="1" customHeight="1" x14ac:dyDescent="0.15">
      <c r="X1119" s="539"/>
      <c r="Y1119" s="538"/>
    </row>
    <row r="1120" spans="8:39" ht="13.5" hidden="1" customHeight="1" x14ac:dyDescent="0.15">
      <c r="X1120" s="539"/>
      <c r="Y1120" s="538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5:X55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53:X53"/>
    <mergeCell ref="B54:X54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31:X31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29:X29"/>
    <mergeCell ref="B30:X30"/>
    <mergeCell ref="B19:X19"/>
    <mergeCell ref="B8:X11"/>
    <mergeCell ref="AA8:AF8"/>
    <mergeCell ref="AG8:AK8"/>
    <mergeCell ref="Y9:Z9"/>
    <mergeCell ref="B12:X12"/>
    <mergeCell ref="B13:X13"/>
    <mergeCell ref="B14:X14"/>
    <mergeCell ref="B15:X15"/>
    <mergeCell ref="B16:X16"/>
    <mergeCell ref="B17:X17"/>
    <mergeCell ref="B18:X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B96A25D6-707B-4B7D-862F-D6BC6678BF56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7</vt:i4>
      </vt:variant>
    </vt:vector>
  </HeadingPairs>
  <TitlesOfParts>
    <vt:vector size="26" baseType="lpstr"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19</vt:lpstr>
      <vt:lpstr>20</vt:lpstr>
      <vt:lpstr>'07'!Print_Titles</vt:lpstr>
      <vt:lpstr>'08'!Print_Titles</vt:lpstr>
      <vt:lpstr>'09'!Print_Titles</vt:lpstr>
      <vt:lpstr>'10'!Print_Titles</vt:lpstr>
      <vt:lpstr>'11'!Print_Titles</vt:lpstr>
      <vt:lpstr>'12'!Print_Titles</vt:lpstr>
      <vt:lpstr>'13'!Print_Titles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和士</dc:creator>
  <dc:description>XP1</dc:description>
  <cp:lastModifiedBy>岡田　和士</cp:lastModifiedBy>
  <cp:lastPrinted>2015-05-26T07:46:47Z</cp:lastPrinted>
  <dcterms:created xsi:type="dcterms:W3CDTF">2001-11-11T12:23:45Z</dcterms:created>
  <dcterms:modified xsi:type="dcterms:W3CDTF">2022-03-30T06:48:58Z</dcterms:modified>
</cp:coreProperties>
</file>