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3\040330_令和2年度決算状況\"/>
    </mc:Choice>
  </mc:AlternateContent>
  <xr:revisionPtr revIDLastSave="0" documentId="13_ncr:1_{7D2616C8-BA62-4C1D-8777-E1CA46B5DEF4}" xr6:coauthVersionLast="36" xr6:coauthVersionMax="36" xr10:uidLastSave="{00000000-0000-0000-0000-000000000000}"/>
  <bookViews>
    <workbookView xWindow="135" yWindow="225" windowWidth="8220" windowHeight="7725" activeTab="11" xr2:uid="{00000000-000D-0000-FFFF-FFFF00000000}"/>
  </bookViews>
  <sheets>
    <sheet name="40" sheetId="50" r:id="rId1"/>
    <sheet name="41" sheetId="55" r:id="rId2"/>
    <sheet name="42" sheetId="65" r:id="rId3"/>
    <sheet name="43" sheetId="54" r:id="rId4"/>
    <sheet name="44" sheetId="64" r:id="rId5"/>
    <sheet name="45" sheetId="27" r:id="rId6"/>
    <sheet name="46" sheetId="51" r:id="rId7"/>
    <sheet name="47" sheetId="32" r:id="rId8"/>
    <sheet name="50" sheetId="74" r:id="rId9"/>
    <sheet name="51" sheetId="75" r:id="rId10"/>
    <sheet name="52" sheetId="76" r:id="rId11"/>
    <sheet name="60" sheetId="79" r:id="rId12"/>
  </sheets>
  <calcPr calcId="191029"/>
</workbook>
</file>

<file path=xl/calcChain.xml><?xml version="1.0" encoding="utf-8"?>
<calcChain xmlns="http://schemas.openxmlformats.org/spreadsheetml/2006/main">
  <c r="AD35" i="79" l="1"/>
  <c r="AD34" i="79"/>
  <c r="AD33" i="79"/>
  <c r="AD32" i="79"/>
  <c r="AC31" i="79"/>
  <c r="AB31" i="79"/>
  <c r="AA31" i="79"/>
  <c r="Z31" i="79"/>
  <c r="Y31" i="79"/>
  <c r="X31" i="79"/>
  <c r="W31" i="79"/>
  <c r="AD31" i="79" s="1"/>
  <c r="AD29" i="79"/>
  <c r="AD28" i="79"/>
  <c r="AD27" i="79"/>
  <c r="AD26" i="79"/>
  <c r="AC25" i="79"/>
  <c r="AB25" i="79"/>
  <c r="AA25" i="79"/>
  <c r="Z25" i="79"/>
  <c r="Y25" i="79"/>
  <c r="X25" i="79"/>
  <c r="W25" i="79"/>
  <c r="AD25" i="79" s="1"/>
  <c r="AA23" i="79"/>
  <c r="W23" i="79"/>
  <c r="AD22" i="79"/>
  <c r="AC21" i="79"/>
  <c r="AC23" i="79" s="1"/>
  <c r="AB21" i="79"/>
  <c r="AB23" i="79" s="1"/>
  <c r="AA21" i="79"/>
  <c r="Z21" i="79"/>
  <c r="Z23" i="79" s="1"/>
  <c r="Y21" i="79"/>
  <c r="Y23" i="79" s="1"/>
  <c r="X21" i="79"/>
  <c r="X23" i="79" s="1"/>
  <c r="W21" i="79"/>
  <c r="AD21" i="79" s="1"/>
  <c r="AC20" i="79"/>
  <c r="AB20" i="79"/>
  <c r="AA20" i="79"/>
  <c r="Z20" i="79"/>
  <c r="Y20" i="79"/>
  <c r="X20" i="79"/>
  <c r="W20" i="79"/>
  <c r="AD20" i="79" s="1"/>
  <c r="AD19" i="79"/>
  <c r="AD18" i="79"/>
  <c r="AD17" i="79"/>
  <c r="AD16" i="79"/>
  <c r="AD23" i="79" l="1"/>
  <c r="T47" i="76" l="1"/>
  <c r="AN44" i="76"/>
  <c r="T42" i="76"/>
  <c r="BH40" i="76"/>
  <c r="AN39" i="76"/>
  <c r="AN35" i="76"/>
  <c r="BH34" i="76"/>
  <c r="T29" i="76"/>
  <c r="T27" i="76"/>
  <c r="AN26" i="76"/>
  <c r="AN22" i="76"/>
  <c r="BH21" i="76"/>
  <c r="T19" i="76"/>
  <c r="BH18" i="76"/>
  <c r="BH17" i="76"/>
  <c r="T17" i="76"/>
  <c r="T16" i="76" s="1"/>
  <c r="T41" i="76" s="1"/>
  <c r="AN36" i="76" s="1"/>
  <c r="BH15" i="76" s="1"/>
  <c r="BH16" i="76"/>
  <c r="BH13" i="76"/>
  <c r="BH14" i="76" l="1"/>
  <c r="BH19" i="76" s="1"/>
  <c r="BH20" i="76"/>
  <c r="N37" i="75" l="1"/>
  <c r="K37" i="75"/>
  <c r="P28" i="75"/>
  <c r="O28" i="75"/>
  <c r="N28" i="75"/>
  <c r="M28" i="75"/>
  <c r="L28" i="75"/>
  <c r="K28" i="75"/>
  <c r="J28" i="75"/>
  <c r="I28" i="75"/>
  <c r="H28" i="75"/>
  <c r="G28" i="75"/>
  <c r="G27" i="75"/>
  <c r="P26" i="75"/>
  <c r="O26" i="75"/>
  <c r="N26" i="75"/>
  <c r="M26" i="75"/>
  <c r="L26" i="75"/>
  <c r="K26" i="75"/>
  <c r="J26" i="75"/>
  <c r="I26" i="75"/>
  <c r="H26" i="75"/>
  <c r="G25" i="75"/>
  <c r="G26" i="75" s="1"/>
  <c r="G24" i="75"/>
  <c r="P23" i="75"/>
  <c r="O23" i="75"/>
  <c r="N23" i="75"/>
  <c r="M23" i="75"/>
  <c r="L23" i="75"/>
  <c r="K23" i="75"/>
  <c r="J23" i="75"/>
  <c r="I23" i="75"/>
  <c r="H23" i="75"/>
  <c r="G22" i="75"/>
  <c r="G23" i="75" s="1"/>
  <c r="G21" i="75"/>
  <c r="P20" i="75"/>
  <c r="O20" i="75"/>
  <c r="N20" i="75"/>
  <c r="M20" i="75"/>
  <c r="L20" i="75"/>
  <c r="K20" i="75"/>
  <c r="J20" i="75"/>
  <c r="I20" i="75"/>
  <c r="H20" i="75"/>
  <c r="G19" i="75"/>
  <c r="G20" i="75" s="1"/>
  <c r="G18" i="75"/>
  <c r="P17" i="75"/>
  <c r="O17" i="75"/>
  <c r="N17" i="75"/>
  <c r="M17" i="75"/>
  <c r="L17" i="75"/>
  <c r="K17" i="75"/>
  <c r="J17" i="75"/>
  <c r="I17" i="75"/>
  <c r="H17" i="75"/>
  <c r="G16" i="75"/>
  <c r="G17" i="75" s="1"/>
  <c r="G15" i="75"/>
  <c r="G83" i="74" l="1"/>
  <c r="F83" i="74"/>
  <c r="H83" i="74" s="1"/>
  <c r="E83" i="74"/>
  <c r="B83" i="74"/>
  <c r="H82" i="74"/>
  <c r="B82" i="74"/>
  <c r="H81" i="74"/>
  <c r="B81" i="74"/>
  <c r="H80" i="74"/>
  <c r="B80" i="74"/>
  <c r="H79" i="74"/>
  <c r="B79" i="74"/>
  <c r="H78" i="74"/>
  <c r="B78" i="74"/>
  <c r="O72" i="74"/>
  <c r="N72" i="74"/>
  <c r="M72" i="74"/>
  <c r="L72" i="74"/>
  <c r="K72" i="74"/>
  <c r="I72" i="74"/>
  <c r="H72" i="74"/>
  <c r="G72" i="74"/>
  <c r="F72" i="74"/>
  <c r="E72" i="74"/>
  <c r="B72" i="74"/>
  <c r="O71" i="74"/>
  <c r="B71" i="74"/>
  <c r="O70" i="74"/>
  <c r="J70" i="74"/>
  <c r="B70" i="74"/>
  <c r="O69" i="74"/>
  <c r="B69" i="74"/>
  <c r="O68" i="74"/>
  <c r="B68" i="74"/>
  <c r="O67" i="74"/>
  <c r="B67" i="74"/>
  <c r="O61" i="74"/>
  <c r="N61" i="74"/>
  <c r="M61" i="74"/>
  <c r="L61" i="74"/>
  <c r="K61" i="74"/>
  <c r="J61" i="74"/>
  <c r="H61" i="74" s="1"/>
  <c r="I61" i="74"/>
  <c r="F61" i="74"/>
  <c r="E61" i="74"/>
  <c r="B61" i="74"/>
  <c r="H60" i="74"/>
  <c r="J71" i="74" s="1"/>
  <c r="B60" i="74"/>
  <c r="H59" i="74"/>
  <c r="B59" i="74"/>
  <c r="H58" i="74"/>
  <c r="J69" i="74" s="1"/>
  <c r="B58" i="74"/>
  <c r="H57" i="74"/>
  <c r="J68" i="74" s="1"/>
  <c r="B57" i="74"/>
  <c r="H56" i="74"/>
  <c r="J67" i="74" s="1"/>
  <c r="B56" i="74"/>
  <c r="L50" i="74"/>
  <c r="I50" i="74"/>
  <c r="H50" i="74"/>
  <c r="G50" i="74"/>
  <c r="F50" i="74"/>
  <c r="E50" i="74"/>
  <c r="B50" i="74"/>
  <c r="B49" i="74"/>
  <c r="J48" i="74"/>
  <c r="B48" i="74"/>
  <c r="B47" i="74"/>
  <c r="B46" i="74"/>
  <c r="B45" i="74"/>
  <c r="N39" i="74"/>
  <c r="L39" i="74" s="1"/>
  <c r="M39" i="74"/>
  <c r="K39" i="74"/>
  <c r="J39" i="74"/>
  <c r="I39" i="74"/>
  <c r="H39" i="74"/>
  <c r="G39" i="74"/>
  <c r="F39" i="74"/>
  <c r="E39" i="74" s="1"/>
  <c r="B39" i="74"/>
  <c r="L38" i="74"/>
  <c r="E38" i="74"/>
  <c r="B38" i="74"/>
  <c r="L37" i="74"/>
  <c r="E37" i="74"/>
  <c r="B37" i="74"/>
  <c r="L36" i="74"/>
  <c r="E36" i="74"/>
  <c r="B36" i="74"/>
  <c r="L35" i="74"/>
  <c r="J46" i="74" s="1"/>
  <c r="E35" i="74"/>
  <c r="B35" i="74"/>
  <c r="L34" i="74"/>
  <c r="E34" i="74"/>
  <c r="B34" i="74"/>
  <c r="M28" i="74"/>
  <c r="L28" i="74"/>
  <c r="K28" i="74"/>
  <c r="J28" i="74"/>
  <c r="I28" i="74"/>
  <c r="H28" i="74"/>
  <c r="G28" i="74"/>
  <c r="B28" i="74"/>
  <c r="F27" i="74"/>
  <c r="J49" i="74" s="1"/>
  <c r="B27" i="74"/>
  <c r="F26" i="74"/>
  <c r="E26" i="74"/>
  <c r="M48" i="74" s="1"/>
  <c r="N48" i="74" s="1"/>
  <c r="B26" i="74"/>
  <c r="F25" i="74"/>
  <c r="J47" i="74" s="1"/>
  <c r="B25" i="74"/>
  <c r="F24" i="74"/>
  <c r="B24" i="74"/>
  <c r="F23" i="74"/>
  <c r="F28" i="74" s="1"/>
  <c r="B23" i="74"/>
  <c r="N17" i="74"/>
  <c r="M17" i="74"/>
  <c r="L17" i="74"/>
  <c r="K17" i="74"/>
  <c r="J17" i="74"/>
  <c r="I17" i="74"/>
  <c r="H17" i="74"/>
  <c r="G17" i="74"/>
  <c r="F17" i="74"/>
  <c r="E17" i="74"/>
  <c r="E28" i="74" s="1"/>
  <c r="I16" i="74"/>
  <c r="E27" i="74" s="1"/>
  <c r="I15" i="74"/>
  <c r="I14" i="74"/>
  <c r="E25" i="74" s="1"/>
  <c r="I13" i="74"/>
  <c r="E24" i="74" s="1"/>
  <c r="I12" i="74"/>
  <c r="E23" i="74" s="1"/>
  <c r="M46" i="74" l="1"/>
  <c r="N46" i="74" s="1"/>
  <c r="K46" i="74"/>
  <c r="K47" i="74"/>
  <c r="M47" i="74"/>
  <c r="N47" i="74" s="1"/>
  <c r="G59" i="74"/>
  <c r="O48" i="74"/>
  <c r="K49" i="74"/>
  <c r="M49" i="74"/>
  <c r="N49" i="74" s="1"/>
  <c r="J50" i="74"/>
  <c r="J72" i="74"/>
  <c r="K48" i="74"/>
  <c r="J45" i="74"/>
  <c r="K45" i="74" s="1"/>
  <c r="K50" i="74" s="1"/>
  <c r="G57" i="74" l="1"/>
  <c r="O46" i="74"/>
  <c r="M45" i="74"/>
  <c r="G58" i="74"/>
  <c r="O47" i="74"/>
  <c r="O49" i="74"/>
  <c r="G60" i="74"/>
  <c r="M50" i="74" l="1"/>
  <c r="N45" i="74"/>
  <c r="O45" i="74" l="1"/>
  <c r="O50" i="74" s="1"/>
  <c r="G56" i="74"/>
  <c r="G61" i="74" s="1"/>
  <c r="N50" i="74"/>
  <c r="R47" i="65" l="1"/>
  <c r="R46" i="65" s="1"/>
  <c r="BB45" i="65"/>
  <c r="R42" i="65"/>
  <c r="BB40" i="65"/>
  <c r="R37" i="65"/>
  <c r="BB36" i="65"/>
  <c r="BB34" i="65"/>
  <c r="R33" i="65"/>
  <c r="AJ32" i="65"/>
  <c r="BB29" i="65"/>
  <c r="BT23" i="65"/>
  <c r="AJ22" i="65"/>
  <c r="BB21" i="65"/>
  <c r="BT19" i="65"/>
  <c r="BT14" i="65" s="1"/>
  <c r="AJ19" i="65"/>
  <c r="BB14" i="65"/>
  <c r="BB13" i="65" s="1"/>
  <c r="R14" i="65"/>
  <c r="BT31" i="65" s="1"/>
  <c r="AG27" i="64" l="1"/>
  <c r="AF27" i="64"/>
  <c r="AE27" i="64"/>
  <c r="AD27" i="64" s="1"/>
  <c r="AH27" i="64" s="1"/>
  <c r="AH26" i="64"/>
  <c r="AD26" i="64"/>
  <c r="AC26" i="64"/>
  <c r="AD24" i="64"/>
  <c r="AC24" i="64"/>
  <c r="AH24" i="64" s="1"/>
  <c r="AD23" i="64"/>
  <c r="AC23" i="64"/>
  <c r="AH23" i="64" s="1"/>
  <c r="AH22" i="64"/>
  <c r="AD22" i="64"/>
  <c r="AC22" i="64"/>
  <c r="AG21" i="64"/>
  <c r="AG25" i="64" s="1"/>
  <c r="AF21" i="64"/>
  <c r="AE21" i="64"/>
  <c r="AD21" i="64" s="1"/>
  <c r="AB21" i="64"/>
  <c r="AA21" i="64"/>
  <c r="Z21" i="64"/>
  <c r="Y21" i="64"/>
  <c r="Y25" i="64" s="1"/>
  <c r="Y27" i="64" s="1"/>
  <c r="X21" i="64"/>
  <c r="AD20" i="64"/>
  <c r="AC20" i="64"/>
  <c r="AH20" i="64" s="1"/>
  <c r="AD19" i="64"/>
  <c r="AC19" i="64"/>
  <c r="AH19" i="64" s="1"/>
  <c r="AH18" i="64"/>
  <c r="AD18" i="64"/>
  <c r="AC18" i="64"/>
  <c r="AD17" i="64"/>
  <c r="AC17" i="64"/>
  <c r="AH17" i="64" s="1"/>
  <c r="AG16" i="64"/>
  <c r="AF16" i="64"/>
  <c r="AF25" i="64" s="1"/>
  <c r="AE16" i="64"/>
  <c r="AE25" i="64" s="1"/>
  <c r="AD25" i="64" s="1"/>
  <c r="AB16" i="64"/>
  <c r="AB25" i="64" s="1"/>
  <c r="AB27" i="64" s="1"/>
  <c r="AA16" i="64"/>
  <c r="AA25" i="64" s="1"/>
  <c r="AA27" i="64" s="1"/>
  <c r="Z16" i="64"/>
  <c r="Z25" i="64" s="1"/>
  <c r="Z27" i="64" s="1"/>
  <c r="Y16" i="64"/>
  <c r="X16" i="64"/>
  <c r="X25" i="64" s="1"/>
  <c r="AD15" i="64"/>
  <c r="AC15" i="64"/>
  <c r="AH15" i="64" s="1"/>
  <c r="X27" i="64" l="1"/>
  <c r="AC27" i="64" s="1"/>
  <c r="AC25" i="64"/>
  <c r="AH25" i="64" s="1"/>
  <c r="AC16" i="64"/>
  <c r="AC21" i="64"/>
  <c r="AH21" i="64" s="1"/>
  <c r="AD16" i="64"/>
  <c r="AH16" i="64" l="1"/>
  <c r="R47" i="55" l="1"/>
  <c r="R46" i="55"/>
  <c r="BB45" i="55"/>
  <c r="R42" i="55"/>
  <c r="BB40" i="55"/>
  <c r="R37" i="55"/>
  <c r="BB36" i="55"/>
  <c r="BB34" i="55"/>
  <c r="AJ32" i="55"/>
  <c r="BB29" i="55"/>
  <c r="BT23" i="55"/>
  <c r="AJ22" i="55"/>
  <c r="BB21" i="55"/>
  <c r="BT19" i="55"/>
  <c r="AJ19" i="55"/>
  <c r="BT14" i="55"/>
  <c r="BB14" i="55"/>
  <c r="BB13" i="55" s="1"/>
  <c r="R14" i="55"/>
  <c r="BT31" i="55" l="1"/>
  <c r="AG27" i="54" l="1"/>
  <c r="AF27" i="54"/>
  <c r="AE27" i="54"/>
  <c r="AD27" i="54" s="1"/>
  <c r="AH27" i="54" s="1"/>
  <c r="AH26" i="54"/>
  <c r="AD26" i="54"/>
  <c r="AC26" i="54"/>
  <c r="AD24" i="54"/>
  <c r="AC24" i="54"/>
  <c r="AH24" i="54" s="1"/>
  <c r="AH23" i="54"/>
  <c r="AD23" i="54"/>
  <c r="AC23" i="54"/>
  <c r="AH22" i="54"/>
  <c r="AD22" i="54"/>
  <c r="AC22" i="54"/>
  <c r="AG21" i="54"/>
  <c r="AG25" i="54" s="1"/>
  <c r="AF21" i="54"/>
  <c r="AE21" i="54"/>
  <c r="AD21" i="54" s="1"/>
  <c r="AB21" i="54"/>
  <c r="AA21" i="54"/>
  <c r="Z21" i="54"/>
  <c r="Y21" i="54"/>
  <c r="Y25" i="54" s="1"/>
  <c r="Y27" i="54" s="1"/>
  <c r="X21" i="54"/>
  <c r="AD20" i="54"/>
  <c r="AC20" i="54"/>
  <c r="AH20" i="54" s="1"/>
  <c r="AH19" i="54"/>
  <c r="AD19" i="54"/>
  <c r="AC19" i="54"/>
  <c r="AH18" i="54"/>
  <c r="AD18" i="54"/>
  <c r="AC18" i="54"/>
  <c r="AD17" i="54"/>
  <c r="AC17" i="54"/>
  <c r="AH17" i="54" s="1"/>
  <c r="AG16" i="54"/>
  <c r="AF16" i="54"/>
  <c r="AF25" i="54" s="1"/>
  <c r="AE16" i="54"/>
  <c r="AE25" i="54" s="1"/>
  <c r="AB16" i="54"/>
  <c r="AB25" i="54" s="1"/>
  <c r="AB27" i="54" s="1"/>
  <c r="AA16" i="54"/>
  <c r="AA25" i="54" s="1"/>
  <c r="AA27" i="54" s="1"/>
  <c r="Z16" i="54"/>
  <c r="Z25" i="54" s="1"/>
  <c r="Z27" i="54" s="1"/>
  <c r="Y16" i="54"/>
  <c r="X16" i="54"/>
  <c r="X25" i="54" s="1"/>
  <c r="AH15" i="54"/>
  <c r="AD15" i="54"/>
  <c r="AC15" i="54"/>
  <c r="X27" i="54" l="1"/>
  <c r="AC27" i="54" s="1"/>
  <c r="AC25" i="54"/>
  <c r="AH25" i="54" s="1"/>
  <c r="AD25" i="54"/>
  <c r="AC16" i="54"/>
  <c r="AC21" i="54"/>
  <c r="AH21" i="54" s="1"/>
  <c r="AD16" i="54"/>
  <c r="AH16" i="54" l="1"/>
  <c r="X33" i="51" l="1"/>
  <c r="AB33" i="51" s="1"/>
  <c r="X32" i="51"/>
  <c r="AB32" i="51" s="1"/>
  <c r="X31" i="51"/>
  <c r="AB31" i="51" s="1"/>
  <c r="X30" i="51"/>
  <c r="AB30" i="51" s="1"/>
  <c r="X29" i="51"/>
  <c r="AB29" i="51" s="1"/>
  <c r="X28" i="51"/>
  <c r="AB28" i="51" s="1"/>
  <c r="X27" i="51"/>
  <c r="AB27" i="51" s="1"/>
  <c r="X26" i="51"/>
  <c r="AB26" i="51" s="1"/>
  <c r="X25" i="51"/>
  <c r="AB25" i="51" s="1"/>
  <c r="X24" i="51"/>
  <c r="AB24" i="51" s="1"/>
  <c r="AA23" i="51"/>
  <c r="Z23" i="51"/>
  <c r="Y23" i="51"/>
  <c r="W23" i="51"/>
  <c r="V23" i="51"/>
  <c r="U23" i="51"/>
  <c r="T23" i="51"/>
  <c r="S23" i="51"/>
  <c r="X23" i="51" s="1"/>
  <c r="AB23" i="51" s="1"/>
  <c r="X22" i="51"/>
  <c r="AB22" i="51" s="1"/>
  <c r="X21" i="51"/>
  <c r="AB21" i="51" s="1"/>
  <c r="X20" i="51"/>
  <c r="AB20" i="51" s="1"/>
  <c r="X19" i="51"/>
  <c r="AB19" i="51" s="1"/>
  <c r="X18" i="51"/>
  <c r="AB18" i="51" s="1"/>
  <c r="X17" i="51"/>
  <c r="AB17" i="51" s="1"/>
  <c r="X16" i="51"/>
  <c r="AB16" i="51" s="1"/>
  <c r="X15" i="51"/>
  <c r="AB15" i="51" s="1"/>
  <c r="X14" i="51"/>
  <c r="AB14" i="51" s="1"/>
  <c r="X13" i="51"/>
  <c r="AB13" i="51" s="1"/>
  <c r="X12" i="51"/>
  <c r="AB12" i="51" s="1"/>
  <c r="X11" i="51"/>
  <c r="AB11" i="51" s="1"/>
  <c r="U26" i="50" l="1"/>
  <c r="O26" i="50"/>
  <c r="N26" i="50"/>
  <c r="M26" i="50"/>
  <c r="L26" i="50"/>
  <c r="N25" i="50"/>
  <c r="N24" i="50"/>
  <c r="W17" i="50"/>
  <c r="V17" i="50"/>
  <c r="U17" i="50"/>
  <c r="T17" i="50"/>
  <c r="Q17" i="50"/>
  <c r="P17" i="50"/>
  <c r="R17" i="50" s="1"/>
  <c r="S17" i="50" s="1"/>
  <c r="X26" i="50" s="1"/>
  <c r="O17" i="50"/>
  <c r="N17" i="50"/>
  <c r="M17" i="50"/>
  <c r="L17" i="50"/>
  <c r="S16" i="50"/>
  <c r="R16" i="50"/>
  <c r="O16" i="50"/>
  <c r="R15" i="50"/>
  <c r="S15" i="50" s="1"/>
  <c r="O15" i="50"/>
  <c r="W42" i="32" l="1"/>
  <c r="AA40" i="32"/>
  <c r="Z40" i="32"/>
  <c r="W40" i="32" s="1"/>
  <c r="Y40" i="32"/>
  <c r="X40" i="32"/>
  <c r="AA39" i="32"/>
  <c r="Z39" i="32"/>
  <c r="Y39" i="32"/>
  <c r="X39" i="32"/>
  <c r="W39" i="32"/>
  <c r="AA38" i="32"/>
  <c r="Z38" i="32"/>
  <c r="Y38" i="32"/>
  <c r="X38" i="32"/>
  <c r="W38" i="32" s="1"/>
  <c r="AA36" i="32"/>
  <c r="Z36" i="32"/>
  <c r="W36" i="32" s="1"/>
  <c r="Y36" i="32"/>
  <c r="X36" i="32"/>
  <c r="AA35" i="32"/>
  <c r="W35" i="32" s="1"/>
  <c r="Z35" i="32"/>
  <c r="Y35" i="32"/>
  <c r="X35" i="32"/>
  <c r="AA34" i="32"/>
  <c r="Z34" i="32"/>
  <c r="Y34" i="32"/>
  <c r="X34" i="32"/>
  <c r="W34" i="32" s="1"/>
  <c r="AA33" i="32"/>
  <c r="Z33" i="32"/>
  <c r="Y33" i="32"/>
  <c r="W33" i="32" s="1"/>
  <c r="X33" i="32"/>
  <c r="AA32" i="32"/>
  <c r="Z32" i="32"/>
  <c r="Y32" i="32"/>
  <c r="X32" i="32"/>
  <c r="W32" i="32" s="1"/>
  <c r="W30" i="32"/>
  <c r="W29" i="32"/>
  <c r="W28" i="32"/>
  <c r="AA27" i="32"/>
  <c r="AA31" i="32" s="1"/>
  <c r="Z27" i="32"/>
  <c r="Z31" i="32" s="1"/>
  <c r="Y27" i="32"/>
  <c r="Y31" i="32" s="1"/>
  <c r="X27" i="32"/>
  <c r="X31" i="32" s="1"/>
  <c r="W27" i="32"/>
  <c r="W26" i="32"/>
  <c r="W25" i="32"/>
  <c r="W24" i="32"/>
  <c r="W23" i="32"/>
  <c r="W22" i="32"/>
  <c r="W20" i="32"/>
  <c r="W19" i="32"/>
  <c r="W18" i="32"/>
  <c r="AA17" i="32"/>
  <c r="AA37" i="32" s="1"/>
  <c r="Z17" i="32"/>
  <c r="Z37" i="32" s="1"/>
  <c r="Y17" i="32"/>
  <c r="Y21" i="32" s="1"/>
  <c r="X17" i="32"/>
  <c r="X37" i="32" s="1"/>
  <c r="W16" i="32"/>
  <c r="W15" i="32"/>
  <c r="W14" i="32"/>
  <c r="W13" i="32"/>
  <c r="W12" i="32"/>
  <c r="Y41" i="32" l="1"/>
  <c r="W31" i="32"/>
  <c r="Y37" i="32"/>
  <c r="W37" i="32" s="1"/>
  <c r="Z21" i="32"/>
  <c r="Z41" i="32" s="1"/>
  <c r="W17" i="32"/>
  <c r="AA21" i="32"/>
  <c r="AA41" i="32" s="1"/>
  <c r="X21" i="32"/>
  <c r="X41" i="32" l="1"/>
  <c r="W41" i="32" s="1"/>
  <c r="W21" i="32"/>
  <c r="X32" i="27" l="1"/>
  <c r="X25" i="27"/>
  <c r="Y25" i="27" s="1"/>
  <c r="X24" i="27"/>
  <c r="X31" i="27" s="1"/>
  <c r="Y32" i="27" l="1"/>
  <c r="Y29" i="27"/>
  <c r="Y23" i="27"/>
  <c r="Y19" i="27"/>
  <c r="Y15" i="27"/>
  <c r="Y28" i="27"/>
  <c r="Y22" i="27"/>
  <c r="Y14" i="27"/>
  <c r="Y27" i="27"/>
  <c r="Y21" i="27"/>
  <c r="Y17" i="27"/>
  <c r="Y13" i="27"/>
  <c r="Y30" i="27"/>
  <c r="Y26" i="27"/>
  <c r="Y20" i="27"/>
  <c r="Y16" i="27"/>
  <c r="Y12" i="27"/>
  <c r="Y18" i="27"/>
  <c r="Y24" i="27"/>
</calcChain>
</file>

<file path=xl/sharedStrings.xml><?xml version="1.0" encoding="utf-8"?>
<sst xmlns="http://schemas.openxmlformats.org/spreadsheetml/2006/main" count="1587" uniqueCount="861">
  <si>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</si>
  <si>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</si>
  <si>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</si>
  <si>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</si>
  <si>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</si>
  <si>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</si>
  <si>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</si>
  <si>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(2)</t>
  </si>
  <si>
    <t>団　体　名</t>
    <phoneticPr fontId="4"/>
  </si>
  <si>
    <t>(3)</t>
  </si>
  <si>
    <t>(4)</t>
  </si>
  <si>
    <t xml:space="preserve"> 行</t>
    <phoneticPr fontId="4"/>
  </si>
  <si>
    <t>(6)</t>
  </si>
  <si>
    <t>(7)</t>
  </si>
  <si>
    <t>(8)</t>
  </si>
  <si>
    <t>(9)</t>
  </si>
  <si>
    <t>(10)</t>
  </si>
  <si>
    <t>(1)</t>
  </si>
  <si>
    <t>行</t>
    <phoneticPr fontId="4"/>
  </si>
  <si>
    <t>その他</t>
    <phoneticPr fontId="4"/>
  </si>
  <si>
    <t>令和2年度　</t>
  </si>
  <si>
    <t>団体コード</t>
    <rPh sb="0" eb="2">
      <t>ダンタイ</t>
    </rPh>
    <phoneticPr fontId="4"/>
  </si>
  <si>
    <t>表番号</t>
    <rPh sb="0" eb="1">
      <t>ヒョウ</t>
    </rPh>
    <rPh sb="1" eb="3">
      <t>バンゴウ</t>
    </rPh>
    <phoneticPr fontId="4"/>
  </si>
  <si>
    <t>(単位：千円)</t>
    <phoneticPr fontId="4"/>
  </si>
  <si>
    <t>(5)</t>
  </si>
  <si>
    <t>翌年度に繰り
越すべき財源</t>
    <phoneticPr fontId="4"/>
  </si>
  <si>
    <t>繰越額等の状況</t>
  </si>
  <si>
    <t>（単位：千円）</t>
  </si>
  <si>
    <t>(11)</t>
  </si>
  <si>
    <t xml:space="preserve"> 　　　の　　　内　　　訳</t>
    <phoneticPr fontId="4"/>
  </si>
  <si>
    <t>区　　　          　分</t>
    <phoneticPr fontId="1"/>
  </si>
  <si>
    <t>継　続　費
逓次繰越額</t>
    <phoneticPr fontId="4"/>
  </si>
  <si>
    <t>繰越明許費
繰　越　額</t>
    <phoneticPr fontId="4"/>
  </si>
  <si>
    <t xml:space="preserve"> 事 故 繰 越
 繰  越   額</t>
    <phoneticPr fontId="4"/>
  </si>
  <si>
    <t>4 事業繰越額</t>
    <phoneticPr fontId="4"/>
  </si>
  <si>
    <t>5 支払繰延額</t>
    <phoneticPr fontId="4"/>
  </si>
  <si>
    <t>合      計
(1～5)　　　　　</t>
    <phoneticPr fontId="4"/>
  </si>
  <si>
    <t>未    収    入特  定  財  源</t>
    <phoneticPr fontId="4"/>
  </si>
  <si>
    <t>地方債</t>
    <phoneticPr fontId="1"/>
  </si>
  <si>
    <t>その他</t>
    <phoneticPr fontId="1"/>
  </si>
  <si>
    <t>1 人件費</t>
    <phoneticPr fontId="1"/>
  </si>
  <si>
    <t xml:space="preserve"> (1)補助事業費</t>
    <phoneticPr fontId="1"/>
  </si>
  <si>
    <t xml:space="preserve"> (2)単独事業費</t>
    <phoneticPr fontId="1"/>
  </si>
  <si>
    <t xml:space="preserve"> (3)国直轄事業負担金</t>
    <phoneticPr fontId="1"/>
  </si>
  <si>
    <t xml:space="preserve"> (4)県営事業負担金</t>
    <phoneticPr fontId="1"/>
  </si>
  <si>
    <t>合計(1～4)</t>
    <rPh sb="0" eb="2">
      <t>ゴウケイ</t>
    </rPh>
    <phoneticPr fontId="1"/>
  </si>
  <si>
    <t>未収入特定財源</t>
  </si>
  <si>
    <t>翌年度に繰り越すべき財源</t>
  </si>
  <si>
    <t>歳　入　内　訳</t>
  </si>
  <si>
    <t>区　　　　分</t>
    <rPh sb="0" eb="1">
      <t>ク</t>
    </rPh>
    <rPh sb="5" eb="6">
      <t>ブン</t>
    </rPh>
    <phoneticPr fontId="1"/>
  </si>
  <si>
    <t>決　算　額</t>
  </si>
  <si>
    <t>1 地方税</t>
    <phoneticPr fontId="1"/>
  </si>
  <si>
    <t xml:space="preserve">   ①高等学校</t>
    <phoneticPr fontId="1"/>
  </si>
  <si>
    <t>(36)</t>
    <phoneticPr fontId="18"/>
  </si>
  <si>
    <t>22 都道府県支出金</t>
    <phoneticPr fontId="1"/>
  </si>
  <si>
    <t>繰越事業費等充
当財源繰越額</t>
    <phoneticPr fontId="1"/>
  </si>
  <si>
    <t>(35)</t>
  </si>
  <si>
    <t xml:space="preserve">   ②幼稚園</t>
    <phoneticPr fontId="1"/>
  </si>
  <si>
    <t>(37)</t>
    <phoneticPr fontId="18"/>
  </si>
  <si>
    <t xml:space="preserve"> (1)国庫財源を伴うもの</t>
    <phoneticPr fontId="1"/>
  </si>
  <si>
    <t>27 諸収入</t>
    <phoneticPr fontId="1"/>
  </si>
  <si>
    <t>(36)</t>
  </si>
  <si>
    <t xml:space="preserve"> (1)地方揮発油譲与税</t>
    <phoneticPr fontId="1"/>
  </si>
  <si>
    <t xml:space="preserve">   ③その他</t>
    <phoneticPr fontId="1"/>
  </si>
  <si>
    <t>(38)</t>
    <phoneticPr fontId="18"/>
  </si>
  <si>
    <t xml:space="preserve">   ①児童保護費等負担金</t>
    <phoneticPr fontId="1"/>
  </si>
  <si>
    <t xml:space="preserve"> (1)延滞金加算金及び過料</t>
    <phoneticPr fontId="1"/>
  </si>
  <si>
    <t>(37)</t>
  </si>
  <si>
    <t xml:space="preserve"> (2)地方道路譲与税</t>
    <phoneticPr fontId="1"/>
  </si>
  <si>
    <t xml:space="preserve"> (2)保育所使用料</t>
    <phoneticPr fontId="1"/>
  </si>
  <si>
    <t>(39)</t>
    <phoneticPr fontId="18"/>
  </si>
  <si>
    <t xml:space="preserve">   </t>
  </si>
  <si>
    <t xml:space="preserve"> (2)預金利子</t>
    <phoneticPr fontId="1"/>
  </si>
  <si>
    <t>(38)</t>
  </si>
  <si>
    <t xml:space="preserve"> (3)特別とん譲与税</t>
    <phoneticPr fontId="1"/>
  </si>
  <si>
    <t xml:space="preserve"> (3)公営住宅使用料</t>
    <phoneticPr fontId="1"/>
  </si>
  <si>
    <t>(40)</t>
    <phoneticPr fontId="18"/>
  </si>
  <si>
    <t>②</t>
  </si>
  <si>
    <t>障害者自立支援給付費
等負担金</t>
    <phoneticPr fontId="1"/>
  </si>
  <si>
    <t>公営企業貸付金
元利収入</t>
    <phoneticPr fontId="1"/>
  </si>
  <si>
    <t>(39)</t>
  </si>
  <si>
    <t xml:space="preserve"> (4)石油ガス譲与税</t>
    <phoneticPr fontId="1"/>
  </si>
  <si>
    <t xml:space="preserve"> (4)その他</t>
    <phoneticPr fontId="1"/>
  </si>
  <si>
    <t>(41)</t>
    <phoneticPr fontId="18"/>
  </si>
  <si>
    <t>③</t>
  </si>
  <si>
    <t>児童手当等交付金</t>
    <phoneticPr fontId="1"/>
  </si>
  <si>
    <t xml:space="preserve"> (4)貸付金元利収入</t>
    <phoneticPr fontId="1"/>
  </si>
  <si>
    <t>(40)</t>
  </si>
  <si>
    <t xml:space="preserve"> (5)自動車重量譲与税</t>
    <phoneticPr fontId="1"/>
  </si>
  <si>
    <t>19 手数料</t>
    <phoneticPr fontId="1"/>
  </si>
  <si>
    <t>(42)</t>
    <phoneticPr fontId="18"/>
  </si>
  <si>
    <t xml:space="preserve">   ④普通建設事業費支出金</t>
    <phoneticPr fontId="1"/>
  </si>
  <si>
    <t xml:space="preserve"> (5)受託事業収入</t>
    <phoneticPr fontId="1"/>
  </si>
  <si>
    <t>(41)</t>
  </si>
  <si>
    <t xml:space="preserve"> (6)航空機燃料譲与税</t>
    <phoneticPr fontId="1"/>
  </si>
  <si>
    <t xml:space="preserve"> (1)法定受託事務に係るもの</t>
    <phoneticPr fontId="1"/>
  </si>
  <si>
    <t>(43)</t>
    <phoneticPr fontId="18"/>
  </si>
  <si>
    <t xml:space="preserve">   ⑤災害復旧事業費支出金</t>
    <phoneticPr fontId="1"/>
  </si>
  <si>
    <t xml:space="preserve">   ①同級他団体からのもの</t>
    <phoneticPr fontId="1"/>
  </si>
  <si>
    <t>(42)</t>
  </si>
  <si>
    <t xml:space="preserve"> (7)森林環境譲与税</t>
    <phoneticPr fontId="1"/>
  </si>
  <si>
    <t xml:space="preserve"> (2)自治事務に係るもの</t>
    <phoneticPr fontId="1"/>
  </si>
  <si>
    <t>(44)</t>
    <phoneticPr fontId="18"/>
  </si>
  <si>
    <t xml:space="preserve">   ⑥委託金</t>
    <phoneticPr fontId="1"/>
  </si>
  <si>
    <t xml:space="preserve">   ②民間からのもの</t>
    <phoneticPr fontId="1"/>
  </si>
  <si>
    <t>(43)</t>
  </si>
  <si>
    <t>20 国庫支出金</t>
    <phoneticPr fontId="1"/>
  </si>
  <si>
    <t>(45)</t>
    <phoneticPr fontId="18"/>
  </si>
  <si>
    <t xml:space="preserve">    (ｱ)普通建設事業</t>
    <phoneticPr fontId="1"/>
  </si>
  <si>
    <t xml:space="preserve"> (6)収益事業収入</t>
    <phoneticPr fontId="18"/>
  </si>
  <si>
    <t>(44)</t>
  </si>
  <si>
    <t xml:space="preserve"> (1)義務教育費負担金</t>
    <phoneticPr fontId="1"/>
  </si>
  <si>
    <t>(46)</t>
    <phoneticPr fontId="18"/>
  </si>
  <si>
    <t xml:space="preserve">    (ｲ)災害復旧事業</t>
    <phoneticPr fontId="1"/>
  </si>
  <si>
    <t xml:space="preserve"> (7)雑入</t>
    <phoneticPr fontId="1"/>
  </si>
  <si>
    <t>(45)</t>
  </si>
  <si>
    <t>(12)</t>
  </si>
  <si>
    <t xml:space="preserve"> (2)生活保護費負担金</t>
    <phoneticPr fontId="1"/>
  </si>
  <si>
    <t>(47)</t>
    <phoneticPr fontId="18"/>
  </si>
  <si>
    <t xml:space="preserve">    (ｳ)その他</t>
    <phoneticPr fontId="1"/>
  </si>
  <si>
    <t xml:space="preserve">   ①一部事務組合配分金</t>
    <phoneticPr fontId="1"/>
  </si>
  <si>
    <t>6 分離課税所得割交付金</t>
    <phoneticPr fontId="1"/>
  </si>
  <si>
    <t>(13)</t>
  </si>
  <si>
    <t xml:space="preserve"> (3)児童保護費等負担金</t>
    <phoneticPr fontId="1"/>
  </si>
  <si>
    <t>(48)</t>
    <phoneticPr fontId="18"/>
  </si>
  <si>
    <t>⑦</t>
    <phoneticPr fontId="4"/>
  </si>
  <si>
    <t>電源立地地域対策
交付金</t>
    <phoneticPr fontId="1"/>
  </si>
  <si>
    <t>②</t>
    <phoneticPr fontId="1"/>
  </si>
  <si>
    <t>新エネルギー・産業技術総合開発機構からのもの</t>
    <phoneticPr fontId="1"/>
  </si>
  <si>
    <t>7 地方消費税交付金</t>
    <phoneticPr fontId="1"/>
  </si>
  <si>
    <t>(14)</t>
  </si>
  <si>
    <t>(4)</t>
    <phoneticPr fontId="18"/>
  </si>
  <si>
    <t>障害者自立支援
給付費等負担金</t>
    <phoneticPr fontId="1"/>
  </si>
  <si>
    <t>(49)</t>
    <phoneticPr fontId="18"/>
  </si>
  <si>
    <t>⑧</t>
    <phoneticPr fontId="4"/>
  </si>
  <si>
    <t>石油貯蔵施設立地
対策等交付金</t>
    <phoneticPr fontId="1"/>
  </si>
  <si>
    <t>8 ゴルフ場利用税交付金</t>
    <phoneticPr fontId="1"/>
  </si>
  <si>
    <t>(15)</t>
  </si>
  <si>
    <t>(5)</t>
    <phoneticPr fontId="18"/>
  </si>
  <si>
    <t>児童手当等交付金</t>
    <rPh sb="0" eb="2">
      <t>ジドウ</t>
    </rPh>
    <rPh sb="2" eb="4">
      <t>テアテ</t>
    </rPh>
    <rPh sb="4" eb="5">
      <t>トウ</t>
    </rPh>
    <phoneticPr fontId="1"/>
  </si>
  <si>
    <t>(50)</t>
    <phoneticPr fontId="18"/>
  </si>
  <si>
    <t>⑨</t>
    <phoneticPr fontId="4"/>
  </si>
  <si>
    <t>新型コロナウイルス
対策に係るもの</t>
    <rPh sb="0" eb="2">
      <t>シンガタ</t>
    </rPh>
    <rPh sb="10" eb="12">
      <t>タイサク</t>
    </rPh>
    <rPh sb="13" eb="14">
      <t>カカワ</t>
    </rPh>
    <phoneticPr fontId="1"/>
  </si>
  <si>
    <t>28 地方債</t>
    <phoneticPr fontId="1"/>
  </si>
  <si>
    <t>9 特別地方消費税交付金</t>
    <phoneticPr fontId="1"/>
  </si>
  <si>
    <t>(16)</t>
  </si>
  <si>
    <t>(6)</t>
    <phoneticPr fontId="18"/>
  </si>
  <si>
    <t>公立高等学校授業料
不徴収交付金</t>
    <phoneticPr fontId="1"/>
  </si>
  <si>
    <t>(51)</t>
    <phoneticPr fontId="18"/>
  </si>
  <si>
    <t xml:space="preserve">   ⑩その他</t>
    <phoneticPr fontId="4"/>
  </si>
  <si>
    <t>29 特別区財政調整交付金</t>
    <phoneticPr fontId="1"/>
  </si>
  <si>
    <t>(50)</t>
  </si>
  <si>
    <t>10 自動車取得税交付金</t>
    <phoneticPr fontId="1"/>
  </si>
  <si>
    <t>(17)</t>
  </si>
  <si>
    <t xml:space="preserve"> (7)普通建設事業費支出金</t>
    <phoneticPr fontId="1"/>
  </si>
  <si>
    <t>(52)</t>
    <phoneticPr fontId="18"/>
  </si>
  <si>
    <t xml:space="preserve"> (2)都道府県費のみのもの</t>
    <phoneticPr fontId="1"/>
  </si>
  <si>
    <t>(51)</t>
  </si>
  <si>
    <t>11 軽油引取税交付金</t>
    <phoneticPr fontId="1"/>
  </si>
  <si>
    <t>(18)</t>
  </si>
  <si>
    <t xml:space="preserve"> (8)災害復旧事業費支出金</t>
    <phoneticPr fontId="1"/>
  </si>
  <si>
    <t>(53)</t>
    <phoneticPr fontId="4"/>
  </si>
  <si>
    <t xml:space="preserve">   ①普通建設事業費支出金</t>
    <phoneticPr fontId="1"/>
  </si>
  <si>
    <t>(52)</t>
  </si>
  <si>
    <t>12 自動車税環境性能割交付金</t>
    <phoneticPr fontId="1"/>
  </si>
  <si>
    <t>(19)</t>
  </si>
  <si>
    <t xml:space="preserve"> (9)失業対策事業費支出金</t>
    <phoneticPr fontId="1"/>
  </si>
  <si>
    <t>(54)</t>
    <phoneticPr fontId="4"/>
  </si>
  <si>
    <t xml:space="preserve">   ②災害復旧事業費支出金</t>
    <phoneticPr fontId="1"/>
  </si>
  <si>
    <t>(53)</t>
  </si>
  <si>
    <t>13 法人事業税交付金</t>
    <phoneticPr fontId="1"/>
  </si>
  <si>
    <t>(20)</t>
  </si>
  <si>
    <t xml:space="preserve"> (10)委託金</t>
    <phoneticPr fontId="1"/>
  </si>
  <si>
    <t>(55)</t>
    <phoneticPr fontId="4"/>
  </si>
  <si>
    <t>14 地方特例交付金</t>
    <phoneticPr fontId="1"/>
  </si>
  <si>
    <t>(21)</t>
  </si>
  <si>
    <t xml:space="preserve">   ①普通建設事業</t>
    <phoneticPr fontId="1"/>
  </si>
  <si>
    <t>(56)</t>
    <phoneticPr fontId="4"/>
  </si>
  <si>
    <t xml:space="preserve">   ④その他</t>
    <phoneticPr fontId="1"/>
  </si>
  <si>
    <t>(54)</t>
  </si>
  <si>
    <t>(1)</t>
    <phoneticPr fontId="18"/>
  </si>
  <si>
    <t>個人住民税減収補填
特　例　交　付　金</t>
    <rPh sb="0" eb="2">
      <t>コジン</t>
    </rPh>
    <rPh sb="2" eb="5">
      <t>ジュウミンゼイ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1"/>
  </si>
  <si>
    <t>(22)</t>
  </si>
  <si>
    <t xml:space="preserve">   ②災害復旧事業</t>
    <phoneticPr fontId="1"/>
  </si>
  <si>
    <t>(57)</t>
    <phoneticPr fontId="4"/>
  </si>
  <si>
    <t>23 財産収入</t>
    <phoneticPr fontId="1"/>
  </si>
  <si>
    <t>(55)</t>
  </si>
  <si>
    <t>(2)</t>
    <phoneticPr fontId="18"/>
  </si>
  <si>
    <t>(23)</t>
  </si>
  <si>
    <t>(58)</t>
    <phoneticPr fontId="4"/>
  </si>
  <si>
    <t xml:space="preserve"> (1)財産運用収入</t>
    <phoneticPr fontId="1"/>
  </si>
  <si>
    <t>(56)</t>
  </si>
  <si>
    <t>(3)</t>
    <phoneticPr fontId="18"/>
  </si>
  <si>
    <t>(24)</t>
  </si>
  <si>
    <t xml:space="preserve"> (11)財政補給金</t>
    <phoneticPr fontId="1"/>
  </si>
  <si>
    <t>(59)</t>
    <phoneticPr fontId="4"/>
  </si>
  <si>
    <t xml:space="preserve"> (2)財産売払収入</t>
    <phoneticPr fontId="1"/>
  </si>
  <si>
    <t>(57)</t>
  </si>
  <si>
    <t>15 地方交付税</t>
    <phoneticPr fontId="1"/>
  </si>
  <si>
    <t>(25)</t>
  </si>
  <si>
    <t>(12)</t>
    <phoneticPr fontId="18"/>
  </si>
  <si>
    <t>社会資本整備
総合交付金</t>
    <phoneticPr fontId="1"/>
  </si>
  <si>
    <t>(60)</t>
    <phoneticPr fontId="4"/>
  </si>
  <si>
    <t xml:space="preserve">   ①土地建物</t>
    <phoneticPr fontId="18"/>
  </si>
  <si>
    <t xml:space="preserve"> (1)授業料</t>
    <phoneticPr fontId="1"/>
  </si>
  <si>
    <t>(58)</t>
  </si>
  <si>
    <t xml:space="preserve"> (1)普通交付税</t>
    <phoneticPr fontId="1"/>
  </si>
  <si>
    <t>(26)</t>
  </si>
  <si>
    <t>(13)</t>
    <phoneticPr fontId="18"/>
  </si>
  <si>
    <t>特定防衛施設周辺整備
調整交付金</t>
    <phoneticPr fontId="1"/>
  </si>
  <si>
    <t>(61)</t>
    <phoneticPr fontId="4"/>
  </si>
  <si>
    <t xml:space="preserve">   ②立木竹</t>
    <phoneticPr fontId="1"/>
  </si>
  <si>
    <t>(59)</t>
  </si>
  <si>
    <t xml:space="preserve"> (2)特別交付税</t>
    <phoneticPr fontId="1"/>
  </si>
  <si>
    <t>(27)</t>
  </si>
  <si>
    <t>(14)</t>
    <phoneticPr fontId="18"/>
  </si>
  <si>
    <t>(62)</t>
    <phoneticPr fontId="4"/>
  </si>
  <si>
    <t>(60)</t>
  </si>
  <si>
    <t xml:space="preserve"> (3)震災復興特別交付税</t>
    <phoneticPr fontId="1"/>
  </si>
  <si>
    <t>(28)</t>
    <phoneticPr fontId="18"/>
  </si>
  <si>
    <t>(15)</t>
    <phoneticPr fontId="18"/>
  </si>
  <si>
    <t>地方創生関係交付金</t>
    <phoneticPr fontId="1"/>
  </si>
  <si>
    <t>(63)</t>
    <phoneticPr fontId="4"/>
  </si>
  <si>
    <t>24 寄附金</t>
    <phoneticPr fontId="1"/>
  </si>
  <si>
    <t>(28)</t>
  </si>
  <si>
    <t>16 交通安全対策特別交付金</t>
    <phoneticPr fontId="1"/>
  </si>
  <si>
    <t>(29)</t>
    <phoneticPr fontId="18"/>
  </si>
  <si>
    <t>(16)</t>
    <phoneticPr fontId="18"/>
  </si>
  <si>
    <t>東日本大震災
復興交付金</t>
    <phoneticPr fontId="1"/>
  </si>
  <si>
    <t>(64)</t>
    <phoneticPr fontId="4"/>
  </si>
  <si>
    <t xml:space="preserve"> (1)ふるさと納税</t>
    <phoneticPr fontId="1"/>
  </si>
  <si>
    <t>(29)</t>
    <phoneticPr fontId="4"/>
  </si>
  <si>
    <t>17 分担金及び負担金</t>
    <phoneticPr fontId="1"/>
  </si>
  <si>
    <t>(30)</t>
    <phoneticPr fontId="18"/>
  </si>
  <si>
    <t>(17)</t>
    <phoneticPr fontId="18"/>
  </si>
  <si>
    <t>(65)</t>
    <phoneticPr fontId="4"/>
  </si>
  <si>
    <t xml:space="preserve"> (2)</t>
    <phoneticPr fontId="18"/>
  </si>
  <si>
    <t>(63)</t>
    <phoneticPr fontId="1"/>
  </si>
  <si>
    <t xml:space="preserve"> (1)同級他団体からのもの</t>
    <phoneticPr fontId="1"/>
  </si>
  <si>
    <t>(31)</t>
    <phoneticPr fontId="18"/>
  </si>
  <si>
    <t>(18)</t>
    <phoneticPr fontId="18"/>
  </si>
  <si>
    <t>(66)</t>
    <phoneticPr fontId="4"/>
  </si>
  <si>
    <t xml:space="preserve"> (3)その他</t>
    <phoneticPr fontId="1"/>
  </si>
  <si>
    <t>(31)</t>
  </si>
  <si>
    <t>(64)</t>
    <phoneticPr fontId="1"/>
  </si>
  <si>
    <t xml:space="preserve"> (2)市町村分賦金</t>
    <phoneticPr fontId="1"/>
  </si>
  <si>
    <t>(32)</t>
    <phoneticPr fontId="18"/>
  </si>
  <si>
    <t>(19)</t>
    <phoneticPr fontId="18"/>
  </si>
  <si>
    <t>その他新型コロナウイルス
感染症対策関係交付金等</t>
    <rPh sb="2" eb="3">
      <t>タ</t>
    </rPh>
    <rPh sb="3" eb="5">
      <t>シンガタ</t>
    </rPh>
    <rPh sb="13" eb="16">
      <t>カンセンショウ</t>
    </rPh>
    <rPh sb="16" eb="18">
      <t>タイサク</t>
    </rPh>
    <rPh sb="18" eb="20">
      <t>カンケイ</t>
    </rPh>
    <rPh sb="20" eb="23">
      <t>コウフキン</t>
    </rPh>
    <rPh sb="23" eb="24">
      <t>トウ</t>
    </rPh>
    <phoneticPr fontId="1"/>
  </si>
  <si>
    <t>(67)</t>
    <phoneticPr fontId="4"/>
  </si>
  <si>
    <t>25 繰入金</t>
    <phoneticPr fontId="1"/>
  </si>
  <si>
    <t>(32)</t>
  </si>
  <si>
    <t>(65)</t>
    <phoneticPr fontId="1"/>
  </si>
  <si>
    <t>(33)</t>
    <phoneticPr fontId="18"/>
  </si>
  <si>
    <t xml:space="preserve"> (20)その他</t>
    <phoneticPr fontId="1"/>
  </si>
  <si>
    <t>(68)</t>
    <phoneticPr fontId="4"/>
  </si>
  <si>
    <t>26 繰越金</t>
    <phoneticPr fontId="1"/>
  </si>
  <si>
    <t>18 使用料</t>
    <phoneticPr fontId="1"/>
  </si>
  <si>
    <t>(34)</t>
    <phoneticPr fontId="18"/>
  </si>
  <si>
    <t>国有提供施設等所在
市町村助成交付金</t>
    <phoneticPr fontId="1"/>
  </si>
  <si>
    <t>(69)</t>
    <phoneticPr fontId="4"/>
  </si>
  <si>
    <t xml:space="preserve"> (1)純繰越金</t>
    <phoneticPr fontId="1"/>
  </si>
  <si>
    <t>(35)</t>
    <phoneticPr fontId="18"/>
  </si>
  <si>
    <t>区　　　          　分</t>
  </si>
  <si>
    <t>一般財源等</t>
    <phoneticPr fontId="1"/>
  </si>
  <si>
    <t>(単位:千円)</t>
    <rPh sb="1" eb="3">
      <t>タンイ</t>
    </rPh>
    <rPh sb="4" eb="6">
      <t>センエン</t>
    </rPh>
    <phoneticPr fontId="4"/>
  </si>
  <si>
    <t>（単位：千円）</t>
    <phoneticPr fontId="4"/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</si>
  <si>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</si>
  <si>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</si>
  <si>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</si>
  <si>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</si>
  <si>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</si>
  <si>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</si>
  <si>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</si>
  <si>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</si>
  <si>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</si>
  <si>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</si>
  <si>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</si>
  <si>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</si>
  <si>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</si>
  <si>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</si>
  <si>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歳出合計</t>
    <phoneticPr fontId="1"/>
  </si>
  <si>
    <t>(30)</t>
    <phoneticPr fontId="4"/>
  </si>
  <si>
    <t>(31)</t>
    <phoneticPr fontId="4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</si>
  <si>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</si>
  <si>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</si>
  <si>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</si>
  <si>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</si>
  <si>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</si>
  <si>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</si>
  <si>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団体コード</t>
  </si>
  <si>
    <t>表番号</t>
  </si>
  <si>
    <t>(%)</t>
    <phoneticPr fontId="1"/>
  </si>
  <si>
    <t>(a)</t>
  </si>
  <si>
    <t>5 補助費等</t>
    <phoneticPr fontId="1"/>
  </si>
  <si>
    <t>6 公債費</t>
    <phoneticPr fontId="1"/>
  </si>
  <si>
    <t>11 投資的経費</t>
    <phoneticPr fontId="1"/>
  </si>
  <si>
    <t>(b)</t>
  </si>
  <si>
    <t>(1)普通建設事業費</t>
    <phoneticPr fontId="1"/>
  </si>
  <si>
    <t/>
  </si>
  <si>
    <t>[AGNHY217]</t>
    <phoneticPr fontId="4"/>
  </si>
  <si>
    <t>26頁</t>
  </si>
  <si>
    <t>都道府県名</t>
  </si>
  <si>
    <t>一部事務組合負担金等の性質別内訳の状況</t>
  </si>
  <si>
    <t>団　体　名</t>
  </si>
  <si>
    <t>４５</t>
    <phoneticPr fontId="4"/>
  </si>
  <si>
    <t>区　　　    分</t>
    <phoneticPr fontId="1"/>
  </si>
  <si>
    <t>決算額</t>
    <phoneticPr fontId="4"/>
  </si>
  <si>
    <t>行</t>
  </si>
  <si>
    <t>決　算　額</t>
    <phoneticPr fontId="4"/>
  </si>
  <si>
    <t xml:space="preserve"> 構成比 </t>
    <phoneticPr fontId="4"/>
  </si>
  <si>
    <t xml:space="preserve">            (A)</t>
    <phoneticPr fontId="4"/>
  </si>
  <si>
    <t>( % )</t>
    <phoneticPr fontId="4"/>
  </si>
  <si>
    <t>1 人件費</t>
    <rPh sb="2" eb="5">
      <t>ジンケンヒ</t>
    </rPh>
    <phoneticPr fontId="1"/>
  </si>
  <si>
    <t>2 物件費</t>
    <phoneticPr fontId="1"/>
  </si>
  <si>
    <t>3 維持補修費</t>
    <phoneticPr fontId="1"/>
  </si>
  <si>
    <t>維</t>
  </si>
  <si>
    <t>持</t>
  </si>
  <si>
    <t>補</t>
  </si>
  <si>
    <t>修</t>
  </si>
  <si>
    <t>費</t>
  </si>
  <si>
    <t>4 扶助費</t>
    <phoneticPr fontId="1"/>
  </si>
  <si>
    <t>扶</t>
  </si>
  <si>
    <t>助</t>
  </si>
  <si>
    <t>等</t>
  </si>
  <si>
    <t>公</t>
  </si>
  <si>
    <t>債</t>
  </si>
  <si>
    <t>7 積立金</t>
    <phoneticPr fontId="1"/>
  </si>
  <si>
    <t>積</t>
  </si>
  <si>
    <t>立</t>
  </si>
  <si>
    <t>金</t>
  </si>
  <si>
    <t>8 投資及び出資金・貸付金</t>
    <phoneticPr fontId="1"/>
  </si>
  <si>
    <t>投</t>
  </si>
  <si>
    <t>資</t>
  </si>
  <si>
    <t>及</t>
  </si>
  <si>
    <t>び</t>
  </si>
  <si>
    <t>出</t>
  </si>
  <si>
    <t>・</t>
  </si>
  <si>
    <t>貸</t>
  </si>
  <si>
    <t>付</t>
  </si>
  <si>
    <t>9 繰出金</t>
    <phoneticPr fontId="1"/>
  </si>
  <si>
    <t>繰</t>
  </si>
  <si>
    <t>10 前年度繰上充用金</t>
    <phoneticPr fontId="1"/>
  </si>
  <si>
    <t>前</t>
  </si>
  <si>
    <t>年</t>
  </si>
  <si>
    <t>度</t>
  </si>
  <si>
    <t>上</t>
  </si>
  <si>
    <t>充</t>
  </si>
  <si>
    <t>用</t>
  </si>
  <si>
    <t>計(1～10)</t>
    <phoneticPr fontId="1"/>
  </si>
  <si>
    <t>計</t>
  </si>
  <si>
    <t>( 1 ～ 10 )</t>
    <phoneticPr fontId="4"/>
  </si>
  <si>
    <t>うち人件費</t>
    <phoneticPr fontId="1"/>
  </si>
  <si>
    <t>(2)災害復旧事業費</t>
    <phoneticPr fontId="1"/>
  </si>
  <si>
    <t>(3)失業対策事業費</t>
    <phoneticPr fontId="1"/>
  </si>
  <si>
    <t>+</t>
  </si>
  <si>
    <t>歳出構成比</t>
    <phoneticPr fontId="1"/>
  </si>
  <si>
    <t>区　　　　　分</t>
    <rPh sb="0" eb="1">
      <t>ク</t>
    </rPh>
    <rPh sb="6" eb="7">
      <t>ブン</t>
    </rPh>
    <phoneticPr fontId="1"/>
  </si>
  <si>
    <t>(29)</t>
  </si>
  <si>
    <t>(30)</t>
  </si>
  <si>
    <t>(33)</t>
  </si>
  <si>
    <t>(34)</t>
  </si>
  <si>
    <t>(38)</t>
    <phoneticPr fontId="4"/>
  </si>
  <si>
    <t>(39)</t>
    <phoneticPr fontId="4"/>
  </si>
  <si>
    <t>(40)</t>
    <phoneticPr fontId="4"/>
  </si>
  <si>
    <t>(41)</t>
    <phoneticPr fontId="4"/>
  </si>
  <si>
    <t>(45)</t>
    <phoneticPr fontId="4"/>
  </si>
  <si>
    <t>(46)</t>
    <phoneticPr fontId="4"/>
  </si>
  <si>
    <t>(47)</t>
    <phoneticPr fontId="4"/>
  </si>
  <si>
    <t>(48)</t>
    <phoneticPr fontId="4"/>
  </si>
  <si>
    <t>(46)</t>
  </si>
  <si>
    <t>(49)</t>
    <phoneticPr fontId="4"/>
  </si>
  <si>
    <t>(50)</t>
    <phoneticPr fontId="4"/>
  </si>
  <si>
    <t>(51)</t>
    <phoneticPr fontId="4"/>
  </si>
  <si>
    <t>(52)</t>
    <phoneticPr fontId="4"/>
  </si>
  <si>
    <t>(82)</t>
  </si>
  <si>
    <t>区</t>
  </si>
  <si>
    <t>分</t>
  </si>
  <si>
    <t>0</t>
  </si>
  <si>
    <t>4 その他</t>
    <phoneticPr fontId="1"/>
  </si>
  <si>
    <t>(47)</t>
  </si>
  <si>
    <t>(48)</t>
  </si>
  <si>
    <t>(49)</t>
  </si>
  <si>
    <t>5 その他</t>
    <phoneticPr fontId="1"/>
  </si>
  <si>
    <t>行</t>
    <rPh sb="0" eb="1">
      <t>ギョウ</t>
    </rPh>
    <phoneticPr fontId="1"/>
  </si>
  <si>
    <t>[AGNHY223]</t>
    <phoneticPr fontId="4"/>
  </si>
  <si>
    <t>扶助費の内訳</t>
    <phoneticPr fontId="1"/>
  </si>
  <si>
    <t>31頁</t>
  </si>
  <si>
    <t>４７</t>
    <phoneticPr fontId="4"/>
  </si>
  <si>
    <t>の　　　　財　　　　源　　　　内　　　　訳</t>
    <phoneticPr fontId="4"/>
  </si>
  <si>
    <t>決算額</t>
    <phoneticPr fontId="1"/>
  </si>
  <si>
    <t>国庫支出金</t>
    <phoneticPr fontId="1"/>
  </si>
  <si>
    <t>都道府県支出金</t>
    <phoneticPr fontId="1"/>
  </si>
  <si>
    <t>その他特定財源</t>
    <phoneticPr fontId="1"/>
  </si>
  <si>
    <t>補　　助　　事　　業</t>
    <rPh sb="0" eb="1">
      <t>ホ</t>
    </rPh>
    <rPh sb="3" eb="4">
      <t>スケ</t>
    </rPh>
    <rPh sb="6" eb="7">
      <t>コト</t>
    </rPh>
    <rPh sb="9" eb="10">
      <t>ギョウ</t>
    </rPh>
    <phoneticPr fontId="1"/>
  </si>
  <si>
    <t>1　民　生　費</t>
    <rPh sb="2" eb="3">
      <t>タミ</t>
    </rPh>
    <rPh sb="4" eb="5">
      <t>セイ</t>
    </rPh>
    <rPh sb="6" eb="7">
      <t>ヒ</t>
    </rPh>
    <phoneticPr fontId="1"/>
  </si>
  <si>
    <t>(1)社会福祉費</t>
    <phoneticPr fontId="1"/>
  </si>
  <si>
    <t>(2)老人福祉費</t>
    <phoneticPr fontId="1"/>
  </si>
  <si>
    <t>(3)児童福祉費</t>
    <phoneticPr fontId="1"/>
  </si>
  <si>
    <t>(4)生活保護費</t>
    <phoneticPr fontId="1"/>
  </si>
  <si>
    <t>(5)災害救助費</t>
    <phoneticPr fontId="1"/>
  </si>
  <si>
    <t>小計(1)～(5)</t>
    <phoneticPr fontId="1"/>
  </si>
  <si>
    <t>2 衛生費</t>
    <phoneticPr fontId="1"/>
  </si>
  <si>
    <t>3 教育費</t>
    <phoneticPr fontId="1"/>
  </si>
  <si>
    <t>計(1～4)</t>
    <phoneticPr fontId="1"/>
  </si>
  <si>
    <t>単　　独　　事　　業</t>
    <rPh sb="0" eb="1">
      <t>タン</t>
    </rPh>
    <rPh sb="3" eb="4">
      <t>ドク</t>
    </rPh>
    <rPh sb="6" eb="7">
      <t>コト</t>
    </rPh>
    <rPh sb="9" eb="10">
      <t>ギョウ</t>
    </rPh>
    <phoneticPr fontId="1"/>
  </si>
  <si>
    <t>(1)社会福祉費</t>
    <phoneticPr fontId="1"/>
  </si>
  <si>
    <t>(3)児童福祉費</t>
    <phoneticPr fontId="1"/>
  </si>
  <si>
    <t>(4)生活保護費</t>
    <phoneticPr fontId="1"/>
  </si>
  <si>
    <t>(5)災害救助費</t>
    <phoneticPr fontId="1"/>
  </si>
  <si>
    <t>小計(1)～(5)</t>
    <phoneticPr fontId="1"/>
  </si>
  <si>
    <t>2 衛生費</t>
    <phoneticPr fontId="1"/>
  </si>
  <si>
    <t>3 教育費</t>
    <phoneticPr fontId="1"/>
  </si>
  <si>
    <t>計(1～4)</t>
    <phoneticPr fontId="1"/>
  </si>
  <si>
    <t>合　　　　　　　　計</t>
    <rPh sb="9" eb="10">
      <t>ケイ</t>
    </rPh>
    <phoneticPr fontId="1"/>
  </si>
  <si>
    <t>単独事業のうち医療費に係るもの</t>
    <phoneticPr fontId="1"/>
  </si>
  <si>
    <t>国庫支出金</t>
    <phoneticPr fontId="4"/>
  </si>
  <si>
    <t>内</t>
  </si>
  <si>
    <t>合計</t>
    <phoneticPr fontId="4"/>
  </si>
  <si>
    <t>(8)</t>
    <phoneticPr fontId="4"/>
  </si>
  <si>
    <t>(9)</t>
    <phoneticPr fontId="4"/>
  </si>
  <si>
    <t>(10)</t>
    <phoneticPr fontId="4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</si>
  <si>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</si>
  <si>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合計(1～2)</t>
    <phoneticPr fontId="4"/>
  </si>
  <si>
    <t>令和1年度末現在高</t>
  </si>
  <si>
    <t>令和</t>
  </si>
  <si>
    <t xml:space="preserve"> </t>
  </si>
  <si>
    <t xml:space="preserve">臨  </t>
  </si>
  <si>
    <t>(1)</t>
    <phoneticPr fontId="1"/>
  </si>
  <si>
    <t>歳入合計</t>
    <phoneticPr fontId="1"/>
  </si>
  <si>
    <t>[AGNHY248]</t>
    <phoneticPr fontId="4"/>
  </si>
  <si>
    <t>52頁</t>
  </si>
  <si>
    <t>　　　　道路交通安全対策の状況</t>
  </si>
  <si>
    <t>４０</t>
    <phoneticPr fontId="4"/>
  </si>
  <si>
    <t xml:space="preserve"> 区　　　分</t>
    <phoneticPr fontId="4"/>
  </si>
  <si>
    <t>交 　　　通 　　　安 　　　全 　　　の 　　　た 　　　め 　　　の 　　　施 　　　設 　　　設 　　　置 　　　費</t>
    <phoneticPr fontId="4"/>
  </si>
  <si>
    <t>道　　　路　　　管　　　理　　　者　　　分</t>
    <rPh sb="0" eb="1">
      <t>ミチ</t>
    </rPh>
    <rPh sb="4" eb="5">
      <t>ミチ</t>
    </rPh>
    <rPh sb="8" eb="9">
      <t>カン</t>
    </rPh>
    <rPh sb="12" eb="13">
      <t>リ</t>
    </rPh>
    <rPh sb="16" eb="17">
      <t>シャ</t>
    </rPh>
    <rPh sb="20" eb="21">
      <t>ブン</t>
    </rPh>
    <phoneticPr fontId="1"/>
  </si>
  <si>
    <t>１　　　　一　　　　種</t>
    <phoneticPr fontId="4"/>
  </si>
  <si>
    <t>２　　　　二　　　　種</t>
    <phoneticPr fontId="4"/>
  </si>
  <si>
    <t>踏　　切</t>
    <phoneticPr fontId="1"/>
  </si>
  <si>
    <t>救急自動車</t>
    <phoneticPr fontId="1"/>
  </si>
  <si>
    <t>(1)歩道</t>
    <phoneticPr fontId="1"/>
  </si>
  <si>
    <t>(2)歩道橋</t>
    <phoneticPr fontId="1"/>
  </si>
  <si>
    <t>(3)その他</t>
    <phoneticPr fontId="1"/>
  </si>
  <si>
    <t>小計(1)～(3)</t>
    <phoneticPr fontId="1"/>
  </si>
  <si>
    <t>(1)さく</t>
    <phoneticPr fontId="1"/>
  </si>
  <si>
    <t>(2)その他</t>
    <phoneticPr fontId="1"/>
  </si>
  <si>
    <t>小計(1)～(2)</t>
    <phoneticPr fontId="1"/>
  </si>
  <si>
    <t>その他</t>
  </si>
  <si>
    <t>決算額</t>
    <rPh sb="0" eb="1">
      <t>ケツ</t>
    </rPh>
    <rPh sb="1" eb="2">
      <t>サン</t>
    </rPh>
    <rPh sb="2" eb="3">
      <t>ガク</t>
    </rPh>
    <phoneticPr fontId="1"/>
  </si>
  <si>
    <t>1 補助事業費</t>
    <phoneticPr fontId="1"/>
  </si>
  <si>
    <t>2 単独事業費</t>
    <phoneticPr fontId="1"/>
  </si>
  <si>
    <t>合計(1～2)</t>
    <phoneticPr fontId="1"/>
  </si>
  <si>
    <t>交通安全のための施設補修費</t>
    <phoneticPr fontId="4"/>
  </si>
  <si>
    <t>そ　　　　　　　　　　の　　　　　　　　　　他</t>
    <phoneticPr fontId="4"/>
  </si>
  <si>
    <t>道　　路　　管　　理　　者　　分</t>
    <phoneticPr fontId="1"/>
  </si>
  <si>
    <t>総　　　計</t>
    <phoneticPr fontId="4"/>
  </si>
  <si>
    <t>(1)道路反射鏡等</t>
    <phoneticPr fontId="1"/>
  </si>
  <si>
    <t xml:space="preserve"> 小      計</t>
    <phoneticPr fontId="1"/>
  </si>
  <si>
    <t>(1)交通安全運動</t>
    <rPh sb="3" eb="5">
      <t>コウツウ</t>
    </rPh>
    <rPh sb="5" eb="7">
      <t>アンゼン</t>
    </rPh>
    <rPh sb="7" eb="9">
      <t>ウンドウ</t>
    </rPh>
    <phoneticPr fontId="1"/>
  </si>
  <si>
    <t>(2)交通整理隊</t>
    <rPh sb="3" eb="5">
      <t>コウツウ</t>
    </rPh>
    <rPh sb="5" eb="7">
      <t>セイリ</t>
    </rPh>
    <rPh sb="7" eb="8">
      <t>タイ</t>
    </rPh>
    <phoneticPr fontId="1"/>
  </si>
  <si>
    <t>(3)交通事故相談</t>
    <rPh sb="3" eb="5">
      <t>コウツウ</t>
    </rPh>
    <rPh sb="5" eb="7">
      <t>ジコ</t>
    </rPh>
    <rPh sb="7" eb="9">
      <t>ソウダン</t>
    </rPh>
    <phoneticPr fontId="1"/>
  </si>
  <si>
    <t>(4)救急業務</t>
    <rPh sb="3" eb="5">
      <t>キュウキュウ</t>
    </rPh>
    <rPh sb="5" eb="7">
      <t>ギョウム</t>
    </rPh>
    <phoneticPr fontId="1"/>
  </si>
  <si>
    <t>(5)その他</t>
    <phoneticPr fontId="1"/>
  </si>
  <si>
    <t>人件費</t>
    <phoneticPr fontId="4"/>
  </si>
  <si>
    <t>専任職員数</t>
    <phoneticPr fontId="4"/>
  </si>
  <si>
    <t>[AGNHY252]</t>
    <phoneticPr fontId="4"/>
  </si>
  <si>
    <t>53頁</t>
  </si>
  <si>
    <t>施設の管理費等の状況</t>
    <phoneticPr fontId="1"/>
  </si>
  <si>
    <t>４６</t>
    <phoneticPr fontId="4"/>
  </si>
  <si>
    <t>　　　　　　　　　経 費 区 分
 施 設 区 分</t>
    <rPh sb="9" eb="10">
      <t>ヘ</t>
    </rPh>
    <rPh sb="11" eb="12">
      <t>ヒ</t>
    </rPh>
    <rPh sb="13" eb="14">
      <t>ク</t>
    </rPh>
    <rPh sb="15" eb="16">
      <t>ブン</t>
    </rPh>
    <rPh sb="20" eb="21">
      <t>セ</t>
    </rPh>
    <rPh sb="22" eb="23">
      <t>セツ</t>
    </rPh>
    <rPh sb="24" eb="25">
      <t>ク</t>
    </rPh>
    <rPh sb="26" eb="27">
      <t>ブン</t>
    </rPh>
    <phoneticPr fontId="1"/>
  </si>
  <si>
    <t>年    間    所    要    経    常    経    費   (千円）</t>
    <phoneticPr fontId="4"/>
  </si>
  <si>
    <t xml:space="preserve">            の     財    源    内    訳   (千円）</t>
  </si>
  <si>
    <t>物件費</t>
    <phoneticPr fontId="1"/>
  </si>
  <si>
    <t>使用料・
手数料</t>
    <phoneticPr fontId="1"/>
  </si>
  <si>
    <t>その他の
特定財源</t>
    <phoneticPr fontId="1"/>
  </si>
  <si>
    <t>維持補修費</t>
    <phoneticPr fontId="4"/>
  </si>
  <si>
    <t>国･県支出金</t>
    <phoneticPr fontId="4"/>
  </si>
  <si>
    <t>1 公園</t>
    <phoneticPr fontId="1"/>
  </si>
  <si>
    <t>2 公営住宅等</t>
    <phoneticPr fontId="1"/>
  </si>
  <si>
    <t>3 し尿処理施設</t>
    <phoneticPr fontId="1"/>
  </si>
  <si>
    <t>4 ごみ処理施設</t>
    <phoneticPr fontId="1"/>
  </si>
  <si>
    <t>5 保育所</t>
    <phoneticPr fontId="1"/>
  </si>
  <si>
    <t>6 養護老人ホーム</t>
    <phoneticPr fontId="1"/>
  </si>
  <si>
    <t>7 児童遊園</t>
    <phoneticPr fontId="1"/>
  </si>
  <si>
    <t>8 老人福祉センター</t>
    <phoneticPr fontId="1"/>
  </si>
  <si>
    <t>9 老人憩の家</t>
    <phoneticPr fontId="1"/>
  </si>
  <si>
    <t>10 幼稚園</t>
    <phoneticPr fontId="1"/>
  </si>
  <si>
    <t>11 本庁舎</t>
    <phoneticPr fontId="1"/>
  </si>
  <si>
    <t>12 支所･出張所</t>
    <phoneticPr fontId="1"/>
  </si>
  <si>
    <t>支所･出張所</t>
  </si>
  <si>
    <t>13 児童館</t>
    <phoneticPr fontId="1"/>
  </si>
  <si>
    <t>14 公会堂･市民会館</t>
    <phoneticPr fontId="1"/>
  </si>
  <si>
    <t>15 公民館</t>
    <phoneticPr fontId="1"/>
  </si>
  <si>
    <t>16 図書館</t>
    <phoneticPr fontId="1"/>
  </si>
  <si>
    <t>17 博物館</t>
    <phoneticPr fontId="1"/>
  </si>
  <si>
    <t>[AGNHY293]</t>
    <phoneticPr fontId="4"/>
  </si>
  <si>
    <t>57頁</t>
  </si>
  <si>
    <t>（復旧・復興事業分）</t>
    <phoneticPr fontId="1"/>
  </si>
  <si>
    <t>４３</t>
    <phoneticPr fontId="4"/>
  </si>
  <si>
    <t>国庫支出金</t>
    <phoneticPr fontId="1"/>
  </si>
  <si>
    <t>2 普通建設事業費</t>
    <phoneticPr fontId="1"/>
  </si>
  <si>
    <t>3 災害復旧事業費</t>
    <phoneticPr fontId="1"/>
  </si>
  <si>
    <t>4 その他</t>
    <phoneticPr fontId="1"/>
  </si>
  <si>
    <t>[AGNHY277]</t>
    <phoneticPr fontId="18"/>
  </si>
  <si>
    <t>58頁</t>
  </si>
  <si>
    <t>４１</t>
    <phoneticPr fontId="4"/>
  </si>
  <si>
    <t>（復旧・復興事業分）</t>
    <rPh sb="1" eb="3">
      <t>フッキュウ</t>
    </rPh>
    <rPh sb="4" eb="6">
      <t>フッコウ</t>
    </rPh>
    <rPh sb="6" eb="8">
      <t>ジギョウ</t>
    </rPh>
    <rPh sb="8" eb="9">
      <t>ブン</t>
    </rPh>
    <phoneticPr fontId="1"/>
  </si>
  <si>
    <t>2 地方譲与税</t>
    <phoneticPr fontId="1"/>
  </si>
  <si>
    <t>3 利子割交付金</t>
    <phoneticPr fontId="1"/>
  </si>
  <si>
    <t>4 配当割交付金</t>
    <phoneticPr fontId="1"/>
  </si>
  <si>
    <t>5 株式等譲渡所得割交付金</t>
    <phoneticPr fontId="1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</si>
  <si>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1"/>
  </si>
  <si>
    <t>30 一般財源等</t>
    <phoneticPr fontId="1"/>
  </si>
  <si>
    <t xml:space="preserve"> うち震災復興特別交付税</t>
    <phoneticPr fontId="1"/>
  </si>
  <si>
    <t>③</t>
    <phoneticPr fontId="4"/>
  </si>
  <si>
    <t>自動車税減収補填
特例交付金</t>
    <rPh sb="0" eb="3">
      <t>ジドウシャ</t>
    </rPh>
    <rPh sb="3" eb="4">
      <t>ゼイ</t>
    </rPh>
    <rPh sb="4" eb="6">
      <t>ゲンシュウ</t>
    </rPh>
    <rPh sb="6" eb="8">
      <t>ホテン</t>
    </rPh>
    <rPh sb="9" eb="11">
      <t>トクレイ</t>
    </rPh>
    <rPh sb="11" eb="14">
      <t>コウフキン</t>
    </rPh>
    <phoneticPr fontId="1"/>
  </si>
  <si>
    <t>軽自動車税減収補填
特例交付金</t>
    <rPh sb="0" eb="4">
      <t>ケイジドウシャ</t>
    </rPh>
    <rPh sb="4" eb="5">
      <t>ゼイ</t>
    </rPh>
    <rPh sb="5" eb="7">
      <t>ゲンシュウ</t>
    </rPh>
    <rPh sb="7" eb="9">
      <t>ホテン</t>
    </rPh>
    <rPh sb="10" eb="12">
      <t>トクレイ</t>
    </rPh>
    <rPh sb="12" eb="15">
      <t>コウフキン</t>
    </rPh>
    <phoneticPr fontId="1"/>
  </si>
  <si>
    <t xml:space="preserve">   ③その他</t>
    <rPh sb="6" eb="7">
      <t>タ</t>
    </rPh>
    <phoneticPr fontId="1"/>
  </si>
  <si>
    <t xml:space="preserve"> (1)ふるさと納税</t>
    <rPh sb="8" eb="10">
      <t>ノウゼイ</t>
    </rPh>
    <phoneticPr fontId="1"/>
  </si>
  <si>
    <t>新型コロナウイルス感染症
対応地方創生臨時交付金</t>
    <rPh sb="0" eb="2">
      <t>シンガタ</t>
    </rPh>
    <rPh sb="9" eb="12">
      <t>カンセンショウ</t>
    </rPh>
    <rPh sb="13" eb="15">
      <t>タイオウ</t>
    </rPh>
    <rPh sb="15" eb="17">
      <t>チホウ</t>
    </rPh>
    <rPh sb="17" eb="19">
      <t>ソウセイ</t>
    </rPh>
    <rPh sb="19" eb="21">
      <t>リンジ</t>
    </rPh>
    <rPh sb="21" eb="24">
      <t>コウフキン</t>
    </rPh>
    <phoneticPr fontId="1"/>
  </si>
  <si>
    <t>地方創生応援税制に係る
寄附金</t>
    <rPh sb="0" eb="2">
      <t>チホウ</t>
    </rPh>
    <rPh sb="2" eb="4">
      <t>ソウセイ</t>
    </rPh>
    <rPh sb="4" eb="6">
      <t>オウエン</t>
    </rPh>
    <rPh sb="6" eb="8">
      <t>ゼイセイ</t>
    </rPh>
    <rPh sb="9" eb="10">
      <t>カカワ</t>
    </rPh>
    <rPh sb="12" eb="15">
      <t>キフキン</t>
    </rPh>
    <phoneticPr fontId="1"/>
  </si>
  <si>
    <t>特別定額給付金
給付事業費･事務費補助金</t>
    <rPh sb="0" eb="2">
      <t>トクベツ</t>
    </rPh>
    <rPh sb="2" eb="4">
      <t>テイガク</t>
    </rPh>
    <rPh sb="4" eb="7">
      <t>キュウフキン</t>
    </rPh>
    <rPh sb="8" eb="13">
      <t>キュウフジギョウヒ</t>
    </rPh>
    <rPh sb="14" eb="17">
      <t>ジムヒ</t>
    </rPh>
    <rPh sb="17" eb="20">
      <t>ホジョキン</t>
    </rPh>
    <phoneticPr fontId="1"/>
  </si>
  <si>
    <t xml:space="preserve"> (3)その他</t>
    <rPh sb="6" eb="7">
      <t>タ</t>
    </rPh>
    <phoneticPr fontId="1"/>
  </si>
  <si>
    <t>[AGNHY294]</t>
    <phoneticPr fontId="4"/>
  </si>
  <si>
    <t>76頁</t>
  </si>
  <si>
    <t>（全国防災事業分）</t>
    <rPh sb="1" eb="3">
      <t>ゼンコク</t>
    </rPh>
    <rPh sb="3" eb="5">
      <t>ボウサイ</t>
    </rPh>
    <rPh sb="5" eb="7">
      <t>ジギョウ</t>
    </rPh>
    <rPh sb="7" eb="8">
      <t>ブン</t>
    </rPh>
    <phoneticPr fontId="1"/>
  </si>
  <si>
    <t>４４</t>
    <phoneticPr fontId="4"/>
  </si>
  <si>
    <t>国庫支出金</t>
    <phoneticPr fontId="1"/>
  </si>
  <si>
    <t>2 普通建設事業費</t>
    <phoneticPr fontId="1"/>
  </si>
  <si>
    <t>3 災害復旧事業費</t>
    <phoneticPr fontId="1"/>
  </si>
  <si>
    <t>4 その他</t>
    <phoneticPr fontId="1"/>
  </si>
  <si>
    <t>[AGNHY278]</t>
    <phoneticPr fontId="18"/>
  </si>
  <si>
    <t>77頁</t>
  </si>
  <si>
    <t>４２</t>
    <phoneticPr fontId="4"/>
  </si>
  <si>
    <t>2 地方譲与税</t>
    <phoneticPr fontId="1"/>
  </si>
  <si>
    <t>3 利子割交付金</t>
    <phoneticPr fontId="1"/>
  </si>
  <si>
    <t>4 配当割交付金</t>
    <phoneticPr fontId="1"/>
  </si>
  <si>
    <t>5 株式等譲渡所得割交付金</t>
    <phoneticPr fontId="1"/>
  </si>
  <si>
    <t>(49)</t>
    <phoneticPr fontId="1"/>
  </si>
  <si>
    <t>(50)</t>
    <phoneticPr fontId="1"/>
  </si>
  <si>
    <t>(53)</t>
    <phoneticPr fontId="18"/>
  </si>
  <si>
    <t>③</t>
    <phoneticPr fontId="1"/>
  </si>
  <si>
    <t>個人住民税減収補填
特例交付金</t>
    <rPh sb="0" eb="2">
      <t>コジン</t>
    </rPh>
    <rPh sb="2" eb="5">
      <t>ジュウミンゼイ</t>
    </rPh>
    <rPh sb="5" eb="7">
      <t>ゲンシュウ</t>
    </rPh>
    <rPh sb="7" eb="9">
      <t>ホテン</t>
    </rPh>
    <rPh sb="10" eb="12">
      <t>トクレイ</t>
    </rPh>
    <rPh sb="12" eb="15">
      <t>コウフキン</t>
    </rPh>
    <phoneticPr fontId="1"/>
  </si>
  <si>
    <t>自動車税減収補填
特例交付金</t>
    <rPh sb="0" eb="3">
      <t>ジドウシャ</t>
    </rPh>
    <rPh sb="3" eb="4">
      <t>ゼイ</t>
    </rPh>
    <rPh sb="4" eb="8">
      <t>ゲンシュウホテン</t>
    </rPh>
    <rPh sb="9" eb="11">
      <t>トクレイ</t>
    </rPh>
    <rPh sb="11" eb="14">
      <t>コウフキン</t>
    </rPh>
    <phoneticPr fontId="1"/>
  </si>
  <si>
    <t>特別定額給付金
給付事業費･事務費補助金</t>
    <rPh sb="0" eb="2">
      <t>トクベツ</t>
    </rPh>
    <rPh sb="2" eb="4">
      <t>テイガク</t>
    </rPh>
    <rPh sb="4" eb="7">
      <t>キュウフキン</t>
    </rPh>
    <rPh sb="8" eb="10">
      <t>キュウフ</t>
    </rPh>
    <rPh sb="10" eb="13">
      <t>ジギョウヒ</t>
    </rPh>
    <rPh sb="14" eb="20">
      <t>ジムヒホジョキン</t>
    </rPh>
    <phoneticPr fontId="1"/>
  </si>
  <si>
    <t>その他新型コロナウイルス
感染症対策関係交付金等</t>
    <rPh sb="2" eb="3">
      <t>タ</t>
    </rPh>
    <rPh sb="3" eb="5">
      <t>シンガタ</t>
    </rPh>
    <rPh sb="13" eb="16">
      <t>カンセンショウ</t>
    </rPh>
    <rPh sb="16" eb="18">
      <t>タイサク</t>
    </rPh>
    <rPh sb="18" eb="20">
      <t>カンケイ</t>
    </rPh>
    <rPh sb="20" eb="24">
      <t>コウフキントウ</t>
    </rPh>
    <phoneticPr fontId="1"/>
  </si>
  <si>
    <t>[AGNHY255]</t>
    <phoneticPr fontId="4"/>
  </si>
  <si>
    <t>95頁</t>
  </si>
  <si>
    <t>収益事業会計決算の状況</t>
  </si>
  <si>
    <t>５０</t>
    <phoneticPr fontId="4"/>
  </si>
  <si>
    <t>歳　　　　　　　　　　　　　　　　　　　　　　　　　　　　　　　　　　　　　　入</t>
    <rPh sb="0" eb="1">
      <t>トシ</t>
    </rPh>
    <rPh sb="39" eb="40">
      <t>ニュウ</t>
    </rPh>
    <phoneticPr fontId="1"/>
  </si>
  <si>
    <t>区　　　　分</t>
    <rPh sb="0" eb="1">
      <t>ク</t>
    </rPh>
    <rPh sb="5" eb="6">
      <t>ブン</t>
    </rPh>
    <phoneticPr fontId="4"/>
  </si>
  <si>
    <t>1
入場料</t>
    <phoneticPr fontId="4"/>
  </si>
  <si>
    <t>2
車馬券等売上金</t>
    <phoneticPr fontId="4"/>
  </si>
  <si>
    <t>3
繰  入  金</t>
    <phoneticPr fontId="4"/>
  </si>
  <si>
    <t>うち普通会計
からの分</t>
    <phoneticPr fontId="1"/>
  </si>
  <si>
    <t xml:space="preserve">4
繰越金 </t>
    <phoneticPr fontId="4"/>
  </si>
  <si>
    <t>(1)純繰越金</t>
    <phoneticPr fontId="1"/>
  </si>
  <si>
    <t>(2)繰越事業費等繰
   越財源充当額</t>
    <phoneticPr fontId="4"/>
  </si>
  <si>
    <t>5
地方公共団体金融機
構納付金還付金</t>
    <phoneticPr fontId="1"/>
  </si>
  <si>
    <t>6
地方債</t>
    <phoneticPr fontId="4"/>
  </si>
  <si>
    <t>7
その他</t>
    <phoneticPr fontId="4"/>
  </si>
  <si>
    <t>1 競馬事業会計</t>
    <phoneticPr fontId="4"/>
  </si>
  <si>
    <t>2 自転車競走事業会計</t>
    <phoneticPr fontId="4"/>
  </si>
  <si>
    <t>3 小型自動車競走事業会計</t>
    <phoneticPr fontId="4"/>
  </si>
  <si>
    <t>4 モーターボート競走事業会計</t>
    <phoneticPr fontId="4"/>
  </si>
  <si>
    <t>5 宝くじ事業会計</t>
    <phoneticPr fontId="4"/>
  </si>
  <si>
    <t>合計(1～5)</t>
    <phoneticPr fontId="4"/>
  </si>
  <si>
    <t>歳        入</t>
  </si>
  <si>
    <t>歳                         出</t>
    <phoneticPr fontId="4"/>
  </si>
  <si>
    <t>歳入合計
(1～7)</t>
    <phoneticPr fontId="4"/>
  </si>
  <si>
    <t>1 開催費</t>
    <phoneticPr fontId="4"/>
  </si>
  <si>
    <t>(1)払戻金</t>
    <phoneticPr fontId="1"/>
  </si>
  <si>
    <t>(2)返還金</t>
    <phoneticPr fontId="1"/>
  </si>
  <si>
    <t>(3)常勤職員
人件費</t>
    <phoneticPr fontId="1"/>
  </si>
  <si>
    <t>(4)会計年度任用職員（フルタイム）人件費</t>
    <rPh sb="3" eb="7">
      <t>カイケイネンド</t>
    </rPh>
    <rPh sb="7" eb="9">
      <t>ニンヨウ</t>
    </rPh>
    <rPh sb="9" eb="11">
      <t>ショクイン</t>
    </rPh>
    <rPh sb="18" eb="21">
      <t>ジンケンヒ</t>
    </rPh>
    <phoneticPr fontId="1"/>
  </si>
  <si>
    <t>(5)会計年度任用職員(パートタイム)報酬等</t>
    <rPh sb="3" eb="5">
      <t>カイケイ</t>
    </rPh>
    <rPh sb="5" eb="7">
      <t>ネンド</t>
    </rPh>
    <rPh sb="7" eb="9">
      <t>ニンヨウ</t>
    </rPh>
    <rPh sb="9" eb="11">
      <t>ショクイン</t>
    </rPh>
    <rPh sb="19" eb="22">
      <t>ホウシュウトウ</t>
    </rPh>
    <phoneticPr fontId="1"/>
  </si>
  <si>
    <t>(6)施設等
使用料</t>
    <phoneticPr fontId="1"/>
  </si>
  <si>
    <t>(7)その他の
開催経費</t>
    <phoneticPr fontId="4"/>
  </si>
  <si>
    <t>歳         　　　　　　　　　　　　　　　　　　　　　　　　　　                出</t>
    <phoneticPr fontId="4"/>
  </si>
  <si>
    <t>交  付  金  内  訳</t>
  </si>
  <si>
    <t>3 地方公共団体
金融機構納付金</t>
    <phoneticPr fontId="4"/>
  </si>
  <si>
    <t>4 地 方 債
 償 還 金</t>
    <phoneticPr fontId="1"/>
  </si>
  <si>
    <t>(1)     のうち普通会計へのもの</t>
    <phoneticPr fontId="4"/>
  </si>
  <si>
    <t>2 交付金</t>
    <phoneticPr fontId="4"/>
  </si>
  <si>
    <t>(1)1号交付金</t>
    <phoneticPr fontId="1"/>
  </si>
  <si>
    <t>(2)2号交付金</t>
    <phoneticPr fontId="1"/>
  </si>
  <si>
    <t>(3)3号交付金</t>
    <phoneticPr fontId="1"/>
  </si>
  <si>
    <t>うち元金</t>
    <phoneticPr fontId="1"/>
  </si>
  <si>
    <t>5
繰  出  金</t>
    <phoneticPr fontId="4"/>
  </si>
  <si>
    <t>収益金配分</t>
    <phoneticPr fontId="1"/>
  </si>
  <si>
    <t xml:space="preserve">歳    　　　　　　　　　　　　　　　　　　　　　　　 出 </t>
    <rPh sb="0" eb="1">
      <t>サイシュツ</t>
    </rPh>
    <phoneticPr fontId="4"/>
  </si>
  <si>
    <t>収       支</t>
    <rPh sb="0" eb="1">
      <t>オサム</t>
    </rPh>
    <rPh sb="8" eb="9">
      <t>シ</t>
    </rPh>
    <phoneticPr fontId="4"/>
  </si>
  <si>
    <t>収       支</t>
    <phoneticPr fontId="4"/>
  </si>
  <si>
    <t>(2)     のうちその他の会計へのもの</t>
    <phoneticPr fontId="4"/>
  </si>
  <si>
    <t>6
設備改善費</t>
    <phoneticPr fontId="4"/>
  </si>
  <si>
    <t>7
前年度繰上
充用金</t>
    <phoneticPr fontId="4"/>
  </si>
  <si>
    <t>8
その他</t>
    <phoneticPr fontId="4"/>
  </si>
  <si>
    <t xml:space="preserve">歳出合計
(1～8)  </t>
    <phoneticPr fontId="4"/>
  </si>
  <si>
    <t xml:space="preserve">歳入歳出差引
</t>
    <phoneticPr fontId="1"/>
  </si>
  <si>
    <t xml:space="preserve"> 翌年度に繰り越す
べき財源</t>
    <phoneticPr fontId="4"/>
  </si>
  <si>
    <t xml:space="preserve">実質収支
</t>
    <phoneticPr fontId="1"/>
  </si>
  <si>
    <t xml:space="preserve">実質収益
</t>
    <rPh sb="0" eb="2">
      <t>ジッシツ</t>
    </rPh>
    <rPh sb="2" eb="4">
      <t>シュウエキ</t>
    </rPh>
    <phoneticPr fontId="4"/>
  </si>
  <si>
    <t xml:space="preserve">単年度収益
</t>
    <rPh sb="0" eb="3">
      <t>タンネンド</t>
    </rPh>
    <rPh sb="3" eb="5">
      <t>シュウエキ</t>
    </rPh>
    <phoneticPr fontId="4"/>
  </si>
  <si>
    <t>その他</t>
    <phoneticPr fontId="1"/>
  </si>
  <si>
    <t>収              支</t>
  </si>
  <si>
    <t>人　　　件　　　費　　　の　　　状　　　況</t>
    <rPh sb="0" eb="1">
      <t>ヒト</t>
    </rPh>
    <rPh sb="4" eb="5">
      <t>ケン</t>
    </rPh>
    <rPh sb="8" eb="9">
      <t>ヒ</t>
    </rPh>
    <rPh sb="16" eb="17">
      <t>ジョウ</t>
    </rPh>
    <rPh sb="20" eb="21">
      <t>キョウ</t>
    </rPh>
    <phoneticPr fontId="4"/>
  </si>
  <si>
    <t xml:space="preserve">再差引
</t>
    <rPh sb="0" eb="3">
      <t>サイサシヒキ</t>
    </rPh>
    <phoneticPr fontId="4"/>
  </si>
  <si>
    <t>1 職員給</t>
    <phoneticPr fontId="4"/>
  </si>
  <si>
    <t>(1)基本給</t>
    <rPh sb="3" eb="6">
      <t>キホンキュウ</t>
    </rPh>
    <phoneticPr fontId="4"/>
  </si>
  <si>
    <t>(2)その他の手当</t>
    <rPh sb="5" eb="6">
      <t>タ</t>
    </rPh>
    <rPh sb="7" eb="9">
      <t>テアテ</t>
    </rPh>
    <phoneticPr fontId="1"/>
  </si>
  <si>
    <t>未収金</t>
    <rPh sb="0" eb="3">
      <t>ミシュウキン</t>
    </rPh>
    <phoneticPr fontId="4"/>
  </si>
  <si>
    <t>未払金</t>
    <rPh sb="0" eb="2">
      <t>ミハラ</t>
    </rPh>
    <rPh sb="2" eb="3">
      <t>キン</t>
    </rPh>
    <phoneticPr fontId="4"/>
  </si>
  <si>
    <t>任期の定めのない常勤職員</t>
    <phoneticPr fontId="4"/>
  </si>
  <si>
    <t>任期付職員</t>
    <phoneticPr fontId="4"/>
  </si>
  <si>
    <t>再任用職員</t>
    <phoneticPr fontId="4"/>
  </si>
  <si>
    <t>会計年度任用職員（フルタイム）</t>
    <phoneticPr fontId="1"/>
  </si>
  <si>
    <t>人　　件　　費　　の　　状　　況　　（続　　き）</t>
    <rPh sb="22" eb="23">
      <t>ツヅ</t>
    </rPh>
    <phoneticPr fontId="1"/>
  </si>
  <si>
    <t>参　　　　　　　　　　　　　　　考</t>
    <rPh sb="0" eb="1">
      <t>サン</t>
    </rPh>
    <rPh sb="16" eb="17">
      <t>コウ</t>
    </rPh>
    <phoneticPr fontId="1"/>
  </si>
  <si>
    <t>2 会計年度任用職員（パートタイム）報酬等</t>
    <phoneticPr fontId="4"/>
  </si>
  <si>
    <t>3 地方公務員共済
組合等負担金</t>
    <phoneticPr fontId="1"/>
  </si>
  <si>
    <t>4 退職金</t>
    <phoneticPr fontId="1"/>
  </si>
  <si>
    <t>人件費合計
（1～5）</t>
    <rPh sb="0" eb="3">
      <t>ジンケンヒ</t>
    </rPh>
    <rPh sb="3" eb="5">
      <t>ゴウケイ</t>
    </rPh>
    <phoneticPr fontId="4"/>
  </si>
  <si>
    <t>時効金</t>
    <phoneticPr fontId="1"/>
  </si>
  <si>
    <t>職　　員　　数　　（人）</t>
    <rPh sb="0" eb="1">
      <t>ショク</t>
    </rPh>
    <rPh sb="3" eb="4">
      <t>イン</t>
    </rPh>
    <rPh sb="6" eb="7">
      <t>カズ</t>
    </rPh>
    <rPh sb="10" eb="11">
      <t>ヒト</t>
    </rPh>
    <phoneticPr fontId="1"/>
  </si>
  <si>
    <t>常勤職員</t>
    <phoneticPr fontId="1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</si>
  <si>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1"/>
  </si>
  <si>
    <t>会計年度任用職員（パートタイム）</t>
    <phoneticPr fontId="1"/>
  </si>
  <si>
    <t>計</t>
    <rPh sb="0" eb="1">
      <t>ケイ</t>
    </rPh>
    <phoneticPr fontId="1"/>
  </si>
  <si>
    <t>(62)</t>
  </si>
  <si>
    <t>(63)</t>
  </si>
  <si>
    <t>参    考    （続    き）</t>
    <rPh sb="11" eb="12">
      <t>ツヅ</t>
    </rPh>
    <phoneticPr fontId="1"/>
  </si>
  <si>
    <t>１日平均
入場人員
      (人)</t>
    <phoneticPr fontId="1"/>
  </si>
  <si>
    <t>開催回数
　　(回)</t>
    <phoneticPr fontId="1"/>
  </si>
  <si>
    <t>開催日数                       
    (日)</t>
    <phoneticPr fontId="1"/>
  </si>
  <si>
    <t>入場人員     
    (人)</t>
    <phoneticPr fontId="1"/>
  </si>
  <si>
    <t xml:space="preserve"> </t>
    <phoneticPr fontId="24"/>
  </si>
  <si>
    <t>[AGNHY256]</t>
    <phoneticPr fontId="24"/>
  </si>
  <si>
    <t>96頁</t>
  </si>
  <si>
    <t>収  益  金  の  使  途  状  況</t>
    <phoneticPr fontId="4"/>
  </si>
  <si>
    <t>５１</t>
    <phoneticPr fontId="4"/>
  </si>
  <si>
    <t>収益金</t>
    <phoneticPr fontId="1"/>
  </si>
  <si>
    <t xml:space="preserve"> の</t>
    <phoneticPr fontId="4"/>
  </si>
  <si>
    <t xml:space="preserve"> 訳</t>
    <phoneticPr fontId="4"/>
  </si>
  <si>
    <t>区</t>
    <rPh sb="0" eb="1">
      <t>ク</t>
    </rPh>
    <phoneticPr fontId="4"/>
  </si>
  <si>
    <t>　　分</t>
    <rPh sb="2" eb="3">
      <t>ブン</t>
    </rPh>
    <phoneticPr fontId="4"/>
  </si>
  <si>
    <t>繰入額</t>
    <phoneticPr fontId="1"/>
  </si>
  <si>
    <t>民生費</t>
    <phoneticPr fontId="4"/>
  </si>
  <si>
    <t>衛生費</t>
    <phoneticPr fontId="4"/>
  </si>
  <si>
    <t>土木費</t>
    <phoneticPr fontId="4"/>
  </si>
  <si>
    <t>農 　  　林
水 産 業 費</t>
    <phoneticPr fontId="1"/>
  </si>
  <si>
    <t>商工費</t>
    <phoneticPr fontId="4"/>
  </si>
  <si>
    <t>教育費</t>
    <phoneticPr fontId="4"/>
  </si>
  <si>
    <t>災害復旧費</t>
    <phoneticPr fontId="4"/>
  </si>
  <si>
    <t>公営事業会
計へ繰出し</t>
    <phoneticPr fontId="1"/>
  </si>
  <si>
    <t>1競馬事業</t>
    <phoneticPr fontId="1"/>
  </si>
  <si>
    <t>(1)自己施行</t>
    <phoneticPr fontId="1"/>
  </si>
  <si>
    <t>(2)一部事務組合配分金</t>
    <phoneticPr fontId="1"/>
  </si>
  <si>
    <t>計(1)～(2)</t>
    <phoneticPr fontId="1"/>
  </si>
  <si>
    <t>2自転車競走事業</t>
    <rPh sb="1" eb="4">
      <t>ジテンシャ</t>
    </rPh>
    <rPh sb="4" eb="6">
      <t>キョウソウ</t>
    </rPh>
    <rPh sb="6" eb="8">
      <t>ジギョウ</t>
    </rPh>
    <phoneticPr fontId="1"/>
  </si>
  <si>
    <t>競走事業
3小型自動車</t>
    <rPh sb="0" eb="2">
      <t>キョウソウ</t>
    </rPh>
    <rPh sb="2" eb="4">
      <t>ジギョウ</t>
    </rPh>
    <rPh sb="6" eb="8">
      <t>コガタ</t>
    </rPh>
    <rPh sb="8" eb="11">
      <t>ジドウシャ</t>
    </rPh>
    <phoneticPr fontId="1"/>
  </si>
  <si>
    <t>競走事業
4モーターボート</t>
    <rPh sb="0" eb="2">
      <t>キョウソウ</t>
    </rPh>
    <rPh sb="2" eb="4">
      <t>ジギョウ</t>
    </rPh>
    <phoneticPr fontId="1"/>
  </si>
  <si>
    <t>5 宝くじ事業</t>
    <phoneticPr fontId="1"/>
  </si>
  <si>
    <t>　 収 益 事 業 会 計 決 算 の 状 況</t>
  </si>
  <si>
    <t>宝 く じ 事 業 の 状 況</t>
    <phoneticPr fontId="4"/>
  </si>
  <si>
    <t>収</t>
  </si>
  <si>
    <t xml:space="preserve"> 益</t>
  </si>
  <si>
    <t>区</t>
    <rPh sb="0" eb="1">
      <t>ク</t>
    </rPh>
    <phoneticPr fontId="24"/>
  </si>
  <si>
    <t xml:space="preserve">    分</t>
    <rPh sb="4" eb="5">
      <t>ブ</t>
    </rPh>
    <phoneticPr fontId="24"/>
  </si>
  <si>
    <t>1.
発 売 回 数</t>
    <phoneticPr fontId="1"/>
  </si>
  <si>
    <t>2.
議　 決 　額</t>
    <phoneticPr fontId="1"/>
  </si>
  <si>
    <t>3.
発　 売 　額</t>
    <phoneticPr fontId="1"/>
  </si>
  <si>
    <t>4.
消　 化 　額</t>
    <phoneticPr fontId="1"/>
  </si>
  <si>
    <t>消　　化　　率</t>
    <phoneticPr fontId="1"/>
  </si>
  <si>
    <t>令和2年度発売額</t>
  </si>
  <si>
    <t>令和1年度発売額</t>
  </si>
  <si>
    <t>　計</t>
  </si>
  <si>
    <t>(回)　</t>
    <phoneticPr fontId="1"/>
  </si>
  <si>
    <t>　（％）</t>
  </si>
  <si>
    <t>に係る収益金</t>
    <phoneticPr fontId="1"/>
  </si>
  <si>
    <t>に係る収益分</t>
  </si>
  <si>
    <t xml:space="preserve"> 宝くじ事業</t>
    <phoneticPr fontId="24"/>
  </si>
  <si>
    <t>[AGNHY257]</t>
    <phoneticPr fontId="4"/>
  </si>
  <si>
    <t>97頁</t>
  </si>
  <si>
    <t>　国民健康保険事業会計（事業勘定）決算の状況</t>
  </si>
  <si>
    <t>団  体  名</t>
    <phoneticPr fontId="4"/>
  </si>
  <si>
    <t>５２</t>
    <phoneticPr fontId="4"/>
  </si>
  <si>
    <t>決算額　　</t>
  </si>
  <si>
    <t>歳　　　　　　　　　　　　　　　　　　　入</t>
    <rPh sb="0" eb="1">
      <t>トシ</t>
    </rPh>
    <rPh sb="20" eb="21">
      <t>ニュウ</t>
    </rPh>
    <phoneticPr fontId="1"/>
  </si>
  <si>
    <t>1 保険税(料)</t>
    <phoneticPr fontId="1"/>
  </si>
  <si>
    <t>歳　　　　　　　　　　　　　　　　　出　　　（つづき）</t>
    <rPh sb="0" eb="1">
      <t>トシ</t>
    </rPh>
    <rPh sb="18" eb="19">
      <t>デ</t>
    </rPh>
    <phoneticPr fontId="1"/>
  </si>
  <si>
    <t xml:space="preserve"> (2)その他の給付費</t>
    <phoneticPr fontId="1"/>
  </si>
  <si>
    <t>収　　　　支　（つづき）</t>
    <rPh sb="5" eb="6">
      <t>シ</t>
    </rPh>
    <phoneticPr fontId="1"/>
  </si>
  <si>
    <t>保険給付費等
交付金（退職分）
精算額</t>
    <rPh sb="0" eb="5">
      <t>ホケンキュウフヒ</t>
    </rPh>
    <rPh sb="5" eb="6">
      <t>トウ</t>
    </rPh>
    <rPh sb="7" eb="10">
      <t>コウフキン</t>
    </rPh>
    <rPh sb="11" eb="13">
      <t>タイショク</t>
    </rPh>
    <rPh sb="13" eb="14">
      <t>ブン</t>
    </rPh>
    <rPh sb="16" eb="18">
      <t>セイサン</t>
    </rPh>
    <rPh sb="18" eb="19">
      <t>ガク</t>
    </rPh>
    <phoneticPr fontId="1"/>
  </si>
  <si>
    <t>精算交付額</t>
    <phoneticPr fontId="1"/>
  </si>
  <si>
    <t>(72)</t>
    <phoneticPr fontId="1"/>
  </si>
  <si>
    <t xml:space="preserve"> うち退職被保険者等分</t>
    <phoneticPr fontId="1"/>
  </si>
  <si>
    <t xml:space="preserve"> (3)診療報酬審査支払手数料</t>
    <phoneticPr fontId="1"/>
  </si>
  <si>
    <t>精算還付額</t>
    <phoneticPr fontId="1"/>
  </si>
  <si>
    <t>(73)</t>
    <phoneticPr fontId="1"/>
  </si>
  <si>
    <t>2 一部負担金</t>
    <phoneticPr fontId="1"/>
  </si>
  <si>
    <t>再掲</t>
    <phoneticPr fontId="1"/>
  </si>
  <si>
    <t xml:space="preserve">   のうち退職被保
   険者等に係るもの</t>
    <phoneticPr fontId="1"/>
  </si>
  <si>
    <t>実質収支額</t>
    <phoneticPr fontId="1"/>
  </si>
  <si>
    <t>(74)</t>
    <phoneticPr fontId="1"/>
  </si>
  <si>
    <t>3 国庫支出金</t>
    <phoneticPr fontId="1"/>
  </si>
  <si>
    <t>3 国民健康保険事業費納付金</t>
    <phoneticPr fontId="1"/>
  </si>
  <si>
    <t>(75)</t>
    <phoneticPr fontId="1"/>
  </si>
  <si>
    <t>4 都道府県支出金</t>
    <phoneticPr fontId="1"/>
  </si>
  <si>
    <t>財源補填的な都道府県支出金</t>
  </si>
  <si>
    <t xml:space="preserve"> (1)保険給付費等交付金</t>
    <phoneticPr fontId="1"/>
  </si>
  <si>
    <t>4 共同事業拠出金</t>
    <phoneticPr fontId="1"/>
  </si>
  <si>
    <t>財源補填的な他会計繰入金</t>
  </si>
  <si>
    <t xml:space="preserve">  ①普通交付金</t>
    <phoneticPr fontId="1"/>
  </si>
  <si>
    <t>5 財政安定化基金拠出金</t>
    <phoneticPr fontId="1"/>
  </si>
  <si>
    <t>財源補填的な繰出金</t>
    <phoneticPr fontId="1"/>
  </si>
  <si>
    <t xml:space="preserve">  ②特別交付金</t>
    <phoneticPr fontId="1"/>
  </si>
  <si>
    <t>再差引収支額</t>
    <phoneticPr fontId="1"/>
  </si>
  <si>
    <t>(76)</t>
    <phoneticPr fontId="1"/>
  </si>
  <si>
    <t xml:space="preserve">   (ｱ)保険者努力支援制度分</t>
    <phoneticPr fontId="1"/>
  </si>
  <si>
    <t>6 保健事業費</t>
    <phoneticPr fontId="1"/>
  </si>
  <si>
    <t>(77)</t>
    <phoneticPr fontId="1"/>
  </si>
  <si>
    <t xml:space="preserve">   (ｲ)特別調整交付金分（市町村分）</t>
    <phoneticPr fontId="1"/>
  </si>
  <si>
    <t>7 基金積立金</t>
    <phoneticPr fontId="1"/>
  </si>
  <si>
    <t>人　件　費　の　状　況</t>
    <phoneticPr fontId="1"/>
  </si>
  <si>
    <t>1 職員給</t>
    <phoneticPr fontId="1"/>
  </si>
  <si>
    <t>(78)</t>
    <phoneticPr fontId="1"/>
  </si>
  <si>
    <t xml:space="preserve">   (ｳ)都道府県繰入金（２号）分</t>
    <phoneticPr fontId="1"/>
  </si>
  <si>
    <t>8 公債費</t>
    <phoneticPr fontId="1"/>
  </si>
  <si>
    <t>⑴基本給</t>
    <phoneticPr fontId="4"/>
  </si>
  <si>
    <t xml:space="preserve"> 任期の定めのない常勤職員</t>
    <phoneticPr fontId="4"/>
  </si>
  <si>
    <t>(79)</t>
    <phoneticPr fontId="1"/>
  </si>
  <si>
    <t xml:space="preserve">   (ｴ)特定健康診査等負担金分</t>
    <phoneticPr fontId="1"/>
  </si>
  <si>
    <t xml:space="preserve"> (1)元利償還金</t>
    <phoneticPr fontId="1"/>
  </si>
  <si>
    <t xml:space="preserve"> 任期付職員</t>
    <phoneticPr fontId="4"/>
  </si>
  <si>
    <t>(80)</t>
    <phoneticPr fontId="1"/>
  </si>
  <si>
    <t xml:space="preserve"> (2)財政安定化基金交付金</t>
    <phoneticPr fontId="1"/>
  </si>
  <si>
    <t xml:space="preserve">  うち財政安定化基金貸付金償還金</t>
    <phoneticPr fontId="1"/>
  </si>
  <si>
    <t xml:space="preserve"> 再任用職員</t>
    <phoneticPr fontId="4"/>
  </si>
  <si>
    <t>(81)</t>
    <phoneticPr fontId="1"/>
  </si>
  <si>
    <t xml:space="preserve"> (3)財源補填的なもの</t>
    <phoneticPr fontId="1"/>
  </si>
  <si>
    <t xml:space="preserve"> (2)一時借入金利子</t>
    <phoneticPr fontId="1"/>
  </si>
  <si>
    <t xml:space="preserve"> 会計年度任用職員（フルタイム）</t>
    <phoneticPr fontId="4"/>
  </si>
  <si>
    <t xml:space="preserve"> (4)その他のもの</t>
    <phoneticPr fontId="1"/>
  </si>
  <si>
    <t>⑵その他の手当</t>
    <phoneticPr fontId="4"/>
  </si>
  <si>
    <t>(83)</t>
  </si>
  <si>
    <t>5 他会計繰入金</t>
    <phoneticPr fontId="1"/>
  </si>
  <si>
    <t xml:space="preserve"> (1)財源補填的なもの</t>
    <phoneticPr fontId="1"/>
  </si>
  <si>
    <t>(84)</t>
  </si>
  <si>
    <t xml:space="preserve"> (2)その他のもの</t>
    <phoneticPr fontId="1"/>
  </si>
  <si>
    <t>(85)</t>
  </si>
  <si>
    <t xml:space="preserve"> (2)保険基盤安定制度に係るもの</t>
    <phoneticPr fontId="1"/>
  </si>
  <si>
    <t>(86)</t>
  </si>
  <si>
    <t xml:space="preserve">  ①保険料軽減分</t>
    <phoneticPr fontId="1"/>
  </si>
  <si>
    <t>11 その他の支出</t>
    <phoneticPr fontId="1"/>
  </si>
  <si>
    <t>2 会計年度任用職員
 （パートタイム）報酬等</t>
    <phoneticPr fontId="4"/>
  </si>
  <si>
    <t>(87)</t>
  </si>
  <si>
    <t xml:space="preserve">  ②保険者支援分</t>
    <phoneticPr fontId="1"/>
  </si>
  <si>
    <t xml:space="preserve"> うち保険給付費等交付金償還金</t>
    <phoneticPr fontId="1"/>
  </si>
  <si>
    <t>3 地方公務員共済組合等負担金</t>
    <phoneticPr fontId="1"/>
  </si>
  <si>
    <t xml:space="preserve"> (3)その他のもの</t>
    <phoneticPr fontId="1"/>
  </si>
  <si>
    <t>6 基金繰入金</t>
    <phoneticPr fontId="1"/>
  </si>
  <si>
    <t>(61)</t>
  </si>
  <si>
    <t>7 繰越金</t>
    <phoneticPr fontId="1"/>
  </si>
  <si>
    <t>人件費合計(1～5)</t>
    <phoneticPr fontId="1"/>
  </si>
  <si>
    <t>8 地方債</t>
    <phoneticPr fontId="1"/>
  </si>
  <si>
    <t>歳出合計(1～11)</t>
    <phoneticPr fontId="1"/>
  </si>
  <si>
    <t>3
年
4
月
1
日
現
在
職
員
数
(人)</t>
    <rPh sb="2" eb="3">
      <t>ネン</t>
    </rPh>
    <phoneticPr fontId="1"/>
  </si>
  <si>
    <t>1 事務
職員数</t>
    <rPh sb="2" eb="4">
      <t>ジム</t>
    </rPh>
    <rPh sb="5" eb="8">
      <t>ショクインスウ</t>
    </rPh>
    <phoneticPr fontId="1"/>
  </si>
  <si>
    <t>保険税(料)の賦
課徴収関係職員</t>
    <phoneticPr fontId="1"/>
  </si>
  <si>
    <t xml:space="preserve"> うち財政安定化基金貸付金</t>
    <phoneticPr fontId="1"/>
  </si>
  <si>
    <t>収　　　　　　　支</t>
    <rPh sb="0" eb="1">
      <t>シュウ</t>
    </rPh>
    <rPh sb="8" eb="9">
      <t>シ</t>
    </rPh>
    <phoneticPr fontId="1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</si>
  <si>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1"/>
  </si>
  <si>
    <t>その他の事
務　職　員</t>
    <phoneticPr fontId="1"/>
  </si>
  <si>
    <t>9 その他の収入</t>
    <phoneticPr fontId="1"/>
  </si>
  <si>
    <t>繰越又は支
払繰延等</t>
    <phoneticPr fontId="1"/>
  </si>
  <si>
    <t>療養諸費等</t>
    <phoneticPr fontId="1"/>
  </si>
  <si>
    <t>2 保健師数</t>
    <phoneticPr fontId="1"/>
  </si>
  <si>
    <t xml:space="preserve">保  </t>
  </si>
  <si>
    <t>健</t>
  </si>
  <si>
    <t xml:space="preserve">師 </t>
    <rPh sb="0" eb="1">
      <t>シ</t>
    </rPh>
    <phoneticPr fontId="4"/>
  </si>
  <si>
    <t>数</t>
  </si>
  <si>
    <t xml:space="preserve"> うち保険給付費等交付金過年度分</t>
    <phoneticPr fontId="1"/>
  </si>
  <si>
    <t>その他の経費</t>
    <phoneticPr fontId="1"/>
  </si>
  <si>
    <t>3 会計年度任用職員
（フルタイム）数</t>
    <phoneticPr fontId="1"/>
  </si>
  <si>
    <t xml:space="preserve">時 </t>
  </si>
  <si>
    <t>職</t>
  </si>
  <si>
    <t xml:space="preserve"> 員</t>
  </si>
  <si>
    <t>(66)</t>
  </si>
  <si>
    <t>4 会計年度任用職員
（パートタイム）数</t>
    <phoneticPr fontId="1"/>
  </si>
  <si>
    <t>　　 のうち退職被
　　 保険者等分</t>
    <phoneticPr fontId="1"/>
  </si>
  <si>
    <t>(67)</t>
  </si>
  <si>
    <t>職員数合計(1～4)</t>
    <phoneticPr fontId="1"/>
  </si>
  <si>
    <t>(1～3)</t>
  </si>
  <si>
    <t>歳入合計(1～9)</t>
    <phoneticPr fontId="1"/>
  </si>
  <si>
    <t>　　 に対する保険給付費等交付金
　　　（　　一　　　般　　）</t>
    <rPh sb="7" eb="9">
      <t>ホケン</t>
    </rPh>
    <rPh sb="13" eb="15">
      <t>コウフ</t>
    </rPh>
    <rPh sb="23" eb="24">
      <t>イチ</t>
    </rPh>
    <rPh sb="27" eb="28">
      <t>ハン</t>
    </rPh>
    <phoneticPr fontId="1"/>
  </si>
  <si>
    <t>(68)</t>
  </si>
  <si>
    <t>参　　　考</t>
    <rPh sb="0" eb="1">
      <t>サン</t>
    </rPh>
    <rPh sb="4" eb="5">
      <t>コウ</t>
    </rPh>
    <phoneticPr fontId="1"/>
  </si>
  <si>
    <t>3.3.31現在 加入世帯数(世帯)</t>
  </si>
  <si>
    <t>歳　　　　出</t>
    <rPh sb="0" eb="1">
      <t>トシ</t>
    </rPh>
    <rPh sb="5" eb="6">
      <t>デ</t>
    </rPh>
    <phoneticPr fontId="1"/>
  </si>
  <si>
    <t>1 総務費</t>
    <phoneticPr fontId="1"/>
  </si>
  <si>
    <t>保険給付費等
交付金精算額</t>
    <rPh sb="0" eb="2">
      <t>ホケン</t>
    </rPh>
    <rPh sb="2" eb="4">
      <t>キュウフ</t>
    </rPh>
    <rPh sb="4" eb="5">
      <t>ヒ</t>
    </rPh>
    <rPh sb="5" eb="6">
      <t>トウ</t>
    </rPh>
    <rPh sb="7" eb="10">
      <t>コウフキン</t>
    </rPh>
    <rPh sb="10" eb="12">
      <t>セイサン</t>
    </rPh>
    <rPh sb="12" eb="13">
      <t>ガク</t>
    </rPh>
    <phoneticPr fontId="1"/>
  </si>
  <si>
    <t>(69)</t>
  </si>
  <si>
    <t xml:space="preserve"> うち退職被保険者に係る世帯数(世帯)</t>
    <phoneticPr fontId="1"/>
  </si>
  <si>
    <t xml:space="preserve"> (1)一般管理費</t>
    <phoneticPr fontId="1"/>
  </si>
  <si>
    <t>(70)</t>
  </si>
  <si>
    <t>被保険者数(人)</t>
    <phoneticPr fontId="1"/>
  </si>
  <si>
    <t xml:space="preserve"> (2)賦課徴収費</t>
    <phoneticPr fontId="1"/>
  </si>
  <si>
    <t xml:space="preserve"> うち退職被保険者等数(人)</t>
    <phoneticPr fontId="1"/>
  </si>
  <si>
    <t xml:space="preserve"> (3)連合会負担金</t>
    <phoneticPr fontId="1"/>
  </si>
  <si>
    <t xml:space="preserve">    に対する保険給付費等交付金
　　　（　　退　　　職　　）</t>
    <rPh sb="8" eb="10">
      <t>ホケン</t>
    </rPh>
    <rPh sb="13" eb="14">
      <t>トウ</t>
    </rPh>
    <rPh sb="24" eb="25">
      <t>タイ</t>
    </rPh>
    <rPh sb="28" eb="29">
      <t>ショク</t>
    </rPh>
    <phoneticPr fontId="1"/>
  </si>
  <si>
    <t>(71)</t>
    <phoneticPr fontId="1"/>
  </si>
  <si>
    <t>3.3.31現在 基金現在高</t>
  </si>
  <si>
    <t xml:space="preserve"> (4)その他の総務費</t>
    <phoneticPr fontId="1"/>
  </si>
  <si>
    <t>2 保険給付費</t>
    <phoneticPr fontId="1"/>
  </si>
  <si>
    <t xml:space="preserve"> (1)療養諸費等
    (審査支払手数料を除く)</t>
    <phoneticPr fontId="1"/>
  </si>
  <si>
    <t>[AGNHY267]</t>
    <phoneticPr fontId="4"/>
  </si>
  <si>
    <t>105頁</t>
  </si>
  <si>
    <t>事業債現在高等の状況</t>
  </si>
  <si>
    <t>６０</t>
    <phoneticPr fontId="4"/>
  </si>
  <si>
    <t>　　　　　　　　 （単位：千円）</t>
  </si>
  <si>
    <t>(4)</t>
    <phoneticPr fontId="22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</si>
  <si>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</si>
  <si>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後期高齢者</t>
    <rPh sb="0" eb="2">
      <t>コウキ</t>
    </rPh>
    <rPh sb="2" eb="5">
      <t>コウレイシャ</t>
    </rPh>
    <phoneticPr fontId="4"/>
  </si>
  <si>
    <t>介 護 保 険</t>
    <rPh sb="0" eb="1">
      <t>スケ</t>
    </rPh>
    <rPh sb="2" eb="3">
      <t>マモル</t>
    </rPh>
    <rPh sb="4" eb="5">
      <t>タモツ</t>
    </rPh>
    <rPh sb="6" eb="7">
      <t>ケン</t>
    </rPh>
    <phoneticPr fontId="4"/>
  </si>
  <si>
    <t>農 業 共 済</t>
    <phoneticPr fontId="4"/>
  </si>
  <si>
    <t xml:space="preserve"> 1</t>
    <phoneticPr fontId="4"/>
  </si>
  <si>
    <t xml:space="preserve"> 2</t>
    <phoneticPr fontId="4"/>
  </si>
  <si>
    <t xml:space="preserve"> 3</t>
    <phoneticPr fontId="4"/>
  </si>
  <si>
    <t xml:space="preserve"> 4</t>
    <phoneticPr fontId="4"/>
  </si>
  <si>
    <t>5 収益事業会計</t>
    <phoneticPr fontId="4"/>
  </si>
  <si>
    <t>事 業 会 計</t>
    <rPh sb="0" eb="1">
      <t>コト</t>
    </rPh>
    <rPh sb="2" eb="3">
      <t>ギョウ</t>
    </rPh>
    <rPh sb="4" eb="5">
      <t>カイ</t>
    </rPh>
    <rPh sb="6" eb="7">
      <t>ケイ</t>
    </rPh>
    <phoneticPr fontId="4"/>
  </si>
  <si>
    <t>医療事業会計</t>
    <phoneticPr fontId="4"/>
  </si>
  <si>
    <t>事 業 会 計</t>
    <phoneticPr fontId="4"/>
  </si>
  <si>
    <t>(1～5)</t>
    <phoneticPr fontId="4"/>
  </si>
  <si>
    <t>事業債現在高の状況</t>
    <rPh sb="0" eb="2">
      <t>ジギョウ</t>
    </rPh>
    <rPh sb="2" eb="3">
      <t>サイ</t>
    </rPh>
    <rPh sb="3" eb="6">
      <t>ゲンザイダカ</t>
    </rPh>
    <rPh sb="7" eb="9">
      <t>ジョウキョウ</t>
    </rPh>
    <phoneticPr fontId="1"/>
  </si>
  <si>
    <t>令和2年度発行額</t>
  </si>
  <si>
    <t>元金</t>
    <rPh sb="0" eb="2">
      <t>ガンキン</t>
    </rPh>
    <phoneticPr fontId="4"/>
  </si>
  <si>
    <t xml:space="preserve">2
年
度
</t>
    <rPh sb="2" eb="3">
      <t>ネン</t>
    </rPh>
    <rPh sb="4" eb="5">
      <t>ド</t>
    </rPh>
    <phoneticPr fontId="1"/>
  </si>
  <si>
    <t>利子</t>
    <phoneticPr fontId="4"/>
  </si>
  <si>
    <t>利</t>
    <phoneticPr fontId="4"/>
  </si>
  <si>
    <t>子</t>
    <phoneticPr fontId="4"/>
  </si>
  <si>
    <t>償
還
額</t>
    <rPh sb="0" eb="1">
      <t>ショウ</t>
    </rPh>
    <rPh sb="2" eb="3">
      <t>ゼン</t>
    </rPh>
    <rPh sb="4" eb="5">
      <t>ガク</t>
    </rPh>
    <phoneticPr fontId="1"/>
  </si>
  <si>
    <t>計</t>
    <phoneticPr fontId="4"/>
  </si>
  <si>
    <t>差引現在高</t>
    <rPh sb="0" eb="2">
      <t>サシヒキ</t>
    </rPh>
    <rPh sb="2" eb="5">
      <t>ゲンザイダカ</t>
    </rPh>
    <phoneticPr fontId="4"/>
  </si>
  <si>
    <t xml:space="preserve"> の</t>
  </si>
  <si>
    <t>先別</t>
    <phoneticPr fontId="4"/>
  </si>
  <si>
    <t>財政融資資金・旧郵政公社資金</t>
    <phoneticPr fontId="4"/>
  </si>
  <si>
    <t>借入</t>
    <phoneticPr fontId="4"/>
  </si>
  <si>
    <t>内訳</t>
    <phoneticPr fontId="4"/>
  </si>
  <si>
    <t>普通建設事業費の状況</t>
    <rPh sb="0" eb="2">
      <t>フツウ</t>
    </rPh>
    <rPh sb="2" eb="4">
      <t>ケンセツ</t>
    </rPh>
    <rPh sb="4" eb="6">
      <t>ジギョウ</t>
    </rPh>
    <rPh sb="6" eb="7">
      <t>ヒ</t>
    </rPh>
    <rPh sb="8" eb="10">
      <t>ジョウキョウ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</si>
  <si>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</si>
  <si>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　　の財源内訳</t>
    <rPh sb="1" eb="3">
      <t>ザイゲン</t>
    </rPh>
    <rPh sb="3" eb="5">
      <t>ウチワケ</t>
    </rPh>
    <phoneticPr fontId="4"/>
  </si>
  <si>
    <t>支出金
都道府県</t>
    <rPh sb="0" eb="3">
      <t>シシュツキン</t>
    </rPh>
    <rPh sb="4" eb="8">
      <t>トドウフケン</t>
    </rPh>
    <phoneticPr fontId="4"/>
  </si>
  <si>
    <t>国費</t>
    <phoneticPr fontId="4"/>
  </si>
  <si>
    <t>都道府県費</t>
    <phoneticPr fontId="4"/>
  </si>
  <si>
    <t xml:space="preserve"> その他</t>
    <phoneticPr fontId="4"/>
  </si>
  <si>
    <t>維持補修費の状況</t>
    <rPh sb="0" eb="2">
      <t>イジ</t>
    </rPh>
    <rPh sb="2" eb="4">
      <t>ホシュウ</t>
    </rPh>
    <rPh sb="4" eb="5">
      <t>ヒ</t>
    </rPh>
    <rPh sb="6" eb="8">
      <t>ジョウキョウ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</si>
  <si>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</si>
  <si>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　　の財源内訳</t>
    <rPh sb="2" eb="4">
      <t>ザイゲン</t>
    </rPh>
    <rPh sb="5" eb="7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</si>
</sst>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;[Red]&quot;△&quot;#,###"/>
    <numFmt numFmtId="179" formatCode="#,###;[Red]\-#,###"/>
    <numFmt numFmtId="180" formatCode="#,##0.0;[Red]&quot;△&quot;#,##0.0"/>
  </numFmts>
  <fonts count="2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176" fontId="20" fillId="0" borderId="0" applyFont="0" applyFill="0" applyBorder="0" applyAlignment="0" applyProtection="0"/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</cellStyleXfs>
  <cellXfs count="996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quotePrefix="1" applyNumberFormat="1" applyFont="1" applyFill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177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9" fillId="2" borderId="20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Protection="1"/>
    <xf numFmtId="49" fontId="7" fillId="3" borderId="0" xfId="0" applyNumberFormat="1" applyFont="1" applyFill="1" applyBorder="1" applyAlignment="1" applyProtection="1">
      <alignment horizontal="centerContinuous" vertical="center"/>
    </xf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9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6" fillId="3" borderId="0" xfId="0" quotePrefix="1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7" xfId="0" applyFont="1" applyFill="1" applyBorder="1" applyProtection="1"/>
    <xf numFmtId="0" fontId="9" fillId="3" borderId="21" xfId="0" applyFont="1" applyFill="1" applyBorder="1" applyProtection="1"/>
    <xf numFmtId="0" fontId="9" fillId="3" borderId="8" xfId="0" applyFont="1" applyFill="1" applyBorder="1" applyProtection="1"/>
    <xf numFmtId="0" fontId="9" fillId="3" borderId="16" xfId="0" applyFont="1" applyFill="1" applyBorder="1" applyProtection="1"/>
    <xf numFmtId="0" fontId="9" fillId="3" borderId="33" xfId="0" applyFont="1" applyFill="1" applyBorder="1" applyAlignment="1" applyProtection="1">
      <alignment horizontal="centerContinuous" vertical="center"/>
    </xf>
    <xf numFmtId="0" fontId="9" fillId="3" borderId="33" xfId="0" applyFont="1" applyFill="1" applyBorder="1" applyAlignment="1" applyProtection="1">
      <alignment horizontal="centerContinuous" vertical="center" wrapText="1"/>
    </xf>
    <xf numFmtId="0" fontId="9" fillId="3" borderId="11" xfId="0" applyFont="1" applyFill="1" applyBorder="1" applyAlignment="1" applyProtection="1">
      <alignment horizontal="centerContinuous" vertical="distributed"/>
    </xf>
    <xf numFmtId="0" fontId="9" fillId="3" borderId="0" xfId="0" applyFont="1" applyFill="1" applyBorder="1" applyAlignment="1" applyProtection="1">
      <alignment horizontal="centerContinuous" vertical="distributed"/>
    </xf>
    <xf numFmtId="0" fontId="9" fillId="3" borderId="12" xfId="0" applyFont="1" applyFill="1" applyBorder="1" applyAlignment="1" applyProtection="1">
      <alignment horizontal="centerContinuous" vertical="distributed"/>
    </xf>
    <xf numFmtId="0" fontId="9" fillId="3" borderId="11" xfId="0" applyFont="1" applyFill="1" applyBorder="1" applyProtection="1"/>
    <xf numFmtId="0" fontId="9" fillId="3" borderId="12" xfId="0" applyFont="1" applyFill="1" applyBorder="1" applyProtection="1"/>
    <xf numFmtId="0" fontId="11" fillId="3" borderId="0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13" xfId="0" applyFont="1" applyFill="1" applyBorder="1" applyAlignment="1" applyProtection="1">
      <alignment horizontal="centerContinuous" vertical="distributed"/>
    </xf>
    <xf numFmtId="0" fontId="13" fillId="3" borderId="2" xfId="0" applyFont="1" applyFill="1" applyBorder="1" applyAlignment="1" applyProtection="1">
      <alignment horizontal="centerContinuous" vertical="distributed"/>
    </xf>
    <xf numFmtId="0" fontId="13" fillId="3" borderId="14" xfId="0" applyFont="1" applyFill="1" applyBorder="1" applyAlignment="1" applyProtection="1">
      <alignment horizontal="centerContinuous" vertical="distributed"/>
    </xf>
    <xf numFmtId="0" fontId="16" fillId="3" borderId="11" xfId="0" quotePrefix="1" applyFont="1" applyFill="1" applyBorder="1" applyAlignment="1" applyProtection="1">
      <alignment horizontal="left"/>
    </xf>
    <xf numFmtId="0" fontId="16" fillId="3" borderId="12" xfId="0" applyFont="1" applyFill="1" applyBorder="1" applyProtection="1"/>
    <xf numFmtId="0" fontId="16" fillId="3" borderId="33" xfId="0" quotePrefix="1" applyFont="1" applyFill="1" applyBorder="1" applyProtection="1"/>
    <xf numFmtId="0" fontId="16" fillId="3" borderId="33" xfId="0" quotePrefix="1" applyFont="1" applyFill="1" applyBorder="1" applyAlignment="1" applyProtection="1">
      <alignment horizontal="left" vertical="center" wrapText="1"/>
    </xf>
    <xf numFmtId="0" fontId="16" fillId="3" borderId="33" xfId="0" quotePrefix="1" applyFont="1" applyFill="1" applyBorder="1" applyAlignment="1" applyProtection="1">
      <alignment horizontal="left" vertical="center"/>
    </xf>
    <xf numFmtId="0" fontId="16" fillId="3" borderId="33" xfId="0" quotePrefix="1" applyFont="1" applyFill="1" applyBorder="1" applyAlignment="1" applyProtection="1">
      <alignment horizontal="distributed" vertical="center"/>
    </xf>
    <xf numFmtId="0" fontId="14" fillId="3" borderId="0" xfId="0" applyFont="1" applyFill="1" applyBorder="1" applyProtection="1"/>
    <xf numFmtId="177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2" borderId="19" xfId="0" applyNumberFormat="1" applyFont="1" applyFill="1" applyBorder="1" applyAlignment="1" applyProtection="1">
      <alignment horizontal="right" vertical="center" shrinkToFit="1"/>
    </xf>
    <xf numFmtId="0" fontId="12" fillId="3" borderId="35" xfId="0" applyFont="1" applyFill="1" applyBorder="1" applyAlignment="1" applyProtection="1">
      <alignment horizontal="center" vertical="center"/>
    </xf>
    <xf numFmtId="177" fontId="9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0" xfId="0" applyNumberFormat="1" applyFont="1" applyFill="1" applyBorder="1" applyAlignment="1" applyProtection="1">
      <alignment horizontal="right" vertical="center" shrinkToFit="1"/>
    </xf>
    <xf numFmtId="177" fontId="9" fillId="2" borderId="36" xfId="0" applyNumberFormat="1" applyFont="1" applyFill="1" applyBorder="1" applyAlignment="1" applyProtection="1">
      <alignment horizontal="right" vertical="center" shrinkToFit="1"/>
    </xf>
    <xf numFmtId="0" fontId="18" fillId="3" borderId="0" xfId="0" applyFont="1" applyFill="1" applyBorder="1" applyProtection="1"/>
    <xf numFmtId="0" fontId="18" fillId="3" borderId="0" xfId="0" quotePrefix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Continuous"/>
    </xf>
    <xf numFmtId="49" fontId="17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right"/>
    </xf>
    <xf numFmtId="0" fontId="9" fillId="3" borderId="16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Continuous"/>
    </xf>
    <xf numFmtId="0" fontId="9" fillId="3" borderId="33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Continuous" vertical="center" shrinkToFit="1"/>
    </xf>
    <xf numFmtId="0" fontId="9" fillId="3" borderId="33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distributed" shrinkToFit="1"/>
    </xf>
    <xf numFmtId="0" fontId="9" fillId="3" borderId="33" xfId="0" applyFont="1" applyFill="1" applyBorder="1" applyProtection="1"/>
    <xf numFmtId="0" fontId="9" fillId="3" borderId="33" xfId="0" quotePrefix="1" applyFont="1" applyFill="1" applyBorder="1" applyAlignment="1" applyProtection="1">
      <alignment horizontal="center" vertical="center" wrapText="1"/>
    </xf>
    <xf numFmtId="0" fontId="9" fillId="3" borderId="33" xfId="0" quotePrefix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/>
    <xf numFmtId="0" fontId="12" fillId="3" borderId="37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41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2" xfId="0" applyNumberFormat="1" applyFont="1" applyFill="1" applyBorder="1" applyAlignment="1" applyProtection="1">
      <alignment horizontal="right" vertical="center" shrinkToFit="1"/>
    </xf>
    <xf numFmtId="177" fontId="9" fillId="2" borderId="42" xfId="0" applyNumberFormat="1" applyFont="1" applyFill="1" applyBorder="1" applyAlignment="1" applyProtection="1">
      <alignment horizontal="right" vertical="center" shrinkToFit="1"/>
    </xf>
    <xf numFmtId="177" fontId="9" fillId="2" borderId="43" xfId="0" applyNumberFormat="1" applyFont="1" applyFill="1" applyBorder="1" applyAlignment="1" applyProtection="1">
      <alignment horizontal="right" vertical="center" shrinkToFit="1"/>
    </xf>
    <xf numFmtId="0" fontId="12" fillId="3" borderId="44" xfId="0" applyFont="1" applyFill="1" applyBorder="1" applyAlignment="1" applyProtection="1">
      <alignment horizontal="center" vertical="center"/>
    </xf>
    <xf numFmtId="177" fontId="9" fillId="2" borderId="32" xfId="0" applyNumberFormat="1" applyFont="1" applyFill="1" applyBorder="1" applyAlignment="1" applyProtection="1">
      <alignment horizontal="right" vertical="center" shrinkToFit="1"/>
    </xf>
    <xf numFmtId="177" fontId="9" fillId="2" borderId="45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vertical="center"/>
    </xf>
    <xf numFmtId="49" fontId="0" fillId="3" borderId="0" xfId="0" applyNumberFormat="1" applyFill="1" applyProtection="1"/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3" fillId="0" borderId="21" xfId="0" applyNumberFormat="1" applyFont="1" applyBorder="1" applyProtection="1"/>
    <xf numFmtId="49" fontId="9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22" xfId="0" applyFont="1" applyBorder="1" applyProtection="1"/>
    <xf numFmtId="0" fontId="3" fillId="0" borderId="22" xfId="0" applyNumberFormat="1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7" xfId="0" applyFont="1" applyBorder="1" applyProtection="1"/>
    <xf numFmtId="0" fontId="3" fillId="0" borderId="21" xfId="0" applyFont="1" applyBorder="1" applyProtection="1"/>
    <xf numFmtId="0" fontId="3" fillId="0" borderId="8" xfId="0" applyFont="1" applyBorder="1" applyProtection="1"/>
    <xf numFmtId="0" fontId="3" fillId="0" borderId="16" xfId="0" applyFont="1" applyBorder="1" applyProtection="1"/>
    <xf numFmtId="0" fontId="3" fillId="0" borderId="46" xfId="0" applyFont="1" applyBorder="1" applyProtection="1"/>
    <xf numFmtId="0" fontId="9" fillId="0" borderId="33" xfId="0" applyFont="1" applyBorder="1" applyAlignment="1" applyProtection="1">
      <alignment horizontal="center"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13" xfId="0" applyFont="1" applyBorder="1" applyProtection="1"/>
    <xf numFmtId="0" fontId="3" fillId="0" borderId="2" xfId="0" applyFont="1" applyBorder="1" applyProtection="1"/>
    <xf numFmtId="0" fontId="3" fillId="0" borderId="14" xfId="0" applyFont="1" applyBorder="1" applyProtection="1"/>
    <xf numFmtId="0" fontId="16" fillId="0" borderId="47" xfId="0" applyFont="1" applyBorder="1" applyAlignment="1" applyProtection="1">
      <alignment horizontal="left"/>
    </xf>
    <xf numFmtId="0" fontId="3" fillId="0" borderId="48" xfId="0" applyFont="1" applyBorder="1" applyProtection="1"/>
    <xf numFmtId="0" fontId="3" fillId="0" borderId="49" xfId="0" applyFont="1" applyBorder="1" applyProtection="1"/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center" vertical="center"/>
    </xf>
    <xf numFmtId="177" fontId="9" fillId="0" borderId="51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Continuous" vertical="center"/>
    </xf>
    <xf numFmtId="177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7" fontId="18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3" borderId="0" xfId="0" applyFill="1" applyBorder="1" applyProtection="1"/>
    <xf numFmtId="177" fontId="9" fillId="2" borderId="23" xfId="0" applyNumberFormat="1" applyFont="1" applyFill="1" applyBorder="1" applyAlignment="1" applyProtection="1">
      <alignment horizontal="right" vertical="center" shrinkToFit="1"/>
    </xf>
    <xf numFmtId="177" fontId="9" fillId="2" borderId="53" xfId="0" applyNumberFormat="1" applyFont="1" applyFill="1" applyBorder="1" applyAlignment="1" applyProtection="1">
      <alignment horizontal="right" vertical="center" shrinkToFit="1"/>
    </xf>
    <xf numFmtId="0" fontId="3" fillId="0" borderId="54" xfId="0" applyFont="1" applyBorder="1" applyProtection="1"/>
    <xf numFmtId="177" fontId="9" fillId="0" borderId="55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7" xfId="0" applyFont="1" applyBorder="1" applyProtection="1"/>
    <xf numFmtId="177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0" fontId="3" fillId="3" borderId="0" xfId="0" applyNumberFormat="1" applyFont="1" applyFill="1" applyProtection="1"/>
    <xf numFmtId="0" fontId="0" fillId="3" borderId="0" xfId="0" applyNumberFormat="1" applyFill="1" applyProtection="1"/>
    <xf numFmtId="49" fontId="7" fillId="3" borderId="0" xfId="0" applyNumberFormat="1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centerContinuous"/>
    </xf>
    <xf numFmtId="49" fontId="3" fillId="3" borderId="2" xfId="0" applyNumberFormat="1" applyFont="1" applyFill="1" applyBorder="1" applyProtection="1"/>
    <xf numFmtId="49" fontId="3" fillId="0" borderId="0" xfId="0" applyNumberFormat="1" applyFont="1" applyAlignment="1" applyProtection="1"/>
    <xf numFmtId="0" fontId="16" fillId="3" borderId="0" xfId="0" applyFont="1" applyFill="1" applyBorder="1" applyProtection="1"/>
    <xf numFmtId="0" fontId="11" fillId="3" borderId="0" xfId="0" quotePrefix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centerContinuous" vertical="center"/>
    </xf>
    <xf numFmtId="0" fontId="9" fillId="3" borderId="33" xfId="0" quotePrefix="1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5" fillId="3" borderId="0" xfId="0" applyNumberFormat="1" applyFont="1" applyFill="1" applyBorder="1" applyProtection="1"/>
    <xf numFmtId="0" fontId="3" fillId="3" borderId="0" xfId="0" applyNumberFormat="1" applyFont="1" applyFill="1" applyBorder="1" applyProtection="1"/>
    <xf numFmtId="177" fontId="9" fillId="0" borderId="41" xfId="0" applyNumberFormat="1" applyFont="1" applyFill="1" applyBorder="1" applyAlignment="1" applyProtection="1">
      <alignment horizontal="right" vertical="center" shrinkToFit="1"/>
      <protection locked="0"/>
    </xf>
    <xf numFmtId="180" fontId="9" fillId="2" borderId="10" xfId="0" applyNumberFormat="1" applyFont="1" applyFill="1" applyBorder="1" applyAlignment="1" applyProtection="1">
      <alignment horizontal="right" vertical="center" shrinkToFit="1"/>
    </xf>
    <xf numFmtId="0" fontId="5" fillId="3" borderId="0" xfId="0" applyFont="1" applyFill="1" applyBorder="1" applyAlignment="1" applyProtection="1">
      <alignment horizontal="left" vertical="center"/>
    </xf>
    <xf numFmtId="177" fontId="9" fillId="2" borderId="60" xfId="0" applyNumberFormat="1" applyFont="1" applyFill="1" applyBorder="1" applyAlignment="1" applyProtection="1">
      <alignment horizontal="right" vertical="center" shrinkToFit="1"/>
    </xf>
    <xf numFmtId="180" fontId="9" fillId="2" borderId="58" xfId="0" applyNumberFormat="1" applyFont="1" applyFill="1" applyBorder="1" applyAlignment="1" applyProtection="1">
      <alignment horizontal="right" vertical="center" shrinkToFit="1"/>
    </xf>
    <xf numFmtId="0" fontId="0" fillId="0" borderId="0" xfId="0" applyProtection="1"/>
    <xf numFmtId="49" fontId="6" fillId="0" borderId="0" xfId="0" applyNumberFormat="1" applyFont="1" applyProtection="1"/>
    <xf numFmtId="49" fontId="9" fillId="0" borderId="0" xfId="0" applyNumberFormat="1" applyFont="1" applyAlignment="1" applyProtection="1">
      <alignment vertical="center"/>
    </xf>
    <xf numFmtId="49" fontId="9" fillId="0" borderId="2" xfId="0" applyNumberFormat="1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33" xfId="0" applyFont="1" applyFill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12" fillId="0" borderId="70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 applyProtection="1">
      <alignment horizontal="right" vertical="center" shrinkToFit="1"/>
    </xf>
    <xf numFmtId="0" fontId="12" fillId="0" borderId="39" xfId="0" applyFont="1" applyBorder="1" applyAlignment="1" applyProtection="1">
      <alignment horizontal="center" vertical="center"/>
    </xf>
    <xf numFmtId="177" fontId="9" fillId="2" borderId="71" xfId="0" applyNumberFormat="1" applyFont="1" applyFill="1" applyBorder="1" applyAlignment="1" applyProtection="1">
      <alignment horizontal="right" vertical="center" shrinkToFit="1"/>
    </xf>
    <xf numFmtId="0" fontId="12" fillId="0" borderId="72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6" xfId="0" applyNumberFormat="1" applyFont="1" applyFill="1" applyBorder="1" applyAlignment="1" applyProtection="1">
      <alignment horizontal="right" vertical="center" shrinkToFit="1"/>
    </xf>
    <xf numFmtId="177" fontId="9" fillId="0" borderId="74" xfId="0" applyNumberFormat="1" applyFont="1" applyFill="1" applyBorder="1" applyAlignment="1" applyProtection="1">
      <alignment horizontal="right" vertical="center" shrinkToFit="1"/>
    </xf>
    <xf numFmtId="177" fontId="9" fillId="2" borderId="75" xfId="0" applyNumberFormat="1" applyFont="1" applyFill="1" applyBorder="1" applyAlignment="1" applyProtection="1">
      <alignment horizontal="right" vertical="center" shrinkToFit="1"/>
    </xf>
    <xf numFmtId="177" fontId="9" fillId="2" borderId="76" xfId="0" applyNumberFormat="1" applyFont="1" applyFill="1" applyBorder="1" applyAlignment="1" applyProtection="1">
      <alignment horizontal="right" vertical="center" shrinkToFit="1"/>
    </xf>
    <xf numFmtId="177" fontId="9" fillId="0" borderId="77" xfId="0" applyNumberFormat="1" applyFont="1" applyFill="1" applyBorder="1" applyAlignment="1" applyProtection="1">
      <alignment horizontal="right" vertical="center" shrinkToFit="1"/>
    </xf>
    <xf numFmtId="177" fontId="9" fillId="2" borderId="78" xfId="0" applyNumberFormat="1" applyFont="1" applyFill="1" applyBorder="1" applyAlignment="1" applyProtection="1">
      <alignment horizontal="right" vertical="center" shrinkToFit="1"/>
    </xf>
    <xf numFmtId="177" fontId="9" fillId="2" borderId="58" xfId="0" applyNumberFormat="1" applyFont="1" applyFill="1" applyBorder="1" applyAlignment="1" applyProtection="1">
      <alignment horizontal="right" vertical="center" shrinkToFit="1"/>
    </xf>
    <xf numFmtId="177" fontId="9" fillId="2" borderId="79" xfId="0" applyNumberFormat="1" applyFont="1" applyFill="1" applyBorder="1" applyAlignment="1" applyProtection="1">
      <alignment horizontal="right" vertical="center" shrinkToFit="1"/>
    </xf>
    <xf numFmtId="177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80" xfId="0" applyNumberFormat="1" applyFont="1" applyFill="1" applyBorder="1" applyAlignment="1" applyProtection="1">
      <alignment horizontal="right" vertical="center" shrinkToFit="1"/>
    </xf>
    <xf numFmtId="49" fontId="0" fillId="0" borderId="0" xfId="0" applyNumberFormat="1" applyProtection="1"/>
    <xf numFmtId="49" fontId="9" fillId="0" borderId="0" xfId="0" applyNumberFormat="1" applyFont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NumberFormat="1" applyFont="1" applyFill="1" applyProtection="1"/>
    <xf numFmtId="0" fontId="18" fillId="3" borderId="0" xfId="0" applyNumberFormat="1" applyFont="1" applyFill="1" applyProtection="1"/>
    <xf numFmtId="177" fontId="9" fillId="2" borderId="81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/>
    <xf numFmtId="0" fontId="18" fillId="0" borderId="0" xfId="0" applyFont="1" applyBorder="1" applyProtection="1"/>
    <xf numFmtId="49" fontId="5" fillId="0" borderId="0" xfId="0" applyNumberFormat="1" applyFont="1" applyAlignment="1" applyProtection="1"/>
    <xf numFmtId="49" fontId="5" fillId="0" borderId="0" xfId="0" applyNumberFormat="1" applyFont="1" applyBorder="1" applyProtection="1"/>
    <xf numFmtId="0" fontId="12" fillId="0" borderId="37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82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right"/>
    </xf>
    <xf numFmtId="49" fontId="9" fillId="0" borderId="0" xfId="0" applyNumberFormat="1" applyFont="1" applyAlignment="1" applyProtection="1">
      <alignment horizontal="center" vertical="center"/>
    </xf>
    <xf numFmtId="49" fontId="9" fillId="3" borderId="0" xfId="0" applyNumberFormat="1" applyFont="1" applyFill="1" applyProtection="1"/>
    <xf numFmtId="49" fontId="9" fillId="0" borderId="0" xfId="0" applyNumberFormat="1" applyFont="1" applyBorder="1" applyAlignment="1" applyProtection="1">
      <alignment vertical="center"/>
    </xf>
    <xf numFmtId="177" fontId="9" fillId="2" borderId="6" xfId="0" applyNumberFormat="1" applyFont="1" applyFill="1" applyBorder="1" applyAlignment="1" applyProtection="1">
      <alignment horizontal="right" vertical="center" shrinkToFit="1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177" fontId="9" fillId="0" borderId="83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Protection="1"/>
    <xf numFmtId="0" fontId="18" fillId="3" borderId="0" xfId="0" applyFont="1" applyFill="1" applyProtection="1"/>
    <xf numFmtId="0" fontId="9" fillId="0" borderId="16" xfId="0" applyFont="1" applyBorder="1" applyProtection="1"/>
    <xf numFmtId="177" fontId="9" fillId="0" borderId="84" xfId="0" applyNumberFormat="1" applyFont="1" applyFill="1" applyBorder="1" applyAlignment="1" applyProtection="1">
      <alignment horizontal="right" vertical="center" shrinkToFit="1"/>
    </xf>
    <xf numFmtId="177" fontId="9" fillId="2" borderId="77" xfId="0" applyNumberFormat="1" applyFont="1" applyFill="1" applyBorder="1" applyAlignment="1" applyProtection="1">
      <alignment horizontal="right" vertical="center" shrinkToFit="1"/>
    </xf>
    <xf numFmtId="177" fontId="9" fillId="0" borderId="76" xfId="0" applyNumberFormat="1" applyFont="1" applyFill="1" applyBorder="1" applyAlignment="1" applyProtection="1">
      <alignment horizontal="right" vertical="center" shrinkToFit="1"/>
    </xf>
    <xf numFmtId="177" fontId="9" fillId="0" borderId="85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Protection="1"/>
    <xf numFmtId="177" fontId="9" fillId="2" borderId="84" xfId="0" applyNumberFormat="1" applyFont="1" applyFill="1" applyBorder="1" applyAlignment="1" applyProtection="1">
      <alignment horizontal="right" vertical="center" shrinkToFit="1"/>
    </xf>
    <xf numFmtId="177" fontId="9" fillId="2" borderId="86" xfId="0" applyNumberFormat="1" applyFont="1" applyFill="1" applyBorder="1" applyAlignment="1" applyProtection="1">
      <alignment horizontal="right" vertical="center" shrinkToFit="1"/>
    </xf>
    <xf numFmtId="0" fontId="9" fillId="0" borderId="33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 shrinkToFit="1"/>
    </xf>
    <xf numFmtId="177" fontId="9" fillId="0" borderId="8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12" fillId="3" borderId="70" xfId="0" applyFont="1" applyFill="1" applyBorder="1" applyAlignment="1" applyProtection="1">
      <alignment horizontal="center" vertical="center"/>
    </xf>
    <xf numFmtId="0" fontId="11" fillId="3" borderId="0" xfId="0" quotePrefix="1" applyFont="1" applyFill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2" fillId="0" borderId="90" xfId="0" applyFont="1" applyBorder="1" applyAlignment="1" applyProtection="1">
      <alignment horizontal="center" vertical="center"/>
    </xf>
    <xf numFmtId="0" fontId="3" fillId="3" borderId="2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16" fillId="3" borderId="58" xfId="0" quotePrefix="1" applyFont="1" applyFill="1" applyBorder="1" applyAlignment="1" applyProtection="1">
      <alignment horizontal="left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72" xfId="0" applyFont="1" applyFill="1" applyBorder="1" applyAlignment="1" applyProtection="1">
      <alignment horizontal="center" vertical="center"/>
    </xf>
    <xf numFmtId="0" fontId="12" fillId="3" borderId="96" xfId="0" applyFont="1" applyFill="1" applyBorder="1" applyAlignment="1" applyProtection="1">
      <alignment horizontal="center" vertical="center"/>
    </xf>
    <xf numFmtId="0" fontId="12" fillId="3" borderId="9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/>
    </xf>
    <xf numFmtId="49" fontId="3" fillId="3" borderId="10" xfId="0" applyNumberFormat="1" applyFont="1" applyFill="1" applyBorder="1" applyProtection="1"/>
    <xf numFmtId="49" fontId="3" fillId="3" borderId="0" xfId="0" quotePrefix="1" applyNumberFormat="1" applyFont="1" applyFill="1" applyBorder="1" applyAlignment="1" applyProtection="1">
      <alignment vertical="center"/>
    </xf>
    <xf numFmtId="49" fontId="11" fillId="3" borderId="0" xfId="0" applyNumberFormat="1" applyFont="1" applyFill="1" applyBorder="1" applyAlignment="1" applyProtection="1">
      <alignment horizontal="centerContinuous" vertical="center"/>
    </xf>
    <xf numFmtId="0" fontId="3" fillId="0" borderId="0" xfId="0" quotePrefix="1" applyNumberFormat="1" applyFont="1" applyFill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top"/>
    </xf>
    <xf numFmtId="49" fontId="10" fillId="3" borderId="0" xfId="0" applyNumberFormat="1" applyFont="1" applyFill="1" applyBorder="1" applyAlignment="1" applyProtection="1">
      <alignment vertical="top"/>
    </xf>
    <xf numFmtId="49" fontId="5" fillId="3" borderId="0" xfId="0" applyNumberFormat="1" applyFont="1" applyFill="1" applyBorder="1" applyAlignment="1" applyProtection="1">
      <alignment horizontal="centerContinuous" vertical="top"/>
    </xf>
    <xf numFmtId="49" fontId="3" fillId="3" borderId="0" xfId="0" quotePrefix="1" applyNumberFormat="1" applyFont="1" applyFill="1" applyBorder="1" applyAlignment="1" applyProtection="1">
      <alignment horizontal="left" vertical="top"/>
    </xf>
    <xf numFmtId="49" fontId="5" fillId="3" borderId="0" xfId="0" applyNumberFormat="1" applyFont="1" applyFill="1" applyBorder="1" applyAlignment="1" applyProtection="1">
      <alignment vertical="center"/>
    </xf>
    <xf numFmtId="0" fontId="5" fillId="3" borderId="7" xfId="0" applyFont="1" applyFill="1" applyBorder="1" applyProtection="1"/>
    <xf numFmtId="0" fontId="5" fillId="3" borderId="21" xfId="0" applyFont="1" applyFill="1" applyBorder="1" applyProtection="1"/>
    <xf numFmtId="0" fontId="5" fillId="3" borderId="0" xfId="0" applyNumberFormat="1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Continuous" vertical="center"/>
    </xf>
    <xf numFmtId="0" fontId="9" fillId="3" borderId="33" xfId="0" applyFont="1" applyFill="1" applyBorder="1" applyAlignment="1" applyProtection="1">
      <alignment horizontal="center"/>
    </xf>
    <xf numFmtId="0" fontId="9" fillId="3" borderId="0" xfId="0" quotePrefix="1" applyNumberFormat="1" applyFont="1" applyFill="1" applyBorder="1" applyAlignment="1" applyProtection="1">
      <alignment horizontal="distributed"/>
    </xf>
    <xf numFmtId="0" fontId="9" fillId="3" borderId="0" xfId="0" quotePrefix="1" applyNumberFormat="1" applyFont="1" applyFill="1" applyBorder="1" applyAlignment="1" applyProtection="1">
      <alignment horizontal="center"/>
    </xf>
    <xf numFmtId="0" fontId="5" fillId="3" borderId="47" xfId="0" applyFont="1" applyFill="1" applyBorder="1" applyProtection="1"/>
    <xf numFmtId="0" fontId="5" fillId="3" borderId="92" xfId="0" applyFont="1" applyFill="1" applyBorder="1" applyProtection="1"/>
    <xf numFmtId="0" fontId="9" fillId="3" borderId="49" xfId="0" applyFont="1" applyFill="1" applyBorder="1" applyAlignment="1" applyProtection="1">
      <alignment horizontal="center" vertical="top" wrapText="1"/>
    </xf>
    <xf numFmtId="0" fontId="9" fillId="3" borderId="58" xfId="0" applyFont="1" applyFill="1" applyBorder="1" applyAlignment="1" applyProtection="1">
      <alignment horizontal="center" vertical="center" wrapText="1"/>
    </xf>
    <xf numFmtId="0" fontId="9" fillId="3" borderId="0" xfId="0" quotePrefix="1" applyNumberFormat="1" applyFont="1" applyFill="1" applyBorder="1" applyAlignment="1" applyProtection="1">
      <alignment horizontal="center" vertical="top"/>
    </xf>
    <xf numFmtId="0" fontId="9" fillId="3" borderId="0" xfId="0" quotePrefix="1" applyNumberFormat="1" applyFont="1" applyFill="1" applyBorder="1" applyAlignment="1" applyProtection="1">
      <alignment horizontal="distributed" vertical="center"/>
    </xf>
    <xf numFmtId="0" fontId="9" fillId="3" borderId="0" xfId="0" quotePrefix="1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Protection="1"/>
    <xf numFmtId="0" fontId="9" fillId="3" borderId="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right" vertical="center"/>
    </xf>
    <xf numFmtId="0" fontId="12" fillId="3" borderId="27" xfId="0" applyFont="1" applyFill="1" applyBorder="1" applyAlignment="1" applyProtection="1">
      <alignment horizontal="center" vertical="center"/>
    </xf>
    <xf numFmtId="180" fontId="9" fillId="2" borderId="59" xfId="0" applyNumberFormat="1" applyFont="1" applyFill="1" applyBorder="1" applyAlignment="1" applyProtection="1">
      <alignment horizontal="right" vertical="center" shrinkToFit="1"/>
    </xf>
    <xf numFmtId="0" fontId="9" fillId="3" borderId="0" xfId="0" applyNumberFormat="1" applyFont="1" applyFill="1" applyBorder="1" applyAlignment="1" applyProtection="1">
      <alignment horizontal="right" vertical="center"/>
    </xf>
    <xf numFmtId="0" fontId="12" fillId="3" borderId="3" xfId="0" applyFont="1" applyFill="1" applyBorder="1" applyAlignment="1" applyProtection="1">
      <alignment horizontal="center" vertical="center"/>
    </xf>
    <xf numFmtId="180" fontId="9" fillId="2" borderId="89" xfId="0" applyNumberFormat="1" applyFont="1" applyFill="1" applyBorder="1" applyAlignment="1" applyProtection="1">
      <alignment horizontal="right" vertical="center" shrinkToFit="1"/>
    </xf>
    <xf numFmtId="0" fontId="12" fillId="3" borderId="31" xfId="0" applyFont="1" applyFill="1" applyBorder="1" applyAlignment="1" applyProtection="1">
      <alignment horizontal="center" vertical="center"/>
    </xf>
    <xf numFmtId="0" fontId="12" fillId="2" borderId="9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Continuous" vertical="center"/>
    </xf>
    <xf numFmtId="0" fontId="9" fillId="3" borderId="58" xfId="0" applyFont="1" applyFill="1" applyBorder="1" applyAlignment="1" applyProtection="1">
      <alignment horizontal="left" vertical="center"/>
    </xf>
    <xf numFmtId="0" fontId="9" fillId="3" borderId="13" xfId="0" applyFont="1" applyFill="1" applyBorder="1" applyProtection="1"/>
    <xf numFmtId="0" fontId="9" fillId="3" borderId="3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top"/>
    </xf>
    <xf numFmtId="0" fontId="9" fillId="3" borderId="3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right" vertical="center"/>
    </xf>
    <xf numFmtId="0" fontId="12" fillId="2" borderId="99" xfId="0" applyFont="1" applyFill="1" applyBorder="1" applyProtection="1"/>
    <xf numFmtId="0" fontId="12" fillId="2" borderId="97" xfId="0" applyFont="1" applyFill="1" applyBorder="1" applyProtection="1"/>
    <xf numFmtId="49" fontId="3" fillId="0" borderId="2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9" fillId="0" borderId="11" xfId="0" applyFont="1" applyBorder="1" applyProtection="1"/>
    <xf numFmtId="0" fontId="3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177" fontId="9" fillId="0" borderId="101" xfId="0" applyNumberFormat="1" applyFont="1" applyFill="1" applyBorder="1" applyAlignment="1" applyProtection="1">
      <alignment horizontal="right" vertical="center" shrinkToFit="1"/>
    </xf>
    <xf numFmtId="0" fontId="0" fillId="3" borderId="0" xfId="0" applyFill="1"/>
    <xf numFmtId="0" fontId="6" fillId="0" borderId="0" xfId="0" applyFont="1" applyAlignment="1" applyProtection="1">
      <alignment vertical="center"/>
    </xf>
    <xf numFmtId="0" fontId="3" fillId="3" borderId="11" xfId="0" applyFont="1" applyFill="1" applyBorder="1" applyProtection="1"/>
    <xf numFmtId="0" fontId="6" fillId="0" borderId="0" xfId="0" applyFont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Continuous" vertical="center"/>
    </xf>
    <xf numFmtId="0" fontId="9" fillId="3" borderId="0" xfId="0" applyFont="1" applyFill="1" applyAlignment="1" applyProtection="1">
      <alignment horizontal="center" vertical="top"/>
    </xf>
    <xf numFmtId="0" fontId="3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9" fillId="0" borderId="1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5" fillId="0" borderId="33" xfId="0" applyFont="1" applyBorder="1" applyAlignment="1" applyProtection="1">
      <alignment horizontal="centerContinuous"/>
    </xf>
    <xf numFmtId="0" fontId="9" fillId="0" borderId="33" xfId="0" applyFont="1" applyBorder="1" applyAlignment="1" applyProtection="1">
      <alignment horizontal="distributed" vertical="top" justifyLastLine="1"/>
    </xf>
    <xf numFmtId="0" fontId="9" fillId="0" borderId="16" xfId="0" applyFont="1" applyBorder="1" applyAlignment="1" applyProtection="1">
      <alignment horizontal="center" shrinkToFit="1"/>
    </xf>
    <xf numFmtId="0" fontId="9" fillId="3" borderId="16" xfId="0" applyFont="1" applyFill="1" applyBorder="1" applyAlignment="1" applyProtection="1">
      <alignment horizontal="center" shrinkToFit="1"/>
    </xf>
    <xf numFmtId="0" fontId="3" fillId="0" borderId="47" xfId="0" applyFont="1" applyBorder="1" applyProtection="1"/>
    <xf numFmtId="0" fontId="9" fillId="0" borderId="49" xfId="0" applyFont="1" applyBorder="1" applyAlignment="1" applyProtection="1">
      <alignment horizontal="center" vertical="top"/>
    </xf>
    <xf numFmtId="0" fontId="9" fillId="3" borderId="49" xfId="0" applyFont="1" applyFill="1" applyBorder="1" applyAlignment="1" applyProtection="1">
      <alignment horizontal="center" vertical="top"/>
    </xf>
    <xf numFmtId="0" fontId="0" fillId="3" borderId="2" xfId="0" applyFill="1" applyBorder="1"/>
    <xf numFmtId="0" fontId="12" fillId="0" borderId="97" xfId="0" applyFont="1" applyBorder="1" applyAlignment="1" applyProtection="1">
      <alignment horizontal="center" vertical="center"/>
    </xf>
    <xf numFmtId="177" fontId="3" fillId="3" borderId="0" xfId="0" applyNumberFormat="1" applyFont="1" applyFill="1" applyProtection="1"/>
    <xf numFmtId="0" fontId="12" fillId="0" borderId="10" xfId="0" applyFont="1" applyBorder="1" applyAlignment="1" applyProtection="1">
      <alignment horizontal="center" vertical="center"/>
    </xf>
    <xf numFmtId="0" fontId="12" fillId="0" borderId="96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177" fontId="9" fillId="0" borderId="58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177" fontId="9" fillId="2" borderId="88" xfId="0" applyNumberFormat="1" applyFont="1" applyFill="1" applyBorder="1" applyAlignment="1" applyProtection="1">
      <alignment horizontal="right" vertical="center" shrinkToFit="1"/>
    </xf>
    <xf numFmtId="177" fontId="9" fillId="0" borderId="5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49" fontId="3" fillId="3" borderId="1" xfId="5" applyNumberFormat="1" applyFont="1" applyFill="1" applyBorder="1" applyAlignment="1" applyProtection="1">
      <alignment horizontal="centerContinuous" vertical="center"/>
    </xf>
    <xf numFmtId="49" fontId="3" fillId="3" borderId="11" xfId="0" applyNumberFormat="1" applyFont="1" applyFill="1" applyBorder="1" applyProtection="1"/>
    <xf numFmtId="49" fontId="3" fillId="0" borderId="3" xfId="0" applyNumberFormat="1" applyFont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 vertical="top"/>
    </xf>
    <xf numFmtId="0" fontId="9" fillId="3" borderId="33" xfId="0" applyFont="1" applyFill="1" applyBorder="1" applyAlignment="1" applyProtection="1">
      <alignment horizontal="center" vertical="top"/>
    </xf>
    <xf numFmtId="0" fontId="9" fillId="3" borderId="16" xfId="0" applyFont="1" applyFill="1" applyBorder="1" applyAlignment="1" applyProtection="1">
      <alignment horizontal="center" vertical="center" shrinkToFit="1"/>
    </xf>
    <xf numFmtId="177" fontId="9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9" fillId="3" borderId="33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177" fontId="9" fillId="2" borderId="33" xfId="0" applyNumberFormat="1" applyFont="1" applyFill="1" applyBorder="1" applyAlignment="1" applyProtection="1">
      <alignment horizontal="right" vertical="center" shrinkToFit="1"/>
    </xf>
    <xf numFmtId="0" fontId="5" fillId="0" borderId="12" xfId="0" applyFont="1" applyBorder="1" applyAlignment="1" applyProtection="1">
      <alignment horizontal="center" vertical="top"/>
    </xf>
    <xf numFmtId="0" fontId="12" fillId="0" borderId="94" xfId="0" applyFont="1" applyBorder="1" applyAlignment="1" applyProtection="1">
      <alignment horizontal="center" vertical="center"/>
    </xf>
    <xf numFmtId="177" fontId="9" fillId="2" borderId="56" xfId="0" applyNumberFormat="1" applyFont="1" applyFill="1" applyBorder="1" applyAlignment="1" applyProtection="1">
      <alignment horizontal="right" vertical="center" shrinkToFit="1"/>
    </xf>
    <xf numFmtId="0" fontId="12" fillId="2" borderId="1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NumberFormat="1" applyFont="1" applyBorder="1" applyAlignment="1" applyProtection="1">
      <alignment horizontal="centerContinuous" vertical="center"/>
    </xf>
    <xf numFmtId="0" fontId="9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left"/>
    </xf>
    <xf numFmtId="177" fontId="9" fillId="4" borderId="2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8" fillId="3" borderId="0" xfId="0" applyFont="1" applyFill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/>
    </xf>
    <xf numFmtId="0" fontId="16" fillId="0" borderId="11" xfId="0" applyFont="1" applyBorder="1" applyAlignment="1" applyProtection="1">
      <alignment horizontal="left"/>
    </xf>
    <xf numFmtId="0" fontId="3" fillId="0" borderId="10" xfId="0" applyFont="1" applyBorder="1" applyProtection="1"/>
    <xf numFmtId="0" fontId="9" fillId="0" borderId="21" xfId="0" applyFont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Continuous"/>
    </xf>
    <xf numFmtId="0" fontId="9" fillId="0" borderId="12" xfId="0" applyFont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6" fillId="0" borderId="33" xfId="0" applyFont="1" applyBorder="1" applyAlignment="1" applyProtection="1">
      <alignment horizontal="left" vertical="center"/>
    </xf>
    <xf numFmtId="49" fontId="9" fillId="3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/>
    </xf>
    <xf numFmtId="0" fontId="5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8" xfId="0" applyFont="1" applyFill="1" applyBorder="1" applyProtection="1"/>
    <xf numFmtId="0" fontId="9" fillId="0" borderId="11" xfId="0" applyFont="1" applyFill="1" applyBorder="1" applyProtection="1"/>
    <xf numFmtId="0" fontId="9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Continuous" vertical="top"/>
    </xf>
    <xf numFmtId="0" fontId="9" fillId="0" borderId="12" xfId="0" applyFont="1" applyFill="1" applyBorder="1" applyAlignment="1" applyProtection="1">
      <alignment horizontal="centerContinuous" vertical="top"/>
    </xf>
    <xf numFmtId="0" fontId="2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6" fillId="0" borderId="11" xfId="0" quotePrefix="1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</xf>
    <xf numFmtId="0" fontId="16" fillId="3" borderId="0" xfId="0" quotePrefix="1" applyFont="1" applyFill="1" applyBorder="1" applyAlignment="1" applyProtection="1">
      <alignment horizontal="left" vertical="center"/>
    </xf>
    <xf numFmtId="0" fontId="16" fillId="3" borderId="33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2" fillId="0" borderId="70" xfId="0" quotePrefix="1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39" xfId="0" quotePrefix="1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72" xfId="0" quotePrefix="1" applyFont="1" applyFill="1" applyBorder="1" applyAlignment="1" applyProtection="1">
      <alignment horizontal="center" vertical="center"/>
    </xf>
    <xf numFmtId="0" fontId="12" fillId="0" borderId="73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left" vertical="top"/>
    </xf>
    <xf numFmtId="0" fontId="9" fillId="0" borderId="12" xfId="0" applyFont="1" applyFill="1" applyBorder="1" applyAlignment="1" applyProtection="1">
      <alignment horizontal="center" vertical="top"/>
    </xf>
    <xf numFmtId="0" fontId="16" fillId="3" borderId="49" xfId="0" quotePrefix="1" applyFont="1" applyFill="1" applyBorder="1" applyAlignment="1" applyProtection="1">
      <alignment horizontal="left" vertical="center"/>
    </xf>
    <xf numFmtId="0" fontId="16" fillId="3" borderId="49" xfId="0" quotePrefix="1" applyFont="1" applyFill="1" applyBorder="1" applyAlignment="1" applyProtection="1">
      <alignment horizontal="left" vertical="center" wrapText="1"/>
    </xf>
    <xf numFmtId="0" fontId="16" fillId="3" borderId="58" xfId="0" quotePrefix="1" applyFont="1" applyFill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49" fontId="6" fillId="3" borderId="0" xfId="0" applyNumberFormat="1" applyFont="1" applyFill="1" applyProtection="1"/>
    <xf numFmtId="49" fontId="6" fillId="0" borderId="2" xfId="0" applyNumberFormat="1" applyFont="1" applyBorder="1" applyProtection="1"/>
    <xf numFmtId="49" fontId="6" fillId="0" borderId="0" xfId="0" applyNumberFormat="1" applyFont="1" applyBorder="1" applyProtection="1"/>
    <xf numFmtId="0" fontId="6" fillId="3" borderId="0" xfId="0" applyNumberFormat="1" applyFont="1" applyFill="1" applyProtection="1"/>
    <xf numFmtId="0" fontId="23" fillId="3" borderId="0" xfId="0" applyNumberFormat="1" applyFont="1" applyFill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/>
    <xf numFmtId="0" fontId="11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NumberFormat="1" applyFont="1" applyFill="1" applyAlignment="1" applyProtection="1">
      <alignment horizontal="center"/>
    </xf>
    <xf numFmtId="0" fontId="22" fillId="3" borderId="0" xfId="0" applyNumberFormat="1" applyFont="1" applyFill="1" applyAlignment="1" applyProtection="1">
      <alignment horizontal="center"/>
    </xf>
    <xf numFmtId="0" fontId="9" fillId="0" borderId="7" xfId="0" applyFont="1" applyBorder="1" applyProtection="1"/>
    <xf numFmtId="0" fontId="9" fillId="0" borderId="8" xfId="0" applyFont="1" applyBorder="1" applyProtection="1"/>
    <xf numFmtId="0" fontId="9" fillId="0" borderId="0" xfId="0" applyNumberFormat="1" applyFont="1" applyBorder="1" applyAlignment="1" applyProtection="1">
      <alignment vertical="center"/>
    </xf>
    <xf numFmtId="0" fontId="7" fillId="0" borderId="16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distributed" vertical="top" justifyLastLine="1" shrinkToFit="1"/>
    </xf>
    <xf numFmtId="0" fontId="9" fillId="0" borderId="0" xfId="0" applyFont="1" applyBorder="1" applyAlignment="1" applyProtection="1">
      <alignment horizontal="distributed" vertical="top"/>
    </xf>
    <xf numFmtId="0" fontId="7" fillId="0" borderId="7" xfId="0" applyFont="1" applyBorder="1" applyAlignment="1" applyProtection="1">
      <alignment horizontal="distributed" vertical="center"/>
    </xf>
    <xf numFmtId="0" fontId="9" fillId="0" borderId="0" xfId="0" applyNumberFormat="1" applyFont="1" applyBorder="1" applyAlignment="1" applyProtection="1">
      <alignment horizontal="distributed" vertical="top"/>
    </xf>
    <xf numFmtId="0" fontId="9" fillId="3" borderId="0" xfId="0" applyNumberFormat="1" applyFont="1" applyFill="1" applyAlignment="1" applyProtection="1">
      <alignment horizontal="center" vertical="top"/>
    </xf>
    <xf numFmtId="0" fontId="18" fillId="3" borderId="0" xfId="0" applyNumberFormat="1" applyFont="1" applyFill="1" applyAlignment="1" applyProtection="1">
      <alignment horizontal="center" vertical="top"/>
    </xf>
    <xf numFmtId="0" fontId="16" fillId="0" borderId="0" xfId="0" quotePrefix="1" applyFont="1" applyBorder="1" applyAlignment="1" applyProtection="1">
      <alignment horizontal="left" vertical="center"/>
    </xf>
    <xf numFmtId="0" fontId="16" fillId="0" borderId="33" xfId="0" quotePrefix="1" applyFont="1" applyBorder="1" applyAlignment="1" applyProtection="1">
      <alignment horizontal="left" vertical="center"/>
    </xf>
    <xf numFmtId="0" fontId="16" fillId="0" borderId="11" xfId="0" quotePrefix="1" applyFont="1" applyBorder="1" applyAlignment="1" applyProtection="1">
      <alignment horizontal="left" vertical="center"/>
    </xf>
    <xf numFmtId="0" fontId="16" fillId="0" borderId="33" xfId="0" quotePrefix="1" applyFont="1" applyBorder="1" applyAlignment="1" applyProtection="1">
      <alignment horizontal="distributed" vertical="center"/>
    </xf>
    <xf numFmtId="0" fontId="16" fillId="0" borderId="0" xfId="0" quotePrefix="1" applyNumberFormat="1" applyFont="1" applyBorder="1" applyAlignment="1" applyProtection="1">
      <alignment horizontal="left" vertical="center"/>
    </xf>
    <xf numFmtId="0" fontId="16" fillId="0" borderId="0" xfId="0" quotePrefix="1" applyFont="1" applyBorder="1" applyAlignment="1" applyProtection="1">
      <alignment horizontal="distributed"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0" xfId="0" applyNumberFormat="1" applyFont="1" applyFill="1" applyAlignment="1" applyProtection="1">
      <alignment horizontal="left" vertical="center"/>
    </xf>
    <xf numFmtId="0" fontId="1" fillId="3" borderId="0" xfId="0" applyNumberFormat="1" applyFont="1" applyFill="1" applyAlignment="1" applyProtection="1">
      <alignment horizontal="left" vertical="center"/>
    </xf>
    <xf numFmtId="177" fontId="11" fillId="0" borderId="0" xfId="0" applyNumberFormat="1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3" fillId="0" borderId="0" xfId="0" applyNumberFormat="1" applyFont="1" applyBorder="1" applyProtection="1"/>
    <xf numFmtId="0" fontId="9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distributed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9" fillId="0" borderId="0" xfId="0" quotePrefix="1" applyNumberFormat="1" applyFont="1" applyBorder="1" applyAlignment="1" applyProtection="1">
      <alignment vertical="center"/>
    </xf>
    <xf numFmtId="0" fontId="9" fillId="0" borderId="0" xfId="0" quotePrefix="1" applyNumberFormat="1" applyFont="1" applyBorder="1" applyAlignment="1" applyProtection="1">
      <alignment horizontal="right" vertical="center"/>
    </xf>
    <xf numFmtId="0" fontId="16" fillId="0" borderId="0" xfId="0" applyNumberFormat="1" applyFont="1" applyBorder="1" applyProtection="1"/>
    <xf numFmtId="0" fontId="16" fillId="0" borderId="0" xfId="0" applyNumberFormat="1" applyFont="1" applyBorder="1" applyAlignment="1" applyProtection="1">
      <alignment vertical="center"/>
    </xf>
    <xf numFmtId="0" fontId="16" fillId="3" borderId="0" xfId="0" applyNumberFormat="1" applyFont="1" applyFill="1" applyBorder="1" applyProtection="1"/>
    <xf numFmtId="0" fontId="16" fillId="3" borderId="0" xfId="0" applyNumberFormat="1" applyFont="1" applyFill="1" applyProtection="1"/>
    <xf numFmtId="0" fontId="1" fillId="3" borderId="0" xfId="0" applyNumberFormat="1" applyFont="1" applyFill="1" applyProtection="1"/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8" fillId="0" borderId="0" xfId="0" quotePrefix="1" applyFont="1" applyBorder="1" applyAlignment="1" applyProtection="1">
      <alignment vertical="center"/>
    </xf>
    <xf numFmtId="0" fontId="18" fillId="0" borderId="0" xfId="0" quotePrefix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Continuous"/>
    </xf>
    <xf numFmtId="177" fontId="9" fillId="2" borderId="110" xfId="0" applyNumberFormat="1" applyFont="1" applyFill="1" applyBorder="1" applyAlignment="1" applyProtection="1">
      <alignment horizontal="right" vertical="center" shrinkToFit="1"/>
    </xf>
    <xf numFmtId="177" fontId="9" fillId="0" borderId="9" xfId="0" applyNumberFormat="1" applyFont="1" applyFill="1" applyBorder="1" applyAlignment="1" applyProtection="1">
      <alignment horizontal="right" vertical="center" shrinkToFit="1"/>
    </xf>
    <xf numFmtId="177" fontId="9" fillId="0" borderId="21" xfId="0" applyNumberFormat="1" applyFont="1" applyBorder="1" applyAlignment="1" applyProtection="1">
      <alignment horizontal="right" vertical="center"/>
    </xf>
    <xf numFmtId="177" fontId="9" fillId="2" borderId="9" xfId="0" applyNumberFormat="1" applyFont="1" applyFill="1" applyBorder="1" applyAlignment="1" applyProtection="1">
      <alignment horizontal="right" vertical="center" shrinkToFit="1"/>
    </xf>
    <xf numFmtId="177" fontId="9" fillId="0" borderId="111" xfId="0" applyNumberFormat="1" applyFont="1" applyFill="1" applyBorder="1" applyAlignment="1" applyProtection="1">
      <alignment horizontal="right" vertical="center" shrinkToFit="1"/>
    </xf>
    <xf numFmtId="177" fontId="9" fillId="0" borderId="112" xfId="0" applyNumberFormat="1" applyFont="1" applyFill="1" applyBorder="1" applyAlignment="1" applyProtection="1">
      <alignment horizontal="right" vertical="center" shrinkToFit="1"/>
    </xf>
    <xf numFmtId="177" fontId="9" fillId="0" borderId="15" xfId="0" applyNumberFormat="1" applyFont="1" applyFill="1" applyBorder="1" applyAlignment="1" applyProtection="1">
      <alignment horizontal="right" vertical="center" shrinkToFit="1"/>
    </xf>
    <xf numFmtId="0" fontId="9" fillId="0" borderId="46" xfId="0" applyFont="1" applyBorder="1" applyAlignment="1" applyProtection="1">
      <alignment horizontal="center" vertical="center"/>
    </xf>
    <xf numFmtId="49" fontId="3" fillId="3" borderId="1" xfId="5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top"/>
    </xf>
    <xf numFmtId="49" fontId="16" fillId="0" borderId="0" xfId="0" quotePrefix="1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Continuous"/>
    </xf>
    <xf numFmtId="0" fontId="9" fillId="0" borderId="10" xfId="0" applyFont="1" applyBorder="1" applyProtection="1"/>
    <xf numFmtId="0" fontId="9" fillId="0" borderId="16" xfId="0" quotePrefix="1" applyFont="1" applyBorder="1" applyAlignment="1" applyProtection="1">
      <alignment horizontal="center" wrapText="1"/>
    </xf>
    <xf numFmtId="0" fontId="9" fillId="0" borderId="58" xfId="0" applyFont="1" applyBorder="1" applyAlignment="1" applyProtection="1">
      <alignment horizontal="centerContinuous"/>
    </xf>
    <xf numFmtId="0" fontId="9" fillId="0" borderId="47" xfId="0" applyFont="1" applyBorder="1" applyAlignment="1" applyProtection="1">
      <alignment horizontal="center" vertical="top"/>
    </xf>
    <xf numFmtId="0" fontId="9" fillId="0" borderId="48" xfId="0" applyFont="1" applyBorder="1" applyAlignment="1" applyProtection="1">
      <alignment horizontal="center" vertical="top"/>
    </xf>
    <xf numFmtId="0" fontId="9" fillId="0" borderId="49" xfId="0" applyFont="1" applyBorder="1" applyAlignment="1" applyProtection="1">
      <alignment horizontal="distributed" vertical="top" wrapText="1" justifyLastLine="1"/>
    </xf>
    <xf numFmtId="0" fontId="9" fillId="0" borderId="49" xfId="0" applyFont="1" applyBorder="1" applyAlignment="1" applyProtection="1">
      <alignment horizontal="distributed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3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distributed" vertical="top" wrapText="1" justifyLastLine="1"/>
    </xf>
    <xf numFmtId="0" fontId="9" fillId="0" borderId="30" xfId="0" applyFont="1" applyBorder="1" applyAlignment="1" applyProtection="1">
      <alignment horizontal="distributed" vertical="top" justifyLastLine="1"/>
    </xf>
    <xf numFmtId="0" fontId="7" fillId="0" borderId="88" xfId="0" applyFont="1" applyBorder="1" applyAlignment="1" applyProtection="1">
      <alignment vertical="center" wrapText="1"/>
    </xf>
    <xf numFmtId="0" fontId="11" fillId="0" borderId="49" xfId="0" applyFont="1" applyBorder="1" applyAlignment="1" applyProtection="1">
      <alignment horizontal="center" vertical="top" wrapText="1"/>
    </xf>
    <xf numFmtId="49" fontId="9" fillId="0" borderId="41" xfId="0" applyNumberFormat="1" applyFont="1" applyBorder="1" applyAlignment="1" applyProtection="1">
      <alignment vertical="center" shrinkToFit="1"/>
    </xf>
    <xf numFmtId="0" fontId="12" fillId="0" borderId="9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49" fontId="7" fillId="0" borderId="41" xfId="0" applyNumberFormat="1" applyFont="1" applyBorder="1" applyAlignment="1" applyProtection="1">
      <alignment vertical="center" shrinkToFit="1"/>
    </xf>
    <xf numFmtId="49" fontId="11" fillId="0" borderId="41" xfId="0" applyNumberFormat="1" applyFont="1" applyBorder="1" applyAlignment="1" applyProtection="1">
      <alignment vertical="center" shrinkToFit="1"/>
    </xf>
    <xf numFmtId="0" fontId="12" fillId="0" borderId="92" xfId="0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Continuous"/>
    </xf>
    <xf numFmtId="0" fontId="9" fillId="0" borderId="10" xfId="0" applyFont="1" applyBorder="1" applyAlignment="1" applyProtection="1">
      <alignment horizontal="centerContinuous"/>
    </xf>
    <xf numFmtId="0" fontId="9" fillId="0" borderId="3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distributed" vertical="center" justifyLastLine="1" shrinkToFit="1"/>
    </xf>
    <xf numFmtId="0" fontId="9" fillId="0" borderId="30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49" fontId="9" fillId="0" borderId="41" xfId="0" applyNumberFormat="1" applyFont="1" applyBorder="1" applyAlignment="1" applyProtection="1">
      <alignment vertical="center"/>
    </xf>
    <xf numFmtId="49" fontId="7" fillId="0" borderId="41" xfId="0" applyNumberFormat="1" applyFont="1" applyBorder="1" applyAlignment="1" applyProtection="1">
      <alignment vertical="center"/>
    </xf>
    <xf numFmtId="49" fontId="11" fillId="0" borderId="41" xfId="0" applyNumberFormat="1" applyFont="1" applyBorder="1" applyAlignment="1" applyProtection="1">
      <alignment vertical="center"/>
    </xf>
    <xf numFmtId="177" fontId="9" fillId="0" borderId="113" xfId="0" applyNumberFormat="1" applyFont="1" applyFill="1" applyBorder="1" applyAlignment="1" applyProtection="1">
      <alignment horizontal="right" vertical="center" shrinkToFit="1"/>
    </xf>
    <xf numFmtId="0" fontId="9" fillId="0" borderId="3" xfId="0" quotePrefix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 vertical="center"/>
    </xf>
    <xf numFmtId="0" fontId="9" fillId="0" borderId="10" xfId="0" applyFont="1" applyBorder="1" applyAlignment="1" applyProtection="1">
      <alignment horizontal="centerContinuous" vertical="center"/>
    </xf>
    <xf numFmtId="0" fontId="9" fillId="0" borderId="49" xfId="0" applyFont="1" applyBorder="1" applyAlignment="1" applyProtection="1">
      <alignment horizontal="distributed" vertical="top" justifyLastLine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distributed" vertical="center" justifyLastLine="1" shrinkToFi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114" xfId="0" applyFont="1" applyBorder="1" applyAlignment="1" applyProtection="1">
      <alignment horizontal="centerContinuous" vertical="center"/>
    </xf>
    <xf numFmtId="0" fontId="9" fillId="0" borderId="115" xfId="0" applyFont="1" applyBorder="1" applyAlignment="1" applyProtection="1">
      <alignment horizontal="centerContinuous" vertical="center"/>
    </xf>
    <xf numFmtId="0" fontId="5" fillId="0" borderId="47" xfId="0" applyFont="1" applyBorder="1" applyAlignment="1" applyProtection="1">
      <alignment horizontal="center" vertical="top"/>
    </xf>
    <xf numFmtId="0" fontId="5" fillId="0" borderId="48" xfId="0" applyFont="1" applyBorder="1" applyAlignment="1" applyProtection="1">
      <alignment horizontal="center" vertical="top"/>
    </xf>
    <xf numFmtId="0" fontId="16" fillId="0" borderId="0" xfId="0" quotePrefix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horizontal="centerContinuous"/>
    </xf>
    <xf numFmtId="0" fontId="9" fillId="0" borderId="10" xfId="0" applyFont="1" applyFill="1" applyBorder="1" applyAlignment="1" applyProtection="1">
      <alignment horizontal="centerContinuous" vertical="center"/>
    </xf>
    <xf numFmtId="0" fontId="9" fillId="0" borderId="16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Continuous"/>
    </xf>
    <xf numFmtId="0" fontId="9" fillId="0" borderId="10" xfId="0" applyFont="1" applyFill="1" applyBorder="1" applyAlignment="1" applyProtection="1">
      <alignment horizontal="centerContinuous" vertical="center" wrapText="1"/>
    </xf>
    <xf numFmtId="0" fontId="9" fillId="0" borderId="4" xfId="0" applyFont="1" applyFill="1" applyBorder="1" applyAlignment="1" applyProtection="1">
      <alignment horizontal="centerContinuous" vertical="center" wrapText="1"/>
    </xf>
    <xf numFmtId="0" fontId="9" fillId="0" borderId="3" xfId="0" applyFont="1" applyFill="1" applyBorder="1" applyAlignment="1" applyProtection="1">
      <alignment horizontal="centerContinuous" vertical="center" wrapText="1"/>
    </xf>
    <xf numFmtId="0" fontId="7" fillId="0" borderId="10" xfId="0" applyFont="1" applyFill="1" applyBorder="1" applyAlignment="1" applyProtection="1">
      <alignment horizontal="centerContinuous" vertical="center" wrapText="1"/>
    </xf>
    <xf numFmtId="0" fontId="5" fillId="0" borderId="11" xfId="0" applyFont="1" applyBorder="1" applyAlignment="1" applyProtection="1">
      <alignment horizontal="center" vertical="top"/>
    </xf>
    <xf numFmtId="0" fontId="9" fillId="0" borderId="30" xfId="0" applyFont="1" applyFill="1" applyBorder="1" applyAlignment="1" applyProtection="1">
      <alignment horizontal="distributed" vertical="center" wrapText="1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88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distributed" vertical="center" wrapText="1" justifyLastLine="1" shrinkToFit="1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9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Continuous"/>
    </xf>
    <xf numFmtId="0" fontId="9" fillId="0" borderId="10" xfId="0" applyFont="1" applyFill="1" applyBorder="1" applyAlignment="1" applyProtection="1">
      <alignment horizontal="centerContinuous"/>
    </xf>
    <xf numFmtId="0" fontId="9" fillId="0" borderId="13" xfId="0" applyFont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distributed" vertical="top" wrapText="1" justifyLastLine="1" shrinkToFit="1"/>
    </xf>
    <xf numFmtId="0" fontId="9" fillId="0" borderId="49" xfId="0" applyFont="1" applyFill="1" applyBorder="1" applyAlignment="1" applyProtection="1">
      <alignment horizontal="center" vertical="center" wrapText="1" shrinkToFit="1"/>
    </xf>
    <xf numFmtId="0" fontId="9" fillId="0" borderId="49" xfId="0" applyFont="1" applyFill="1" applyBorder="1" applyAlignment="1" applyProtection="1">
      <alignment horizontal="center" vertical="center" wrapText="1"/>
    </xf>
    <xf numFmtId="177" fontId="9" fillId="2" borderId="96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</xf>
    <xf numFmtId="0" fontId="9" fillId="5" borderId="11" xfId="0" applyFont="1" applyFill="1" applyBorder="1" applyAlignment="1" applyProtection="1"/>
    <xf numFmtId="0" fontId="9" fillId="5" borderId="0" xfId="0" applyFont="1" applyFill="1" applyBorder="1" applyAlignment="1" applyProtection="1">
      <alignment vertical="center"/>
    </xf>
    <xf numFmtId="0" fontId="9" fillId="5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16" xfId="0" applyFont="1" applyFill="1" applyBorder="1" applyProtection="1"/>
    <xf numFmtId="0" fontId="9" fillId="0" borderId="16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Continuous"/>
    </xf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distributed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177" fontId="9" fillId="5" borderId="0" xfId="0" applyNumberFormat="1" applyFont="1" applyFill="1" applyBorder="1" applyAlignment="1" applyProtection="1">
      <alignment horizontal="right" vertical="center"/>
    </xf>
    <xf numFmtId="177" fontId="11" fillId="5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49" fontId="18" fillId="0" borderId="0" xfId="0" applyNumberFormat="1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center" vertical="center"/>
    </xf>
    <xf numFmtId="49" fontId="11" fillId="0" borderId="0" xfId="0" quotePrefix="1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horizontal="distributed" justifyLastLine="1"/>
    </xf>
    <xf numFmtId="0" fontId="9" fillId="0" borderId="1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9" fillId="0" borderId="0" xfId="0" applyFont="1" applyAlignment="1" applyProtection="1"/>
    <xf numFmtId="0" fontId="9" fillId="0" borderId="0" xfId="7" applyFont="1" applyBorder="1" applyAlignment="1" applyProtection="1">
      <alignment vertical="center"/>
    </xf>
    <xf numFmtId="0" fontId="3" fillId="0" borderId="0" xfId="8" applyNumberFormat="1" applyFont="1" applyBorder="1" applyAlignment="1" applyProtection="1">
      <alignment horizontal="left" vertical="center"/>
    </xf>
    <xf numFmtId="0" fontId="9" fillId="0" borderId="0" xfId="7" applyFont="1" applyAlignment="1" applyProtection="1">
      <alignment vertical="center"/>
    </xf>
    <xf numFmtId="0" fontId="9" fillId="0" borderId="0" xfId="7" applyFont="1" applyFill="1" applyAlignment="1" applyProtection="1">
      <alignment vertical="center"/>
    </xf>
    <xf numFmtId="0" fontId="9" fillId="0" borderId="0" xfId="8" applyNumberFormat="1" applyFont="1" applyFill="1" applyBorder="1" applyAlignment="1" applyProtection="1">
      <alignment horizontal="left" vertical="center"/>
    </xf>
    <xf numFmtId="0" fontId="9" fillId="0" borderId="0" xfId="8" applyNumberFormat="1" applyFont="1" applyFill="1" applyAlignment="1" applyProtection="1">
      <alignment horizontal="left" vertical="center"/>
    </xf>
    <xf numFmtId="0" fontId="9" fillId="0" borderId="0" xfId="8" applyNumberFormat="1" applyFont="1" applyFill="1" applyAlignment="1" applyProtection="1">
      <alignment vertical="center"/>
    </xf>
    <xf numFmtId="0" fontId="17" fillId="0" borderId="0" xfId="8" applyNumberFormat="1" applyFont="1" applyFill="1" applyAlignment="1" applyProtection="1">
      <alignment vertical="top"/>
    </xf>
    <xf numFmtId="0" fontId="9" fillId="0" borderId="0" xfId="8" applyNumberFormat="1" applyFont="1" applyFill="1" applyBorder="1" applyProtection="1"/>
    <xf numFmtId="0" fontId="3" fillId="0" borderId="0" xfId="7" applyFont="1" applyProtection="1"/>
    <xf numFmtId="0" fontId="9" fillId="0" borderId="0" xfId="8" quotePrefix="1" applyNumberFormat="1" applyFont="1" applyFill="1" applyAlignment="1" applyProtection="1">
      <alignment horizontal="left" vertical="center"/>
    </xf>
    <xf numFmtId="0" fontId="9" fillId="0" borderId="0" xfId="8" applyNumberFormat="1" applyFont="1" applyFill="1" applyAlignment="1" applyProtection="1">
      <alignment horizontal="left" vertical="top"/>
    </xf>
    <xf numFmtId="0" fontId="5" fillId="0" borderId="0" xfId="8" applyNumberFormat="1" applyFont="1" applyFill="1" applyAlignment="1" applyProtection="1">
      <alignment vertical="center"/>
    </xf>
    <xf numFmtId="0" fontId="9" fillId="0" borderId="0" xfId="8" applyNumberFormat="1" applyFont="1" applyFill="1" applyBorder="1" applyAlignment="1" applyProtection="1">
      <alignment horizont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8" applyNumberFormat="1" applyFont="1" applyBorder="1" applyAlignment="1" applyProtection="1">
      <alignment vertical="center"/>
    </xf>
    <xf numFmtId="0" fontId="9" fillId="0" borderId="0" xfId="8" applyNumberFormat="1" applyFont="1" applyFill="1" applyBorder="1" applyAlignment="1" applyProtection="1">
      <alignment vertical="center"/>
    </xf>
    <xf numFmtId="0" fontId="11" fillId="0" borderId="0" xfId="8" quotePrefix="1" applyNumberFormat="1" applyFont="1" applyFill="1" applyBorder="1" applyAlignment="1" applyProtection="1">
      <alignment horizontal="center" vertical="center"/>
    </xf>
    <xf numFmtId="0" fontId="9" fillId="0" borderId="7" xfId="8" applyNumberFormat="1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7" xfId="8" applyNumberFormat="1" applyFont="1" applyFill="1" applyBorder="1" applyAlignment="1" applyProtection="1">
      <alignment vertical="center"/>
    </xf>
    <xf numFmtId="0" fontId="9" fillId="0" borderId="8" xfId="8" applyNumberFormat="1" applyFont="1" applyFill="1" applyBorder="1" applyAlignment="1" applyProtection="1">
      <alignment vertical="center"/>
    </xf>
    <xf numFmtId="0" fontId="11" fillId="0" borderId="7" xfId="8" quotePrefix="1" applyNumberFormat="1" applyFont="1" applyFill="1" applyBorder="1" applyAlignment="1" applyProtection="1">
      <alignment horizontal="center" vertical="center"/>
    </xf>
    <xf numFmtId="0" fontId="11" fillId="0" borderId="21" xfId="8" quotePrefix="1" applyNumberFormat="1" applyFont="1" applyFill="1" applyBorder="1" applyAlignment="1" applyProtection="1">
      <alignment horizontal="center" vertical="center"/>
    </xf>
    <xf numFmtId="0" fontId="11" fillId="0" borderId="8" xfId="8" quotePrefix="1" applyNumberFormat="1" applyFont="1" applyFill="1" applyBorder="1" applyAlignment="1" applyProtection="1">
      <alignment horizontal="center" vertical="center"/>
    </xf>
    <xf numFmtId="0" fontId="9" fillId="0" borderId="4" xfId="8" quotePrefix="1" applyNumberFormat="1" applyFont="1" applyFill="1" applyBorder="1" applyAlignment="1" applyProtection="1">
      <alignment horizontal="right" vertical="center"/>
    </xf>
    <xf numFmtId="0" fontId="9" fillId="0" borderId="3" xfId="8" quotePrefix="1" applyNumberFormat="1" applyFont="1" applyFill="1" applyBorder="1" applyAlignment="1" applyProtection="1">
      <alignment horizontal="center" vertical="center"/>
    </xf>
    <xf numFmtId="0" fontId="9" fillId="0" borderId="10" xfId="8" applyNumberFormat="1" applyFont="1" applyFill="1" applyBorder="1" applyAlignment="1" applyProtection="1">
      <alignment horizontal="left" vertical="center"/>
    </xf>
    <xf numFmtId="0" fontId="9" fillId="0" borderId="11" xfId="8" applyNumberFormat="1" applyFont="1" applyBorder="1" applyAlignment="1" applyProtection="1">
      <alignment vertical="center"/>
    </xf>
    <xf numFmtId="0" fontId="9" fillId="0" borderId="12" xfId="0" applyFont="1" applyFill="1" applyBorder="1" applyAlignment="1" applyProtection="1"/>
    <xf numFmtId="0" fontId="9" fillId="0" borderId="11" xfId="8" applyNumberFormat="1" applyFont="1" applyFill="1" applyBorder="1" applyAlignment="1" applyProtection="1">
      <alignment horizontal="center" vertical="center"/>
    </xf>
    <xf numFmtId="0" fontId="9" fillId="0" borderId="12" xfId="8" applyNumberFormat="1" applyFont="1" applyFill="1" applyBorder="1" applyAlignment="1" applyProtection="1">
      <alignment horizontal="center" vertical="center"/>
    </xf>
    <xf numFmtId="0" fontId="9" fillId="0" borderId="16" xfId="8" quotePrefix="1" applyNumberFormat="1" applyFont="1" applyFill="1" applyBorder="1" applyAlignment="1" applyProtection="1">
      <alignment horizontal="center" wrapText="1"/>
    </xf>
    <xf numFmtId="0" fontId="9" fillId="0" borderId="0" xfId="8" applyNumberFormat="1" applyFont="1" applyFill="1" applyBorder="1" applyAlignment="1" applyProtection="1">
      <alignment horizontal="centerContinuous" vertical="top"/>
    </xf>
    <xf numFmtId="49" fontId="9" fillId="0" borderId="16" xfId="0" applyNumberFormat="1" applyFont="1" applyFill="1" applyBorder="1" applyAlignment="1" applyProtection="1">
      <alignment horizontal="centerContinuous" vertical="center"/>
    </xf>
    <xf numFmtId="0" fontId="9" fillId="0" borderId="16" xfId="8" applyNumberFormat="1" applyFont="1" applyFill="1" applyBorder="1" applyAlignment="1" applyProtection="1">
      <alignment horizontal="left"/>
    </xf>
    <xf numFmtId="0" fontId="9" fillId="0" borderId="13" xfId="8" applyNumberFormat="1" applyFont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1" xfId="8" applyNumberFormat="1" applyFont="1" applyFill="1" applyBorder="1" applyAlignment="1" applyProtection="1">
      <alignment vertical="center"/>
    </xf>
    <xf numFmtId="0" fontId="9" fillId="0" borderId="12" xfId="8" applyNumberFormat="1" applyFont="1" applyFill="1" applyBorder="1" applyAlignment="1" applyProtection="1">
      <alignment vertical="center"/>
    </xf>
    <xf numFmtId="0" fontId="9" fillId="0" borderId="33" xfId="8" applyNumberFormat="1" applyFont="1" applyFill="1" applyBorder="1" applyAlignment="1" applyProtection="1">
      <alignment horizontal="right" vertical="center"/>
    </xf>
    <xf numFmtId="0" fontId="9" fillId="0" borderId="33" xfId="8" applyNumberFormat="1" applyFont="1" applyFill="1" applyBorder="1" applyAlignment="1" applyProtection="1">
      <alignment vertical="center"/>
    </xf>
    <xf numFmtId="0" fontId="9" fillId="0" borderId="0" xfId="8" applyNumberFormat="1" applyFont="1" applyFill="1" applyBorder="1" applyAlignment="1" applyProtection="1">
      <alignment horizontal="right"/>
    </xf>
    <xf numFmtId="0" fontId="9" fillId="0" borderId="33" xfId="8" applyNumberFormat="1" applyFont="1" applyFill="1" applyBorder="1" applyAlignment="1" applyProtection="1">
      <alignment horizontal="center" vertical="top" wrapText="1"/>
    </xf>
    <xf numFmtId="0" fontId="9" fillId="0" borderId="33" xfId="8" applyNumberFormat="1" applyFont="1" applyFill="1" applyBorder="1" applyAlignment="1" applyProtection="1">
      <alignment horizontal="left" vertical="center"/>
    </xf>
    <xf numFmtId="0" fontId="12" fillId="0" borderId="116" xfId="8" applyNumberFormat="1" applyFont="1" applyFill="1" applyBorder="1" applyAlignment="1" applyProtection="1">
      <alignment horizontal="center" vertical="center"/>
    </xf>
    <xf numFmtId="0" fontId="12" fillId="0" borderId="18" xfId="8" applyNumberFormat="1" applyFont="1" applyFill="1" applyBorder="1" applyAlignment="1" applyProtection="1">
      <alignment horizontal="center" vertical="center"/>
    </xf>
    <xf numFmtId="177" fontId="9" fillId="0" borderId="80" xfId="8" applyNumberFormat="1" applyFont="1" applyFill="1" applyBorder="1" applyAlignment="1" applyProtection="1">
      <alignment horizontal="right" vertical="center" shrinkToFit="1"/>
      <protection locked="0"/>
    </xf>
    <xf numFmtId="177" fontId="9" fillId="0" borderId="81" xfId="8" applyNumberFormat="1" applyFont="1" applyFill="1" applyBorder="1" applyAlignment="1" applyProtection="1">
      <alignment horizontal="right" vertical="center" shrinkToFit="1"/>
      <protection locked="0"/>
    </xf>
    <xf numFmtId="180" fontId="9" fillId="2" borderId="3" xfId="8" applyNumberFormat="1" applyFont="1" applyFill="1" applyBorder="1" applyAlignment="1" applyProtection="1">
      <alignment horizontal="right" vertical="center" shrinkToFit="1"/>
    </xf>
    <xf numFmtId="177" fontId="9" fillId="0" borderId="91" xfId="8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8" applyNumberFormat="1" applyFont="1" applyBorder="1" applyProtection="1"/>
    <xf numFmtId="0" fontId="12" fillId="0" borderId="0" xfId="8" applyNumberFormat="1" applyFont="1" applyFill="1" applyBorder="1" applyAlignment="1" applyProtection="1">
      <alignment horizontal="center" vertical="center"/>
    </xf>
    <xf numFmtId="0" fontId="9" fillId="0" borderId="0" xfId="8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49" fontId="3" fillId="0" borderId="0" xfId="9" applyNumberFormat="1" applyFont="1" applyBorder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/>
    </xf>
    <xf numFmtId="49" fontId="3" fillId="0" borderId="3" xfId="9" applyNumberFormat="1" applyFont="1" applyBorder="1" applyProtection="1"/>
    <xf numFmtId="0" fontId="9" fillId="0" borderId="2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distributed" vertical="center" justifyLastLine="1"/>
    </xf>
    <xf numFmtId="0" fontId="15" fillId="0" borderId="17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3" fillId="0" borderId="3" xfId="0" applyFont="1" applyBorder="1" applyProtection="1"/>
    <xf numFmtId="0" fontId="15" fillId="0" borderId="0" xfId="0" applyFont="1" applyBorder="1" applyAlignment="1" applyProtection="1">
      <alignment horizontal="center" vertical="center"/>
    </xf>
    <xf numFmtId="0" fontId="15" fillId="0" borderId="93" xfId="0" applyFont="1" applyBorder="1" applyAlignment="1" applyProtection="1">
      <alignment horizontal="center" vertical="center"/>
    </xf>
    <xf numFmtId="0" fontId="9" fillId="0" borderId="93" xfId="0" applyFont="1" applyBorder="1" applyAlignment="1" applyProtection="1">
      <alignment horizontal="center" vertical="center"/>
    </xf>
    <xf numFmtId="0" fontId="9" fillId="0" borderId="93" xfId="0" applyFont="1" applyBorder="1" applyAlignment="1" applyProtection="1">
      <alignment horizontal="left" vertical="center"/>
    </xf>
    <xf numFmtId="0" fontId="15" fillId="0" borderId="100" xfId="0" applyFont="1" applyBorder="1" applyAlignment="1" applyProtection="1">
      <alignment horizontal="center" vertical="center"/>
    </xf>
    <xf numFmtId="177" fontId="9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quotePrefix="1" applyFont="1" applyFill="1" applyBorder="1" applyAlignment="1" applyProtection="1">
      <alignment horizontal="left" vertical="center"/>
    </xf>
    <xf numFmtId="177" fontId="9" fillId="0" borderId="11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49" fontId="3" fillId="0" borderId="2" xfId="0" applyNumberFormat="1" applyFont="1" applyFill="1" applyBorder="1" applyProtection="1"/>
    <xf numFmtId="49" fontId="9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49" fontId="11" fillId="0" borderId="0" xfId="0" quotePrefix="1" applyNumberFormat="1" applyFont="1" applyFill="1" applyBorder="1" applyAlignment="1" applyProtection="1">
      <alignment horizontal="centerContinuous" vertical="center" wrapText="1"/>
    </xf>
    <xf numFmtId="49" fontId="11" fillId="0" borderId="0" xfId="0" applyNumberFormat="1" applyFont="1" applyFill="1" applyBorder="1" applyAlignment="1" applyProtection="1">
      <alignment horizontal="centerContinuous" vertical="center" wrapText="1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0" xfId="0" quotePrefix="1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49" fontId="9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right"/>
    </xf>
    <xf numFmtId="0" fontId="11" fillId="0" borderId="0" xfId="0" quotePrefix="1" applyFont="1" applyFill="1" applyBorder="1" applyAlignment="1" applyProtection="1">
      <alignment horizontal="center" vertical="center"/>
    </xf>
    <xf numFmtId="0" fontId="5" fillId="0" borderId="7" xfId="0" applyFont="1" applyFill="1" applyBorder="1" applyProtection="1"/>
    <xf numFmtId="0" fontId="5" fillId="0" borderId="21" xfId="0" applyFont="1" applyFill="1" applyBorder="1" applyProtection="1"/>
    <xf numFmtId="0" fontId="5" fillId="0" borderId="8" xfId="0" applyFont="1" applyFill="1" applyBorder="1" applyProtection="1"/>
    <xf numFmtId="0" fontId="11" fillId="0" borderId="16" xfId="0" quotePrefix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9" fillId="0" borderId="33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center" wrapText="1"/>
    </xf>
    <xf numFmtId="0" fontId="11" fillId="0" borderId="33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Continuous" vertical="distributed"/>
    </xf>
    <xf numFmtId="0" fontId="5" fillId="0" borderId="0" xfId="0" applyFont="1" applyFill="1" applyBorder="1" applyAlignment="1" applyProtection="1">
      <alignment horizontal="centerContinuous" vertical="distributed"/>
    </xf>
    <xf numFmtId="0" fontId="5" fillId="0" borderId="12" xfId="0" applyFont="1" applyFill="1" applyBorder="1" applyAlignment="1" applyProtection="1">
      <alignment horizontal="centerContinuous" vertical="distributed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</xf>
    <xf numFmtId="49" fontId="9" fillId="0" borderId="33" xfId="0" quotePrefix="1" applyNumberFormat="1" applyFont="1" applyFill="1" applyBorder="1" applyAlignment="1" applyProtection="1">
      <alignment horizontal="left" vertical="center" wrapText="1"/>
    </xf>
    <xf numFmtId="0" fontId="9" fillId="0" borderId="33" xfId="0" quotePrefix="1" applyFont="1" applyFill="1" applyBorder="1" applyAlignment="1" applyProtection="1">
      <alignment horizontal="left" vertical="center" wrapText="1"/>
    </xf>
    <xf numFmtId="0" fontId="9" fillId="0" borderId="33" xfId="0" quotePrefix="1" applyFont="1" applyFill="1" applyBorder="1" applyAlignment="1" applyProtection="1">
      <alignment horizontal="left" vertical="center"/>
    </xf>
    <xf numFmtId="0" fontId="9" fillId="0" borderId="33" xfId="0" quotePrefix="1" applyFont="1" applyFill="1" applyBorder="1" applyAlignment="1" applyProtection="1">
      <alignment horizontal="center" vertical="center" shrinkToFit="1"/>
    </xf>
    <xf numFmtId="0" fontId="9" fillId="0" borderId="33" xfId="0" quotePrefix="1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top" wrapText="1"/>
    </xf>
    <xf numFmtId="0" fontId="9" fillId="0" borderId="33" xfId="0" applyFont="1" applyFill="1" applyBorder="1" applyAlignment="1" applyProtection="1">
      <alignment horizontal="left" vertical="top" wrapText="1"/>
    </xf>
    <xf numFmtId="0" fontId="9" fillId="0" borderId="33" xfId="0" applyFont="1" applyFill="1" applyBorder="1" applyAlignment="1" applyProtection="1">
      <alignment horizontal="centerContinuous" vertical="center"/>
    </xf>
    <xf numFmtId="0" fontId="9" fillId="0" borderId="33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13" xfId="0" applyFont="1" applyFill="1" applyBorder="1" applyAlignment="1" applyProtection="1">
      <alignment horizontal="centerContinuous" vertical="distributed"/>
    </xf>
    <xf numFmtId="0" fontId="13" fillId="0" borderId="2" xfId="0" applyFont="1" applyFill="1" applyBorder="1" applyAlignment="1" applyProtection="1">
      <alignment horizontal="centerContinuous" vertical="distributed"/>
    </xf>
    <xf numFmtId="0" fontId="13" fillId="0" borderId="14" xfId="0" applyFont="1" applyFill="1" applyBorder="1" applyAlignment="1" applyProtection="1">
      <alignment horizontal="centerContinuous" vertical="distributed"/>
    </xf>
    <xf numFmtId="0" fontId="16" fillId="0" borderId="11" xfId="0" quotePrefix="1" applyFont="1" applyFill="1" applyBorder="1" applyAlignment="1" applyProtection="1">
      <alignment horizontal="left"/>
    </xf>
    <xf numFmtId="0" fontId="16" fillId="0" borderId="12" xfId="0" applyFont="1" applyFill="1" applyBorder="1" applyProtection="1"/>
    <xf numFmtId="0" fontId="16" fillId="0" borderId="33" xfId="0" quotePrefix="1" applyFont="1" applyFill="1" applyBorder="1" applyAlignment="1" applyProtection="1">
      <alignment horizontal="left" wrapText="1"/>
    </xf>
    <xf numFmtId="0" fontId="16" fillId="0" borderId="33" xfId="0" quotePrefix="1" applyFont="1" applyFill="1" applyBorder="1" applyAlignment="1" applyProtection="1">
      <alignment horizontal="left"/>
    </xf>
    <xf numFmtId="0" fontId="16" fillId="0" borderId="33" xfId="0" quotePrefix="1" applyFont="1" applyFill="1" applyBorder="1" applyAlignment="1" applyProtection="1">
      <alignment horizontal="left" vertical="top"/>
    </xf>
    <xf numFmtId="0" fontId="16" fillId="0" borderId="33" xfId="0" quotePrefix="1" applyFont="1" applyFill="1" applyBorder="1" applyAlignment="1" applyProtection="1">
      <alignment horizontal="distributed"/>
    </xf>
    <xf numFmtId="0" fontId="16" fillId="0" borderId="0" xfId="0" quotePrefix="1" applyNumberFormat="1" applyFont="1" applyFill="1" applyBorder="1" applyAlignment="1" applyProtection="1">
      <alignment horizontal="distributed"/>
    </xf>
    <xf numFmtId="0" fontId="14" fillId="0" borderId="0" xfId="0" applyFont="1" applyFill="1" applyBorder="1" applyProtection="1"/>
    <xf numFmtId="0" fontId="12" fillId="0" borderId="70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177" fontId="9" fillId="4" borderId="84" xfId="0" applyNumberFormat="1" applyFont="1" applyFill="1" applyBorder="1" applyAlignment="1" applyProtection="1">
      <alignment horizontal="right" vertical="center" shrinkToFit="1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distributed" wrapText="1"/>
    </xf>
    <xf numFmtId="0" fontId="9" fillId="0" borderId="8" xfId="0" applyFont="1" applyFill="1" applyBorder="1" applyAlignment="1" applyProtection="1">
      <alignment horizontal="distributed" wrapText="1"/>
    </xf>
    <xf numFmtId="0" fontId="9" fillId="0" borderId="2" xfId="0" applyFont="1" applyFill="1" applyBorder="1" applyAlignment="1" applyProtection="1">
      <alignment horizontal="distributed" vertical="top" wrapText="1"/>
    </xf>
    <xf numFmtId="0" fontId="9" fillId="0" borderId="14" xfId="0" applyFont="1" applyFill="1" applyBorder="1" applyAlignment="1" applyProtection="1">
      <alignment horizontal="distributed" vertical="top" wrapText="1"/>
    </xf>
    <xf numFmtId="0" fontId="9" fillId="0" borderId="1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right" vertical="top" wrapText="1"/>
    </xf>
    <xf numFmtId="0" fontId="12" fillId="0" borderId="118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3" fillId="0" borderId="54" xfId="0" applyFont="1" applyFill="1" applyBorder="1" applyProtection="1"/>
    <xf numFmtId="0" fontId="3" fillId="0" borderId="0" xfId="0" applyFont="1" applyFill="1" applyAlignment="1" applyProtection="1">
      <alignment vertical="top"/>
    </xf>
    <xf numFmtId="0" fontId="12" fillId="0" borderId="102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Continuous" vertical="center"/>
    </xf>
    <xf numFmtId="0" fontId="9" fillId="0" borderId="0" xfId="0" quotePrefix="1" applyNumberFormat="1" applyFont="1" applyFill="1" applyBorder="1" applyAlignment="1" applyProtection="1">
      <alignment horizontal="left" vertical="center"/>
    </xf>
    <xf numFmtId="0" fontId="12" fillId="0" borderId="118" xfId="0" applyNumberFormat="1" applyFont="1" applyFill="1" applyBorder="1" applyAlignment="1" applyProtection="1">
      <alignment horizontal="center" vertical="center"/>
    </xf>
    <xf numFmtId="177" fontId="9" fillId="0" borderId="41" xfId="0" applyNumberFormat="1" applyFont="1" applyFill="1" applyBorder="1" applyAlignment="1" applyProtection="1">
      <alignment horizontal="right" vertical="center"/>
    </xf>
    <xf numFmtId="0" fontId="12" fillId="0" borderId="72" xfId="0" applyFont="1" applyFill="1" applyBorder="1" applyAlignment="1" applyProtection="1">
      <alignment horizontal="center" vertical="center"/>
    </xf>
    <xf numFmtId="0" fontId="12" fillId="0" borderId="96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distributed"/>
    </xf>
    <xf numFmtId="0" fontId="9" fillId="3" borderId="0" xfId="0" applyFont="1" applyFill="1" applyBorder="1" applyAlignment="1" applyProtection="1">
      <alignment horizontal="center" vertical="distributed"/>
    </xf>
    <xf numFmtId="0" fontId="9" fillId="3" borderId="12" xfId="0" applyFont="1" applyFill="1" applyBorder="1" applyAlignment="1" applyProtection="1">
      <alignment horizontal="center" vertical="distributed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4" xfId="0" quotePrefix="1" applyFont="1" applyFill="1" applyBorder="1" applyAlignment="1" applyProtection="1">
      <alignment vertical="center" shrinkToFit="1"/>
    </xf>
    <xf numFmtId="0" fontId="9" fillId="3" borderId="3" xfId="0" quotePrefix="1" applyFont="1" applyFill="1" applyBorder="1" applyAlignment="1" applyProtection="1">
      <alignment vertical="center" shrinkToFit="1"/>
    </xf>
    <xf numFmtId="0" fontId="9" fillId="3" borderId="24" xfId="0" quotePrefix="1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vertical="center" shrinkToFit="1"/>
    </xf>
    <xf numFmtId="0" fontId="9" fillId="3" borderId="3" xfId="0" applyFont="1" applyFill="1" applyBorder="1" applyAlignment="1" applyProtection="1">
      <alignment vertical="center" shrinkToFit="1"/>
    </xf>
    <xf numFmtId="0" fontId="9" fillId="3" borderId="24" xfId="0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center" shrinkToFit="1"/>
    </xf>
    <xf numFmtId="0" fontId="9" fillId="3" borderId="4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distributed" wrapText="1"/>
    </xf>
    <xf numFmtId="0" fontId="7" fillId="0" borderId="3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</xf>
    <xf numFmtId="0" fontId="9" fillId="3" borderId="10" xfId="0" quotePrefix="1" applyFont="1" applyFill="1" applyBorder="1" applyAlignment="1" applyProtection="1">
      <alignment vertical="center" shrinkToFit="1"/>
    </xf>
    <xf numFmtId="0" fontId="3" fillId="0" borderId="4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0" fontId="3" fillId="0" borderId="10" xfId="0" applyFont="1" applyBorder="1" applyAlignment="1" applyProtection="1">
      <alignment shrinkToFit="1"/>
    </xf>
    <xf numFmtId="0" fontId="9" fillId="0" borderId="4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10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10" xfId="0" applyFont="1" applyBorder="1" applyAlignment="1" applyProtection="1">
      <alignment horizontal="distributed" vertical="center" wrapText="1"/>
    </xf>
    <xf numFmtId="0" fontId="7" fillId="0" borderId="10" xfId="0" applyFont="1" applyBorder="1" applyAlignment="1" applyProtection="1">
      <alignment horizontal="distributed"/>
    </xf>
    <xf numFmtId="0" fontId="9" fillId="0" borderId="4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10" xfId="0" applyFont="1" applyFill="1" applyBorder="1" applyAlignment="1" applyProtection="1">
      <alignment vertical="center" shrinkToFit="1"/>
    </xf>
    <xf numFmtId="0" fontId="9" fillId="3" borderId="4" xfId="0" quotePrefix="1" applyFont="1" applyFill="1" applyBorder="1" applyAlignment="1" applyProtection="1">
      <alignment horizontal="right" vertical="center"/>
    </xf>
    <xf numFmtId="0" fontId="9" fillId="3" borderId="3" xfId="0" quotePrefix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horizontal="center" vertical="center" textRotation="255"/>
    </xf>
    <xf numFmtId="0" fontId="9" fillId="0" borderId="8" xfId="0" applyFont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4" xfId="0" applyFont="1" applyBorder="1" applyAlignment="1" applyProtection="1">
      <alignment horizontal="center" vertical="center" textRotation="255"/>
    </xf>
    <xf numFmtId="0" fontId="9" fillId="3" borderId="4" xfId="1" quotePrefix="1" applyFont="1" applyFill="1" applyBorder="1" applyAlignment="1" applyProtection="1">
      <alignment vertical="center" shrinkToFit="1"/>
    </xf>
    <xf numFmtId="0" fontId="9" fillId="3" borderId="3" xfId="1" quotePrefix="1" applyFont="1" applyFill="1" applyBorder="1" applyAlignment="1" applyProtection="1">
      <alignment vertical="center" shrinkToFit="1"/>
    </xf>
    <xf numFmtId="0" fontId="9" fillId="3" borderId="10" xfId="1" quotePrefix="1" applyFont="1" applyFill="1" applyBorder="1" applyAlignment="1" applyProtection="1">
      <alignment vertical="center" shrinkToFit="1"/>
    </xf>
    <xf numFmtId="0" fontId="9" fillId="3" borderId="4" xfId="1" quotePrefix="1" applyFont="1" applyFill="1" applyBorder="1" applyAlignment="1" applyProtection="1">
      <alignment horizontal="right" vertical="center"/>
    </xf>
    <xf numFmtId="0" fontId="9" fillId="3" borderId="3" xfId="1" quotePrefix="1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wrapText="1"/>
    </xf>
    <xf numFmtId="0" fontId="11" fillId="0" borderId="3" xfId="0" applyFont="1" applyBorder="1" applyAlignment="1" applyProtection="1">
      <alignment horizontal="distributed"/>
    </xf>
    <xf numFmtId="0" fontId="11" fillId="0" borderId="10" xfId="0" applyFont="1" applyBorder="1" applyAlignment="1" applyProtection="1">
      <alignment horizontal="distributed"/>
    </xf>
    <xf numFmtId="0" fontId="9" fillId="3" borderId="4" xfId="0" quotePrefix="1" applyFont="1" applyFill="1" applyBorder="1" applyAlignment="1" applyProtection="1">
      <alignment vertical="center"/>
    </xf>
    <xf numFmtId="0" fontId="9" fillId="3" borderId="3" xfId="0" quotePrefix="1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 shrinkToFit="1"/>
    </xf>
    <xf numFmtId="0" fontId="9" fillId="3" borderId="21" xfId="0" applyFont="1" applyFill="1" applyBorder="1" applyAlignment="1" applyProtection="1">
      <alignment vertical="center" shrinkToFit="1"/>
    </xf>
    <xf numFmtId="0" fontId="9" fillId="3" borderId="52" xfId="0" applyFont="1" applyFill="1" applyBorder="1" applyAlignment="1" applyProtection="1">
      <alignment vertical="center" shrinkToFit="1"/>
    </xf>
    <xf numFmtId="0" fontId="9" fillId="3" borderId="10" xfId="0" applyFont="1" applyFill="1" applyBorder="1" applyAlignment="1" applyProtection="1">
      <alignment vertical="center" shrinkToFit="1"/>
    </xf>
    <xf numFmtId="49" fontId="9" fillId="0" borderId="4" xfId="0" applyNumberFormat="1" applyFont="1" applyBorder="1" applyAlignment="1" applyProtection="1">
      <alignment vertical="center" shrinkToFit="1"/>
    </xf>
    <xf numFmtId="49" fontId="9" fillId="0" borderId="4" xfId="0" quotePrefix="1" applyNumberFormat="1" applyFont="1" applyBorder="1" applyAlignment="1" applyProtection="1">
      <alignment vertical="center" shrinkToFit="1"/>
    </xf>
    <xf numFmtId="49" fontId="9" fillId="0" borderId="3" xfId="0" quotePrefix="1" applyNumberFormat="1" applyFont="1" applyBorder="1" applyAlignment="1" applyProtection="1">
      <alignment vertical="center" shrinkToFit="1"/>
    </xf>
    <xf numFmtId="0" fontId="9" fillId="0" borderId="2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distributed"/>
    </xf>
    <xf numFmtId="0" fontId="5" fillId="3" borderId="21" xfId="0" applyFont="1" applyFill="1" applyBorder="1" applyAlignment="1" applyProtection="1">
      <alignment horizontal="center" vertical="distributed"/>
    </xf>
    <xf numFmtId="0" fontId="5" fillId="3" borderId="8" xfId="0" applyFont="1" applyFill="1" applyBorder="1" applyAlignment="1" applyProtection="1">
      <alignment horizontal="center" vertical="distributed"/>
    </xf>
    <xf numFmtId="0" fontId="5" fillId="3" borderId="11" xfId="0" applyFont="1" applyFill="1" applyBorder="1" applyAlignment="1" applyProtection="1">
      <alignment horizontal="center" vertical="distributed"/>
    </xf>
    <xf numFmtId="0" fontId="5" fillId="3" borderId="0" xfId="0" applyFont="1" applyFill="1" applyBorder="1" applyAlignment="1" applyProtection="1">
      <alignment horizontal="center" vertical="distributed"/>
    </xf>
    <xf numFmtId="0" fontId="5" fillId="3" borderId="12" xfId="0" applyFont="1" applyFill="1" applyBorder="1" applyAlignment="1" applyProtection="1">
      <alignment horizontal="center" vertical="distributed"/>
    </xf>
    <xf numFmtId="0" fontId="5" fillId="3" borderId="13" xfId="0" applyFont="1" applyFill="1" applyBorder="1" applyAlignment="1" applyProtection="1">
      <alignment horizontal="center" vertical="distributed"/>
    </xf>
    <xf numFmtId="0" fontId="5" fillId="3" borderId="2" xfId="0" applyFont="1" applyFill="1" applyBorder="1" applyAlignment="1" applyProtection="1">
      <alignment horizontal="center" vertical="distributed"/>
    </xf>
    <xf numFmtId="0" fontId="5" fillId="3" borderId="14" xfId="0" applyFont="1" applyFill="1" applyBorder="1" applyAlignment="1" applyProtection="1">
      <alignment horizontal="center" vertical="distributed"/>
    </xf>
    <xf numFmtId="0" fontId="9" fillId="3" borderId="1" xfId="0" applyFont="1" applyFill="1" applyBorder="1" applyAlignment="1" applyProtection="1">
      <alignment vertical="center"/>
    </xf>
    <xf numFmtId="0" fontId="9" fillId="3" borderId="1" xfId="0" quotePrefix="1" applyFont="1" applyFill="1" applyBorder="1" applyAlignment="1" applyProtection="1">
      <alignment vertical="center"/>
    </xf>
    <xf numFmtId="0" fontId="9" fillId="3" borderId="41" xfId="0" quotePrefix="1" applyFont="1" applyFill="1" applyBorder="1" applyAlignment="1" applyProtection="1">
      <alignment vertical="center"/>
    </xf>
    <xf numFmtId="0" fontId="9" fillId="3" borderId="7" xfId="0" quotePrefix="1" applyFont="1" applyFill="1" applyBorder="1" applyAlignment="1" applyProtection="1">
      <alignment vertical="center" shrinkToFit="1"/>
    </xf>
    <xf numFmtId="0" fontId="9" fillId="3" borderId="21" xfId="0" quotePrefix="1" applyFont="1" applyFill="1" applyBorder="1" applyAlignment="1" applyProtection="1">
      <alignment vertical="center" shrinkToFit="1"/>
    </xf>
    <xf numFmtId="0" fontId="9" fillId="3" borderId="52" xfId="0" quotePrefix="1" applyFont="1" applyFill="1" applyBorder="1" applyAlignment="1" applyProtection="1">
      <alignment vertical="center" shrinkToFi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1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9" fillId="0" borderId="1" xfId="0" quotePrefix="1" applyFont="1" applyBorder="1" applyAlignment="1" applyProtection="1">
      <alignment vertical="center" shrinkToFit="1"/>
    </xf>
    <xf numFmtId="0" fontId="9" fillId="0" borderId="4" xfId="0" quotePrefix="1" applyFont="1" applyBorder="1" applyAlignment="1" applyProtection="1">
      <alignment vertical="center" shrinkToFi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9" fillId="3" borderId="58" xfId="0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vertical="distributed" textRotation="255" justifyLastLine="1"/>
    </xf>
    <xf numFmtId="49" fontId="9" fillId="0" borderId="8" xfId="0" applyNumberFormat="1" applyFont="1" applyFill="1" applyBorder="1" applyAlignment="1" applyProtection="1">
      <alignment vertical="distributed" textRotation="255" justifyLastLine="1"/>
    </xf>
    <xf numFmtId="49" fontId="9" fillId="0" borderId="11" xfId="0" applyNumberFormat="1" applyFont="1" applyFill="1" applyBorder="1" applyAlignment="1" applyProtection="1">
      <alignment vertical="distributed" textRotation="255" justifyLastLine="1"/>
    </xf>
    <xf numFmtId="49" fontId="9" fillId="0" borderId="12" xfId="0" applyNumberFormat="1" applyFont="1" applyFill="1" applyBorder="1" applyAlignment="1" applyProtection="1">
      <alignment vertical="distributed" textRotation="255" justifyLastLine="1"/>
    </xf>
    <xf numFmtId="49" fontId="9" fillId="0" borderId="13" xfId="0" applyNumberFormat="1" applyFont="1" applyFill="1" applyBorder="1" applyAlignment="1" applyProtection="1">
      <alignment vertical="distributed" textRotation="255" justifyLastLine="1"/>
    </xf>
    <xf numFmtId="49" fontId="9" fillId="0" borderId="14" xfId="0" applyNumberFormat="1" applyFont="1" applyFill="1" applyBorder="1" applyAlignment="1" applyProtection="1">
      <alignment vertical="distributed" textRotation="255" justifyLastLine="1"/>
    </xf>
    <xf numFmtId="0" fontId="9" fillId="0" borderId="1" xfId="0" applyFont="1" applyFill="1" applyBorder="1" applyAlignment="1" applyProtection="1">
      <alignment vertical="center" shrinkToFit="1"/>
    </xf>
    <xf numFmtId="49" fontId="9" fillId="0" borderId="7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8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1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2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3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4" xfId="0" applyNumberFormat="1" applyFont="1" applyFill="1" applyBorder="1" applyAlignment="1" applyProtection="1">
      <alignment horizontal="center" vertical="distributed" textRotation="255" justifyLastLine="1"/>
    </xf>
    <xf numFmtId="179" fontId="5" fillId="0" borderId="104" xfId="0" applyNumberFormat="1" applyFont="1" applyFill="1" applyBorder="1" applyAlignment="1" applyProtection="1">
      <alignment horizontal="center" vertical="center"/>
    </xf>
    <xf numFmtId="179" fontId="5" fillId="0" borderId="105" xfId="0" applyNumberFormat="1" applyFont="1" applyFill="1" applyBorder="1" applyAlignment="1" applyProtection="1">
      <alignment horizontal="center" vertical="center"/>
    </xf>
    <xf numFmtId="179" fontId="5" fillId="0" borderId="106" xfId="0" applyNumberFormat="1" applyFont="1" applyFill="1" applyBorder="1" applyAlignment="1" applyProtection="1">
      <alignment horizontal="center" vertical="center"/>
    </xf>
    <xf numFmtId="179" fontId="5" fillId="0" borderId="107" xfId="0" applyNumberFormat="1" applyFont="1" applyFill="1" applyBorder="1" applyAlignment="1" applyProtection="1">
      <alignment horizontal="center" vertical="center"/>
    </xf>
    <xf numFmtId="179" fontId="5" fillId="0" borderId="108" xfId="0" applyNumberFormat="1" applyFont="1" applyFill="1" applyBorder="1" applyAlignment="1" applyProtection="1">
      <alignment horizontal="center" vertical="center"/>
    </xf>
    <xf numFmtId="179" fontId="5" fillId="0" borderId="109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0" borderId="61" xfId="0" applyFont="1" applyBorder="1" applyAlignment="1" applyProtection="1">
      <alignment vertical="center" wrapText="1"/>
    </xf>
    <xf numFmtId="0" fontId="9" fillId="0" borderId="62" xfId="0" applyFont="1" applyBorder="1" applyAlignment="1" applyProtection="1">
      <alignment vertical="center"/>
    </xf>
    <xf numFmtId="0" fontId="9" fillId="0" borderId="63" xfId="0" applyFont="1" applyBorder="1" applyAlignment="1" applyProtection="1">
      <alignment vertical="center"/>
    </xf>
    <xf numFmtId="0" fontId="9" fillId="0" borderId="64" xfId="0" applyFont="1" applyBorder="1" applyAlignment="1" applyProtection="1">
      <alignment vertical="center"/>
    </xf>
    <xf numFmtId="0" fontId="9" fillId="0" borderId="65" xfId="0" applyFont="1" applyBorder="1" applyAlignment="1" applyProtection="1">
      <alignment vertical="center"/>
    </xf>
    <xf numFmtId="0" fontId="9" fillId="0" borderId="66" xfId="0" applyFont="1" applyBorder="1" applyAlignment="1" applyProtection="1">
      <alignment vertical="center"/>
    </xf>
    <xf numFmtId="0" fontId="9" fillId="0" borderId="67" xfId="0" applyFont="1" applyBorder="1" applyAlignment="1" applyProtection="1">
      <alignment vertical="center"/>
    </xf>
    <xf numFmtId="0" fontId="9" fillId="0" borderId="68" xfId="0" applyFont="1" applyBorder="1" applyAlignment="1" applyProtection="1">
      <alignment vertical="center"/>
    </xf>
    <xf numFmtId="0" fontId="9" fillId="0" borderId="69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distributed" vertical="center" justifyLastLine="1" shrinkToFit="1"/>
    </xf>
    <xf numFmtId="0" fontId="9" fillId="0" borderId="8" xfId="0" applyFont="1" applyBorder="1" applyAlignment="1" applyProtection="1">
      <alignment horizontal="distributed" vertical="center" justifyLastLine="1" shrinkToFit="1"/>
    </xf>
    <xf numFmtId="0" fontId="9" fillId="0" borderId="16" xfId="0" applyFont="1" applyBorder="1" applyAlignment="1" applyProtection="1">
      <alignment horizontal="distributed" vertical="center" wrapText="1" justifyLastLine="1"/>
    </xf>
    <xf numFmtId="0" fontId="9" fillId="0" borderId="33" xfId="0" applyFont="1" applyBorder="1" applyAlignment="1" applyProtection="1">
      <alignment horizontal="distributed" vertical="center" wrapText="1" justifyLastLine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1" xfId="0" quotePrefix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3" borderId="10" xfId="0" quotePrefix="1" applyFont="1" applyFill="1" applyBorder="1" applyAlignment="1" applyProtection="1">
      <alignment vertical="center"/>
    </xf>
    <xf numFmtId="0" fontId="9" fillId="3" borderId="4" xfId="1" quotePrefix="1" applyFont="1" applyFill="1" applyBorder="1" applyAlignment="1" applyProtection="1">
      <alignment vertical="center"/>
    </xf>
    <xf numFmtId="0" fontId="9" fillId="3" borderId="3" xfId="1" quotePrefix="1" applyFont="1" applyFill="1" applyBorder="1" applyAlignment="1" applyProtection="1">
      <alignment vertical="center"/>
    </xf>
    <xf numFmtId="0" fontId="9" fillId="0" borderId="4" xfId="0" quotePrefix="1" applyFont="1" applyFill="1" applyBorder="1" applyAlignment="1" applyProtection="1">
      <alignment vertical="center" shrinkToFit="1"/>
    </xf>
    <xf numFmtId="0" fontId="9" fillId="0" borderId="3" xfId="0" quotePrefix="1" applyFont="1" applyFill="1" applyBorder="1" applyAlignment="1" applyProtection="1">
      <alignment vertical="center" shrinkToFit="1"/>
    </xf>
    <xf numFmtId="0" fontId="9" fillId="0" borderId="10" xfId="0" quotePrefix="1" applyFont="1" applyFill="1" applyBorder="1" applyAlignment="1" applyProtection="1">
      <alignment vertical="center" shrinkToFi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distributed" vertical="center" wrapText="1" justifyLastLine="1"/>
    </xf>
    <xf numFmtId="0" fontId="9" fillId="0" borderId="4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distributed" vertical="center" wrapText="1" justifyLastLine="1"/>
    </xf>
    <xf numFmtId="0" fontId="9" fillId="0" borderId="49" xfId="0" applyFont="1" applyFill="1" applyBorder="1" applyAlignment="1" applyProtection="1">
      <alignment horizontal="distributed" vertical="center" wrapText="1" justifyLastLine="1"/>
    </xf>
    <xf numFmtId="0" fontId="9" fillId="0" borderId="16" xfId="0" applyFont="1" applyFill="1" applyBorder="1" applyAlignment="1" applyProtection="1">
      <alignment horizontal="distributed" vertical="center" wrapText="1" justifyLastLine="1" shrinkToFit="1"/>
    </xf>
    <xf numFmtId="0" fontId="9" fillId="0" borderId="49" xfId="0" applyFont="1" applyFill="1" applyBorder="1" applyAlignment="1" applyProtection="1">
      <alignment horizontal="distributed" vertical="center" wrapText="1" justifyLastLine="1" shrinkToFit="1"/>
    </xf>
    <xf numFmtId="0" fontId="11" fillId="0" borderId="16" xfId="0" applyFont="1" applyFill="1" applyBorder="1" applyAlignment="1" applyProtection="1">
      <alignment horizontal="center" wrapText="1" justifyLastLine="1" shrinkToFit="1"/>
    </xf>
    <xf numFmtId="0" fontId="11" fillId="0" borderId="49" xfId="0" applyFont="1" applyFill="1" applyBorder="1" applyAlignment="1" applyProtection="1">
      <alignment horizontal="center" wrapText="1" justifyLastLine="1" shrinkToFi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 shrinkToFit="1"/>
    </xf>
    <xf numFmtId="0" fontId="9" fillId="0" borderId="49" xfId="0" applyFont="1" applyFill="1" applyBorder="1" applyAlignment="1" applyProtection="1">
      <alignment horizontal="center" vertical="center" wrapText="1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distributed" vertical="center" justifyLastLine="1" shrinkToFit="1"/>
    </xf>
    <xf numFmtId="0" fontId="9" fillId="0" borderId="33" xfId="0" applyFont="1" applyBorder="1" applyAlignment="1" applyProtection="1">
      <alignment horizontal="distributed" vertical="center" justifyLastLine="1" shrinkToFit="1"/>
    </xf>
    <xf numFmtId="0" fontId="9" fillId="0" borderId="33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textRotation="255"/>
    </xf>
    <xf numFmtId="49" fontId="9" fillId="0" borderId="24" xfId="0" applyNumberFormat="1" applyFont="1" applyBorder="1" applyAlignment="1" applyProtection="1">
      <alignment vertical="center" shrinkToFit="1"/>
    </xf>
    <xf numFmtId="49" fontId="11" fillId="0" borderId="1" xfId="0" applyNumberFormat="1" applyFont="1" applyBorder="1" applyAlignment="1" applyProtection="1">
      <alignment horizontal="center" vertical="center" textRotation="255"/>
    </xf>
    <xf numFmtId="49" fontId="11" fillId="0" borderId="1" xfId="0" applyNumberFormat="1" applyFont="1" applyBorder="1" applyAlignment="1" applyProtection="1">
      <alignment horizontal="center" vertical="center" textRotation="255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/>
    <xf numFmtId="49" fontId="9" fillId="0" borderId="10" xfId="0" quotePrefix="1" applyNumberFormat="1" applyFont="1" applyBorder="1" applyAlignment="1" applyProtection="1">
      <alignment vertical="center" shrinkToFit="1"/>
    </xf>
    <xf numFmtId="49" fontId="9" fillId="0" borderId="16" xfId="0" quotePrefix="1" applyNumberFormat="1" applyFont="1" applyBorder="1" applyAlignment="1" applyProtection="1">
      <alignment horizontal="center" vertical="center" textRotation="255" shrinkToFit="1"/>
    </xf>
    <xf numFmtId="49" fontId="9" fillId="0" borderId="33" xfId="0" quotePrefix="1" applyNumberFormat="1" applyFont="1" applyBorder="1" applyAlignment="1" applyProtection="1">
      <alignment horizontal="center" vertical="center" textRotation="255" shrinkToFit="1"/>
    </xf>
    <xf numFmtId="49" fontId="9" fillId="0" borderId="58" xfId="0" quotePrefix="1" applyNumberFormat="1" applyFont="1" applyBorder="1" applyAlignment="1" applyProtection="1">
      <alignment horizontal="center" vertical="center" textRotation="255" shrinkToFit="1"/>
    </xf>
    <xf numFmtId="0" fontId="11" fillId="0" borderId="4" xfId="0" quotePrefix="1" applyFont="1" applyBorder="1" applyAlignment="1" applyProtection="1">
      <alignment vertical="center" wrapText="1" shrinkToFit="1"/>
    </xf>
    <xf numFmtId="0" fontId="11" fillId="0" borderId="3" xfId="0" quotePrefix="1" applyFont="1" applyBorder="1" applyAlignment="1" applyProtection="1">
      <alignment vertical="center" shrinkToFit="1"/>
    </xf>
    <xf numFmtId="0" fontId="11" fillId="0" borderId="10" xfId="0" quotePrefix="1" applyFont="1" applyBorder="1" applyAlignment="1" applyProtection="1">
      <alignment vertical="center" shrinkToFit="1"/>
    </xf>
    <xf numFmtId="49" fontId="16" fillId="0" borderId="7" xfId="0" applyNumberFormat="1" applyFont="1" applyBorder="1" applyAlignment="1" applyProtection="1">
      <alignment horizontal="center" vertical="center" wrapText="1"/>
    </xf>
    <xf numFmtId="49" fontId="16" fillId="0" borderId="8" xfId="0" applyNumberFormat="1" applyFont="1" applyBorder="1" applyAlignment="1" applyProtection="1">
      <alignment horizontal="center" vertical="center" wrapText="1"/>
    </xf>
    <xf numFmtId="49" fontId="16" fillId="0" borderId="11" xfId="0" applyNumberFormat="1" applyFont="1" applyBorder="1" applyAlignment="1" applyProtection="1">
      <alignment horizontal="center" vertical="center" wrapText="1"/>
    </xf>
    <xf numFmtId="49" fontId="16" fillId="0" borderId="12" xfId="0" applyNumberFormat="1" applyFont="1" applyBorder="1" applyAlignment="1" applyProtection="1">
      <alignment horizontal="center" vertical="center" wrapText="1"/>
    </xf>
    <xf numFmtId="49" fontId="16" fillId="0" borderId="13" xfId="0" applyNumberFormat="1" applyFont="1" applyBorder="1" applyAlignment="1" applyProtection="1">
      <alignment horizontal="center" vertical="center" wrapText="1"/>
    </xf>
    <xf numFmtId="49" fontId="16" fillId="0" borderId="14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 textRotation="255"/>
    </xf>
    <xf numFmtId="0" fontId="9" fillId="0" borderId="8" xfId="0" applyFont="1" applyFill="1" applyBorder="1" applyAlignment="1" applyProtection="1">
      <alignment horizontal="center" vertical="center" textRotation="255"/>
    </xf>
    <xf numFmtId="0" fontId="9" fillId="0" borderId="11" xfId="0" applyFont="1" applyFill="1" applyBorder="1" applyAlignment="1" applyProtection="1">
      <alignment horizontal="center" vertical="center" textRotation="255"/>
    </xf>
    <xf numFmtId="0" fontId="9" fillId="0" borderId="12" xfId="0" applyFont="1" applyFill="1" applyBorder="1" applyAlignment="1" applyProtection="1">
      <alignment horizontal="center" vertical="center" textRotation="255"/>
    </xf>
    <xf numFmtId="0" fontId="9" fillId="0" borderId="13" xfId="0" applyFont="1" applyFill="1" applyBorder="1" applyAlignment="1" applyProtection="1">
      <alignment horizontal="center" vertical="center" textRotation="255"/>
    </xf>
    <xf numFmtId="0" fontId="9" fillId="0" borderId="14" xfId="0" applyFont="1" applyFill="1" applyBorder="1" applyAlignment="1" applyProtection="1">
      <alignment horizontal="center" vertical="center" textRotation="255"/>
    </xf>
    <xf numFmtId="49" fontId="9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 shrinkToFit="1"/>
    </xf>
    <xf numFmtId="0" fontId="11" fillId="0" borderId="13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/>
    </xf>
    <xf numFmtId="0" fontId="9" fillId="0" borderId="16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9" fillId="0" borderId="1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" xfId="0" quotePrefix="1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 textRotation="255" wrapText="1"/>
    </xf>
    <xf numFmtId="49" fontId="9" fillId="0" borderId="10" xfId="0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textRotation="255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/>
    </xf>
  </cellXfs>
  <cellStyles count="11">
    <cellStyle name="パーセント 2" xfId="9" xr:uid="{375677FA-EF06-4CA7-95D6-8847C77EB559}"/>
    <cellStyle name="桁区切り 2" xfId="4" xr:uid="{0221D559-7B3C-474D-B15E-A8C7A5EDA2D7}"/>
    <cellStyle name="通貨 2" xfId="2" xr:uid="{F55F9AE6-41CB-4713-B176-AD4DD78B07CE}"/>
    <cellStyle name="標準" xfId="0" builtinId="0"/>
    <cellStyle name="標準 2" xfId="3" xr:uid="{3DA4C395-D81E-43A4-893D-F1C50C7D4F85}"/>
    <cellStyle name="標準 3" xfId="6" xr:uid="{59A920ED-0FFA-4263-A14F-68CF13FA3135}"/>
    <cellStyle name="標準 4" xfId="10" xr:uid="{68966167-4ADF-45E1-842A-B5FDD8E4A6A4}"/>
    <cellStyle name="標準_APNHY156" xfId="8" xr:uid="{2581907A-D347-4D58-AB11-8EA1EBB5348C}"/>
    <cellStyle name="標準_APNHY205" xfId="1" xr:uid="{FED95B77-25FD-4264-9D3C-5BD3D4DCCD9E}"/>
    <cellStyle name="標準_APNHY255" xfId="5" xr:uid="{A78ED2D7-02E5-462F-A37A-0F79E1322846}"/>
    <cellStyle name="標準_Sheet1" xfId="7" xr:uid="{CD4211D6-E4ED-4277-A0C3-A9EFA50AAAB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869934</xdr:colOff>
      <xdr:row>21</xdr:row>
      <xdr:rowOff>247650</xdr:rowOff>
    </xdr:from>
    <xdr:to>
      <xdr:col>22</xdr:col>
      <xdr:colOff>1193934</xdr:colOff>
      <xdr:row>22</xdr:row>
      <xdr:rowOff>57150</xdr:rowOff>
    </xdr:to>
    <xdr:sp macro="" textlink="">
      <xdr:nvSpPr>
        <xdr:cNvPr id="2" name="テキスト 901">
          <a:extLst>
            <a:ext uri="{FF2B5EF4-FFF2-40B4-BE49-F238E27FC236}">
              <a16:creationId xmlns:a16="http://schemas.microsoft.com/office/drawing/2014/main" id="{185A7E55-3C67-438F-97D6-3A1DD955C940}"/>
            </a:ext>
          </a:extLst>
        </xdr:cNvPr>
        <xdr:cNvSpPr txBox="1">
          <a:spLocks noChangeArrowheads="1"/>
        </xdr:cNvSpPr>
      </xdr:nvSpPr>
      <xdr:spPr bwMode="auto">
        <a:xfrm>
          <a:off x="16071834" y="4657725"/>
          <a:ext cx="3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377820</xdr:colOff>
      <xdr:row>21</xdr:row>
      <xdr:rowOff>266700</xdr:rowOff>
    </xdr:from>
    <xdr:to>
      <xdr:col>13</xdr:col>
      <xdr:colOff>987420</xdr:colOff>
      <xdr:row>22</xdr:row>
      <xdr:rowOff>85725</xdr:rowOff>
    </xdr:to>
    <xdr:sp macro="" textlink="">
      <xdr:nvSpPr>
        <xdr:cNvPr id="3" name="テキスト 922">
          <a:extLst>
            <a:ext uri="{FF2B5EF4-FFF2-40B4-BE49-F238E27FC236}">
              <a16:creationId xmlns:a16="http://schemas.microsoft.com/office/drawing/2014/main" id="{924A3375-4E68-4B2F-9F77-CBD7703B6369}"/>
            </a:ext>
          </a:extLst>
        </xdr:cNvPr>
        <xdr:cNvSpPr txBox="1">
          <a:spLocks noChangeArrowheads="1"/>
        </xdr:cNvSpPr>
      </xdr:nvSpPr>
      <xdr:spPr bwMode="auto">
        <a:xfrm>
          <a:off x="4864095" y="4676775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(1)+(2)</a:t>
          </a:r>
        </a:p>
      </xdr:txBody>
    </xdr:sp>
    <xdr:clientData/>
  </xdr:twoCellAnchor>
  <xdr:twoCellAnchor>
    <xdr:from>
      <xdr:col>23</xdr:col>
      <xdr:colOff>198960</xdr:colOff>
      <xdr:row>21</xdr:row>
      <xdr:rowOff>237066</xdr:rowOff>
    </xdr:from>
    <xdr:to>
      <xdr:col>24</xdr:col>
      <xdr:colOff>61377</xdr:colOff>
      <xdr:row>22</xdr:row>
      <xdr:rowOff>75141</xdr:rowOff>
    </xdr:to>
    <xdr:sp macro="" textlink="">
      <xdr:nvSpPr>
        <xdr:cNvPr id="4" name="Text Box 1095">
          <a:extLst>
            <a:ext uri="{FF2B5EF4-FFF2-40B4-BE49-F238E27FC236}">
              <a16:creationId xmlns:a16="http://schemas.microsoft.com/office/drawing/2014/main" id="{635F2D2A-A629-4483-9E7D-734A7FD44900}"/>
            </a:ext>
          </a:extLst>
        </xdr:cNvPr>
        <xdr:cNvSpPr txBox="1">
          <a:spLocks noChangeArrowheads="1"/>
        </xdr:cNvSpPr>
      </xdr:nvSpPr>
      <xdr:spPr bwMode="auto">
        <a:xfrm>
          <a:off x="16591485" y="4647141"/>
          <a:ext cx="104351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～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951439</xdr:colOff>
      <xdr:row>12</xdr:row>
      <xdr:rowOff>227122</xdr:rowOff>
    </xdr:from>
    <xdr:to>
      <xdr:col>18</xdr:col>
      <xdr:colOff>1187659</xdr:colOff>
      <xdr:row>13</xdr:row>
      <xdr:rowOff>47289</xdr:rowOff>
    </xdr:to>
    <xdr:grpSp>
      <xdr:nvGrpSpPr>
        <xdr:cNvPr id="5" name="Group 1104">
          <a:extLst>
            <a:ext uri="{FF2B5EF4-FFF2-40B4-BE49-F238E27FC236}">
              <a16:creationId xmlns:a16="http://schemas.microsoft.com/office/drawing/2014/main" id="{3ADAF874-F615-4759-9F85-C3F51A90BE4E}"/>
            </a:ext>
          </a:extLst>
        </xdr:cNvPr>
        <xdr:cNvGrpSpPr>
          <a:grpSpLocks/>
        </xdr:cNvGrpSpPr>
      </xdr:nvGrpSpPr>
      <xdr:grpSpPr bwMode="auto">
        <a:xfrm>
          <a:off x="11418356" y="2576622"/>
          <a:ext cx="236220" cy="180000"/>
          <a:chOff x="1523" y="327"/>
          <a:chExt cx="31" cy="23"/>
        </a:xfrm>
      </xdr:grpSpPr>
      <xdr:sp macro="" textlink="">
        <xdr:nvSpPr>
          <xdr:cNvPr id="6" name="テキスト 879">
            <a:extLst>
              <a:ext uri="{FF2B5EF4-FFF2-40B4-BE49-F238E27FC236}">
                <a16:creationId xmlns:a16="http://schemas.microsoft.com/office/drawing/2014/main" id="{D74A2C33-6925-4279-833A-174AF95C14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874">
            <a:extLst>
              <a:ext uri="{FF2B5EF4-FFF2-40B4-BE49-F238E27FC236}">
                <a16:creationId xmlns:a16="http://schemas.microsoft.com/office/drawing/2014/main" id="{0DD270A4-E15D-4449-B2E6-E37ABD8D3B97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951437</xdr:colOff>
      <xdr:row>12</xdr:row>
      <xdr:rowOff>227122</xdr:rowOff>
    </xdr:from>
    <xdr:to>
      <xdr:col>19</xdr:col>
      <xdr:colOff>1187657</xdr:colOff>
      <xdr:row>13</xdr:row>
      <xdr:rowOff>47289</xdr:rowOff>
    </xdr:to>
    <xdr:grpSp>
      <xdr:nvGrpSpPr>
        <xdr:cNvPr id="8" name="Group 1104">
          <a:extLst>
            <a:ext uri="{FF2B5EF4-FFF2-40B4-BE49-F238E27FC236}">
              <a16:creationId xmlns:a16="http://schemas.microsoft.com/office/drawing/2014/main" id="{706BC205-4B83-4BE7-9275-47D190AEA7C7}"/>
            </a:ext>
          </a:extLst>
        </xdr:cNvPr>
        <xdr:cNvGrpSpPr>
          <a:grpSpLocks/>
        </xdr:cNvGrpSpPr>
      </xdr:nvGrpSpPr>
      <xdr:grpSpPr bwMode="auto">
        <a:xfrm>
          <a:off x="12614270" y="2576622"/>
          <a:ext cx="236220" cy="180000"/>
          <a:chOff x="1523" y="327"/>
          <a:chExt cx="31" cy="23"/>
        </a:xfrm>
      </xdr:grpSpPr>
      <xdr:sp macro="" textlink="">
        <xdr:nvSpPr>
          <xdr:cNvPr id="9" name="テキスト 879">
            <a:extLst>
              <a:ext uri="{FF2B5EF4-FFF2-40B4-BE49-F238E27FC236}">
                <a16:creationId xmlns:a16="http://schemas.microsoft.com/office/drawing/2014/main" id="{DA636327-95F8-44C6-9CD8-4DE993DAAD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874">
            <a:extLst>
              <a:ext uri="{FF2B5EF4-FFF2-40B4-BE49-F238E27FC236}">
                <a16:creationId xmlns:a16="http://schemas.microsoft.com/office/drawing/2014/main" id="{42838B2D-22D7-4693-8C4C-21DE17323814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940842</xdr:colOff>
      <xdr:row>12</xdr:row>
      <xdr:rowOff>227122</xdr:rowOff>
    </xdr:from>
    <xdr:to>
      <xdr:col>20</xdr:col>
      <xdr:colOff>1177062</xdr:colOff>
      <xdr:row>13</xdr:row>
      <xdr:rowOff>47289</xdr:rowOff>
    </xdr:to>
    <xdr:grpSp>
      <xdr:nvGrpSpPr>
        <xdr:cNvPr id="11" name="Group 1104">
          <a:extLst>
            <a:ext uri="{FF2B5EF4-FFF2-40B4-BE49-F238E27FC236}">
              <a16:creationId xmlns:a16="http://schemas.microsoft.com/office/drawing/2014/main" id="{C253BEEB-38C5-4360-B1F6-266BC821C948}"/>
            </a:ext>
          </a:extLst>
        </xdr:cNvPr>
        <xdr:cNvGrpSpPr>
          <a:grpSpLocks/>
        </xdr:cNvGrpSpPr>
      </xdr:nvGrpSpPr>
      <xdr:grpSpPr bwMode="auto">
        <a:xfrm>
          <a:off x="13799592" y="2576622"/>
          <a:ext cx="236220" cy="180000"/>
          <a:chOff x="1523" y="327"/>
          <a:chExt cx="31" cy="23"/>
        </a:xfrm>
      </xdr:grpSpPr>
      <xdr:sp macro="" textlink="">
        <xdr:nvSpPr>
          <xdr:cNvPr id="12" name="テキスト 879">
            <a:extLst>
              <a:ext uri="{FF2B5EF4-FFF2-40B4-BE49-F238E27FC236}">
                <a16:creationId xmlns:a16="http://schemas.microsoft.com/office/drawing/2014/main" id="{8429F832-60F7-4C1C-81BA-55BF47537B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874">
            <a:extLst>
              <a:ext uri="{FF2B5EF4-FFF2-40B4-BE49-F238E27FC236}">
                <a16:creationId xmlns:a16="http://schemas.microsoft.com/office/drawing/2014/main" id="{903E4B9A-DF03-467A-94DA-0C546A4E241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951424</xdr:colOff>
      <xdr:row>12</xdr:row>
      <xdr:rowOff>227122</xdr:rowOff>
    </xdr:from>
    <xdr:to>
      <xdr:col>21</xdr:col>
      <xdr:colOff>1187644</xdr:colOff>
      <xdr:row>13</xdr:row>
      <xdr:rowOff>47289</xdr:rowOff>
    </xdr:to>
    <xdr:grpSp>
      <xdr:nvGrpSpPr>
        <xdr:cNvPr id="14" name="Group 1104">
          <a:extLst>
            <a:ext uri="{FF2B5EF4-FFF2-40B4-BE49-F238E27FC236}">
              <a16:creationId xmlns:a16="http://schemas.microsoft.com/office/drawing/2014/main" id="{148BB5B4-E01E-4289-AAFF-1A9B83DAA8E8}"/>
            </a:ext>
          </a:extLst>
        </xdr:cNvPr>
        <xdr:cNvGrpSpPr>
          <a:grpSpLocks/>
        </xdr:cNvGrpSpPr>
      </xdr:nvGrpSpPr>
      <xdr:grpSpPr bwMode="auto">
        <a:xfrm>
          <a:off x="15006091" y="2576622"/>
          <a:ext cx="236220" cy="180000"/>
          <a:chOff x="1523" y="327"/>
          <a:chExt cx="31" cy="23"/>
        </a:xfrm>
      </xdr:grpSpPr>
      <xdr:sp macro="" textlink="">
        <xdr:nvSpPr>
          <xdr:cNvPr id="15" name="テキスト 879">
            <a:extLst>
              <a:ext uri="{FF2B5EF4-FFF2-40B4-BE49-F238E27FC236}">
                <a16:creationId xmlns:a16="http://schemas.microsoft.com/office/drawing/2014/main" id="{B4AF8077-8C88-4AF2-8D78-A77E0481BD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874">
            <a:extLst>
              <a:ext uri="{FF2B5EF4-FFF2-40B4-BE49-F238E27FC236}">
                <a16:creationId xmlns:a16="http://schemas.microsoft.com/office/drawing/2014/main" id="{EF88742D-5D21-4BD5-B170-2DA4875F353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951424</xdr:colOff>
      <xdr:row>12</xdr:row>
      <xdr:rowOff>227122</xdr:rowOff>
    </xdr:from>
    <xdr:to>
      <xdr:col>22</xdr:col>
      <xdr:colOff>1187644</xdr:colOff>
      <xdr:row>13</xdr:row>
      <xdr:rowOff>47289</xdr:rowOff>
    </xdr:to>
    <xdr:grpSp>
      <xdr:nvGrpSpPr>
        <xdr:cNvPr id="17" name="Group 1104">
          <a:extLst>
            <a:ext uri="{FF2B5EF4-FFF2-40B4-BE49-F238E27FC236}">
              <a16:creationId xmlns:a16="http://schemas.microsoft.com/office/drawing/2014/main" id="{8C538285-EB7A-4329-AD59-B8E9F73AEAAA}"/>
            </a:ext>
          </a:extLst>
        </xdr:cNvPr>
        <xdr:cNvGrpSpPr>
          <a:grpSpLocks/>
        </xdr:cNvGrpSpPr>
      </xdr:nvGrpSpPr>
      <xdr:grpSpPr bwMode="auto">
        <a:xfrm>
          <a:off x="16202007" y="2576622"/>
          <a:ext cx="236220" cy="180000"/>
          <a:chOff x="1523" y="327"/>
          <a:chExt cx="31" cy="23"/>
        </a:xfrm>
      </xdr:grpSpPr>
      <xdr:sp macro="" textlink="">
        <xdr:nvSpPr>
          <xdr:cNvPr id="18" name="テキスト 879">
            <a:extLst>
              <a:ext uri="{FF2B5EF4-FFF2-40B4-BE49-F238E27FC236}">
                <a16:creationId xmlns:a16="http://schemas.microsoft.com/office/drawing/2014/main" id="{EF076823-593A-4474-8FBD-654EC97C01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874">
            <a:extLst>
              <a:ext uri="{FF2B5EF4-FFF2-40B4-BE49-F238E27FC236}">
                <a16:creationId xmlns:a16="http://schemas.microsoft.com/office/drawing/2014/main" id="{3B905468-2AD4-4BBB-89CE-4848CA18E67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962023</xdr:colOff>
      <xdr:row>21</xdr:row>
      <xdr:rowOff>237705</xdr:rowOff>
    </xdr:from>
    <xdr:to>
      <xdr:col>13</xdr:col>
      <xdr:colOff>1190623</xdr:colOff>
      <xdr:row>22</xdr:row>
      <xdr:rowOff>57872</xdr:rowOff>
    </xdr:to>
    <xdr:grpSp>
      <xdr:nvGrpSpPr>
        <xdr:cNvPr id="20" name="Group 1104">
          <a:extLst>
            <a:ext uri="{FF2B5EF4-FFF2-40B4-BE49-F238E27FC236}">
              <a16:creationId xmlns:a16="http://schemas.microsoft.com/office/drawing/2014/main" id="{CE87A12C-4618-4079-AF1B-FFA993258D5C}"/>
            </a:ext>
          </a:extLst>
        </xdr:cNvPr>
        <xdr:cNvGrpSpPr>
          <a:grpSpLocks/>
        </xdr:cNvGrpSpPr>
      </xdr:nvGrpSpPr>
      <xdr:grpSpPr bwMode="auto">
        <a:xfrm>
          <a:off x="5449356" y="4650955"/>
          <a:ext cx="228600" cy="180000"/>
          <a:chOff x="1523" y="327"/>
          <a:chExt cx="30" cy="23"/>
        </a:xfrm>
      </xdr:grpSpPr>
      <xdr:sp macro="" textlink="">
        <xdr:nvSpPr>
          <xdr:cNvPr id="21" name="テキスト 879">
            <a:extLst>
              <a:ext uri="{FF2B5EF4-FFF2-40B4-BE49-F238E27FC236}">
                <a16:creationId xmlns:a16="http://schemas.microsoft.com/office/drawing/2014/main" id="{EC78BD50-3B70-4F1C-BCDB-CAB3092CF8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874">
            <a:extLst>
              <a:ext uri="{FF2B5EF4-FFF2-40B4-BE49-F238E27FC236}">
                <a16:creationId xmlns:a16="http://schemas.microsoft.com/office/drawing/2014/main" id="{BAFAE1A7-0189-4F64-98F6-2BDC105522D3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962023</xdr:colOff>
      <xdr:row>21</xdr:row>
      <xdr:rowOff>245531</xdr:rowOff>
    </xdr:from>
    <xdr:to>
      <xdr:col>14</xdr:col>
      <xdr:colOff>1190623</xdr:colOff>
      <xdr:row>22</xdr:row>
      <xdr:rowOff>65698</xdr:rowOff>
    </xdr:to>
    <xdr:grpSp>
      <xdr:nvGrpSpPr>
        <xdr:cNvPr id="23" name="Group 1104">
          <a:extLst>
            <a:ext uri="{FF2B5EF4-FFF2-40B4-BE49-F238E27FC236}">
              <a16:creationId xmlns:a16="http://schemas.microsoft.com/office/drawing/2014/main" id="{EB080341-55B7-418C-BCED-5D1BF68D4133}"/>
            </a:ext>
          </a:extLst>
        </xdr:cNvPr>
        <xdr:cNvGrpSpPr>
          <a:grpSpLocks/>
        </xdr:cNvGrpSpPr>
      </xdr:nvGrpSpPr>
      <xdr:grpSpPr bwMode="auto">
        <a:xfrm>
          <a:off x="6645273" y="4658781"/>
          <a:ext cx="228600" cy="180000"/>
          <a:chOff x="1523" y="328"/>
          <a:chExt cx="30" cy="23"/>
        </a:xfrm>
      </xdr:grpSpPr>
      <xdr:sp macro="" textlink="">
        <xdr:nvSpPr>
          <xdr:cNvPr id="24" name="テキスト 879">
            <a:extLst>
              <a:ext uri="{FF2B5EF4-FFF2-40B4-BE49-F238E27FC236}">
                <a16:creationId xmlns:a16="http://schemas.microsoft.com/office/drawing/2014/main" id="{64725810-DF73-4B37-91A1-6CAAB80E0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8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874">
            <a:extLst>
              <a:ext uri="{FF2B5EF4-FFF2-40B4-BE49-F238E27FC236}">
                <a16:creationId xmlns:a16="http://schemas.microsoft.com/office/drawing/2014/main" id="{770642A4-605F-44C2-92FC-B22FF0ADD1A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951441</xdr:colOff>
      <xdr:row>21</xdr:row>
      <xdr:rowOff>237705</xdr:rowOff>
    </xdr:from>
    <xdr:to>
      <xdr:col>20</xdr:col>
      <xdr:colOff>1187661</xdr:colOff>
      <xdr:row>22</xdr:row>
      <xdr:rowOff>57872</xdr:rowOff>
    </xdr:to>
    <xdr:grpSp>
      <xdr:nvGrpSpPr>
        <xdr:cNvPr id="26" name="Group 1104">
          <a:extLst>
            <a:ext uri="{FF2B5EF4-FFF2-40B4-BE49-F238E27FC236}">
              <a16:creationId xmlns:a16="http://schemas.microsoft.com/office/drawing/2014/main" id="{6EAC1DE9-F4F4-497C-8B69-FFA0391F812E}"/>
            </a:ext>
          </a:extLst>
        </xdr:cNvPr>
        <xdr:cNvGrpSpPr>
          <a:grpSpLocks/>
        </xdr:cNvGrpSpPr>
      </xdr:nvGrpSpPr>
      <xdr:grpSpPr bwMode="auto">
        <a:xfrm>
          <a:off x="13810191" y="4650955"/>
          <a:ext cx="236220" cy="180000"/>
          <a:chOff x="1523" y="327"/>
          <a:chExt cx="31" cy="23"/>
        </a:xfrm>
      </xdr:grpSpPr>
      <xdr:sp macro="" textlink="">
        <xdr:nvSpPr>
          <xdr:cNvPr id="27" name="テキスト 879">
            <a:extLst>
              <a:ext uri="{FF2B5EF4-FFF2-40B4-BE49-F238E27FC236}">
                <a16:creationId xmlns:a16="http://schemas.microsoft.com/office/drawing/2014/main" id="{9B836ACA-C5D1-4972-8AD0-A9BB6074C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874">
            <a:extLst>
              <a:ext uri="{FF2B5EF4-FFF2-40B4-BE49-F238E27FC236}">
                <a16:creationId xmlns:a16="http://schemas.microsoft.com/office/drawing/2014/main" id="{47F02EC3-4593-45A9-A680-7487E6DF98B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951440</xdr:colOff>
      <xdr:row>21</xdr:row>
      <xdr:rowOff>237705</xdr:rowOff>
    </xdr:from>
    <xdr:to>
      <xdr:col>21</xdr:col>
      <xdr:colOff>1187660</xdr:colOff>
      <xdr:row>22</xdr:row>
      <xdr:rowOff>57872</xdr:rowOff>
    </xdr:to>
    <xdr:grpSp>
      <xdr:nvGrpSpPr>
        <xdr:cNvPr id="29" name="Group 1104">
          <a:extLst>
            <a:ext uri="{FF2B5EF4-FFF2-40B4-BE49-F238E27FC236}">
              <a16:creationId xmlns:a16="http://schemas.microsoft.com/office/drawing/2014/main" id="{EC6A1652-4559-4D50-BD9E-7A2B4EFB0BEA}"/>
            </a:ext>
          </a:extLst>
        </xdr:cNvPr>
        <xdr:cNvGrpSpPr>
          <a:grpSpLocks/>
        </xdr:cNvGrpSpPr>
      </xdr:nvGrpSpPr>
      <xdr:grpSpPr bwMode="auto">
        <a:xfrm>
          <a:off x="15006107" y="4650955"/>
          <a:ext cx="236220" cy="180000"/>
          <a:chOff x="1523" y="327"/>
          <a:chExt cx="31" cy="23"/>
        </a:xfrm>
      </xdr:grpSpPr>
      <xdr:sp macro="" textlink="">
        <xdr:nvSpPr>
          <xdr:cNvPr id="30" name="テキスト 879">
            <a:extLst>
              <a:ext uri="{FF2B5EF4-FFF2-40B4-BE49-F238E27FC236}">
                <a16:creationId xmlns:a16="http://schemas.microsoft.com/office/drawing/2014/main" id="{1A482441-A092-46DC-92CB-62057060AE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874">
            <a:extLst>
              <a:ext uri="{FF2B5EF4-FFF2-40B4-BE49-F238E27FC236}">
                <a16:creationId xmlns:a16="http://schemas.microsoft.com/office/drawing/2014/main" id="{F61F2F99-E5FB-4757-8ECB-A260EEFA77F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305856</xdr:colOff>
      <xdr:row>21</xdr:row>
      <xdr:rowOff>237705</xdr:rowOff>
    </xdr:from>
    <xdr:to>
      <xdr:col>23</xdr:col>
      <xdr:colOff>542076</xdr:colOff>
      <xdr:row>22</xdr:row>
      <xdr:rowOff>57872</xdr:rowOff>
    </xdr:to>
    <xdr:grpSp>
      <xdr:nvGrpSpPr>
        <xdr:cNvPr id="32" name="Group 1104">
          <a:extLst>
            <a:ext uri="{FF2B5EF4-FFF2-40B4-BE49-F238E27FC236}">
              <a16:creationId xmlns:a16="http://schemas.microsoft.com/office/drawing/2014/main" id="{26DE511B-71AA-4167-BC7F-35C3C3C1F8D9}"/>
            </a:ext>
          </a:extLst>
        </xdr:cNvPr>
        <xdr:cNvGrpSpPr>
          <a:grpSpLocks/>
        </xdr:cNvGrpSpPr>
      </xdr:nvGrpSpPr>
      <xdr:grpSpPr bwMode="auto">
        <a:xfrm>
          <a:off x="16752356" y="4650955"/>
          <a:ext cx="236220" cy="180000"/>
          <a:chOff x="1523" y="327"/>
          <a:chExt cx="31" cy="23"/>
        </a:xfrm>
      </xdr:grpSpPr>
      <xdr:sp macro="" textlink="">
        <xdr:nvSpPr>
          <xdr:cNvPr id="33" name="テキスト 879">
            <a:extLst>
              <a:ext uri="{FF2B5EF4-FFF2-40B4-BE49-F238E27FC236}">
                <a16:creationId xmlns:a16="http://schemas.microsoft.com/office/drawing/2014/main" id="{CD2AC68C-1EEA-4A7D-BDE7-186887476B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4" name="Oval 874">
            <a:extLst>
              <a:ext uri="{FF2B5EF4-FFF2-40B4-BE49-F238E27FC236}">
                <a16:creationId xmlns:a16="http://schemas.microsoft.com/office/drawing/2014/main" id="{BAE777DC-20D3-4F8C-B9CE-F449641DAB72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697439</xdr:colOff>
      <xdr:row>21</xdr:row>
      <xdr:rowOff>237705</xdr:rowOff>
    </xdr:from>
    <xdr:to>
      <xdr:col>23</xdr:col>
      <xdr:colOff>933659</xdr:colOff>
      <xdr:row>22</xdr:row>
      <xdr:rowOff>57872</xdr:rowOff>
    </xdr:to>
    <xdr:grpSp>
      <xdr:nvGrpSpPr>
        <xdr:cNvPr id="35" name="Group 1104">
          <a:extLst>
            <a:ext uri="{FF2B5EF4-FFF2-40B4-BE49-F238E27FC236}">
              <a16:creationId xmlns:a16="http://schemas.microsoft.com/office/drawing/2014/main" id="{D6D3CC7B-67B3-4CEB-928E-0220CC88361E}"/>
            </a:ext>
          </a:extLst>
        </xdr:cNvPr>
        <xdr:cNvGrpSpPr>
          <a:grpSpLocks/>
        </xdr:cNvGrpSpPr>
      </xdr:nvGrpSpPr>
      <xdr:grpSpPr bwMode="auto">
        <a:xfrm>
          <a:off x="17143939" y="4650955"/>
          <a:ext cx="236220" cy="180000"/>
          <a:chOff x="1523" y="327"/>
          <a:chExt cx="31" cy="23"/>
        </a:xfrm>
      </xdr:grpSpPr>
      <xdr:sp macro="" textlink="">
        <xdr:nvSpPr>
          <xdr:cNvPr id="36" name="テキスト 879">
            <a:extLst>
              <a:ext uri="{FF2B5EF4-FFF2-40B4-BE49-F238E27FC236}">
                <a16:creationId xmlns:a16="http://schemas.microsoft.com/office/drawing/2014/main" id="{1402B3D8-6AB2-4F5E-BB49-F93280CBF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874">
            <a:extLst>
              <a:ext uri="{FF2B5EF4-FFF2-40B4-BE49-F238E27FC236}">
                <a16:creationId xmlns:a16="http://schemas.microsoft.com/office/drawing/2014/main" id="{AA60517A-41C7-4204-8D3D-DBDDDD7934C8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A5F2BD2E-E5C4-4BE4-97D9-8DAB204EAD08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6FB52C58-9F9A-4D99-A7AF-6E73957DD957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918440A9-D2C6-4ECB-A204-689EDECDA034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19</xdr:col>
      <xdr:colOff>38100</xdr:colOff>
      <xdr:row>24</xdr:row>
      <xdr:rowOff>63498</xdr:rowOff>
    </xdr:from>
    <xdr:to>
      <xdr:col>21</xdr:col>
      <xdr:colOff>66675</xdr:colOff>
      <xdr:row>24</xdr:row>
      <xdr:rowOff>225423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BD47AFB-EC0E-4B43-BBA6-B3B44DC2FED2}"/>
            </a:ext>
          </a:extLst>
        </xdr:cNvPr>
        <xdr:cNvGrpSpPr/>
      </xdr:nvGrpSpPr>
      <xdr:grpSpPr>
        <a:xfrm>
          <a:off x="2218267" y="5376331"/>
          <a:ext cx="240241" cy="161925"/>
          <a:chOff x="1743075" y="5829300"/>
          <a:chExt cx="238125" cy="161925"/>
        </a:xfrm>
      </xdr:grpSpPr>
      <xdr:sp macro="" textlink="">
        <xdr:nvSpPr>
          <xdr:cNvPr id="6" name="Text Box 801">
            <a:extLst>
              <a:ext uri="{FF2B5EF4-FFF2-40B4-BE49-F238E27FC236}">
                <a16:creationId xmlns:a16="http://schemas.microsoft.com/office/drawing/2014/main" id="{4CBDEA41-0D44-424F-994F-E8F625E171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3075" y="5829300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662">
            <a:extLst>
              <a:ext uri="{FF2B5EF4-FFF2-40B4-BE49-F238E27FC236}">
                <a16:creationId xmlns:a16="http://schemas.microsoft.com/office/drawing/2014/main" id="{63BE3D61-E865-4750-B868-488F50C5F1BA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38100</xdr:colOff>
      <xdr:row>25</xdr:row>
      <xdr:rowOff>63498</xdr:rowOff>
    </xdr:from>
    <xdr:to>
      <xdr:col>21</xdr:col>
      <xdr:colOff>66675</xdr:colOff>
      <xdr:row>25</xdr:row>
      <xdr:rowOff>225423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B3FCB4A8-57AB-4719-9066-D6D02D030410}"/>
            </a:ext>
          </a:extLst>
        </xdr:cNvPr>
        <xdr:cNvGrpSpPr/>
      </xdr:nvGrpSpPr>
      <xdr:grpSpPr>
        <a:xfrm>
          <a:off x="2218267" y="5683248"/>
          <a:ext cx="240241" cy="161925"/>
          <a:chOff x="1743075" y="5829300"/>
          <a:chExt cx="238125" cy="161925"/>
        </a:xfrm>
      </xdr:grpSpPr>
      <xdr:sp macro="" textlink="">
        <xdr:nvSpPr>
          <xdr:cNvPr id="9" name="Text Box 801">
            <a:extLst>
              <a:ext uri="{FF2B5EF4-FFF2-40B4-BE49-F238E27FC236}">
                <a16:creationId xmlns:a16="http://schemas.microsoft.com/office/drawing/2014/main" id="{1F311465-AB26-44C8-A02D-7CE5800E25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3075" y="5829300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662">
            <a:extLst>
              <a:ext uri="{FF2B5EF4-FFF2-40B4-BE49-F238E27FC236}">
                <a16:creationId xmlns:a16="http://schemas.microsoft.com/office/drawing/2014/main" id="{810FD8A5-062C-4775-9B65-F83397F70A6F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800100</xdr:colOff>
      <xdr:row>12</xdr:row>
      <xdr:rowOff>47625</xdr:rowOff>
    </xdr:from>
    <xdr:to>
      <xdr:col>29</xdr:col>
      <xdr:colOff>28575</xdr:colOff>
      <xdr:row>13</xdr:row>
      <xdr:rowOff>57150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53DACA83-B0AC-46BF-9C08-A0F44CD4DDCC}"/>
            </a:ext>
          </a:extLst>
        </xdr:cNvPr>
        <xdr:cNvGrpSpPr/>
      </xdr:nvGrpSpPr>
      <xdr:grpSpPr>
        <a:xfrm>
          <a:off x="8568267" y="2534708"/>
          <a:ext cx="233891" cy="168275"/>
          <a:chOff x="1733550" y="5819775"/>
          <a:chExt cx="238125" cy="171450"/>
        </a:xfrm>
      </xdr:grpSpPr>
      <xdr:sp macro="" textlink="">
        <xdr:nvSpPr>
          <xdr:cNvPr id="12" name="Text Box 801">
            <a:extLst>
              <a:ext uri="{FF2B5EF4-FFF2-40B4-BE49-F238E27FC236}">
                <a16:creationId xmlns:a16="http://schemas.microsoft.com/office/drawing/2014/main" id="{4D066786-E88F-4B15-A44C-05DA45BCD1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662">
            <a:extLst>
              <a:ext uri="{FF2B5EF4-FFF2-40B4-BE49-F238E27FC236}">
                <a16:creationId xmlns:a16="http://schemas.microsoft.com/office/drawing/2014/main" id="{B9D7FCCC-47F3-424C-ACA7-42C94D3903B3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809625</xdr:colOff>
      <xdr:row>12</xdr:row>
      <xdr:rowOff>47625</xdr:rowOff>
    </xdr:from>
    <xdr:to>
      <xdr:col>30</xdr:col>
      <xdr:colOff>38100</xdr:colOff>
      <xdr:row>13</xdr:row>
      <xdr:rowOff>57150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10D11B5-8369-4441-BD99-00F5121232E2}"/>
            </a:ext>
          </a:extLst>
        </xdr:cNvPr>
        <xdr:cNvGrpSpPr/>
      </xdr:nvGrpSpPr>
      <xdr:grpSpPr>
        <a:xfrm>
          <a:off x="9583208" y="2534708"/>
          <a:ext cx="233892" cy="168275"/>
          <a:chOff x="1733550" y="5819775"/>
          <a:chExt cx="238125" cy="171450"/>
        </a:xfrm>
      </xdr:grpSpPr>
      <xdr:sp macro="" textlink="">
        <xdr:nvSpPr>
          <xdr:cNvPr id="15" name="Text Box 801">
            <a:extLst>
              <a:ext uri="{FF2B5EF4-FFF2-40B4-BE49-F238E27FC236}">
                <a16:creationId xmlns:a16="http://schemas.microsoft.com/office/drawing/2014/main" id="{22F6403A-3284-4B52-B9DA-C5F32524BE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662">
            <a:extLst>
              <a:ext uri="{FF2B5EF4-FFF2-40B4-BE49-F238E27FC236}">
                <a16:creationId xmlns:a16="http://schemas.microsoft.com/office/drawing/2014/main" id="{F490F5DF-959B-4130-877F-3C9CCF68C3ED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733425</xdr:colOff>
      <xdr:row>10</xdr:row>
      <xdr:rowOff>47625</xdr:rowOff>
    </xdr:from>
    <xdr:to>
      <xdr:col>30</xdr:col>
      <xdr:colOff>971550</xdr:colOff>
      <xdr:row>10</xdr:row>
      <xdr:rowOff>219075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8AAAC75-BD8B-432B-AE4B-BBF3B575EF7F}"/>
            </a:ext>
          </a:extLst>
        </xdr:cNvPr>
        <xdr:cNvGrpSpPr/>
      </xdr:nvGrpSpPr>
      <xdr:grpSpPr>
        <a:xfrm>
          <a:off x="10512425" y="1825625"/>
          <a:ext cx="238125" cy="171450"/>
          <a:chOff x="1733550" y="5819775"/>
          <a:chExt cx="238125" cy="171450"/>
        </a:xfrm>
      </xdr:grpSpPr>
      <xdr:sp macro="" textlink="">
        <xdr:nvSpPr>
          <xdr:cNvPr id="18" name="Text Box 801">
            <a:extLst>
              <a:ext uri="{FF2B5EF4-FFF2-40B4-BE49-F238E27FC236}">
                <a16:creationId xmlns:a16="http://schemas.microsoft.com/office/drawing/2014/main" id="{4AEB2BED-878F-4C8C-964F-362D3826A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662">
            <a:extLst>
              <a:ext uri="{FF2B5EF4-FFF2-40B4-BE49-F238E27FC236}">
                <a16:creationId xmlns:a16="http://schemas.microsoft.com/office/drawing/2014/main" id="{B06A1605-E5FA-4B6D-B9C6-82BFCE24ADF0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291043</xdr:colOff>
      <xdr:row>12</xdr:row>
      <xdr:rowOff>57150</xdr:rowOff>
    </xdr:from>
    <xdr:to>
      <xdr:col>33</xdr:col>
      <xdr:colOff>828675</xdr:colOff>
      <xdr:row>13</xdr:row>
      <xdr:rowOff>66675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17AC1B5-AEEA-40FB-BD15-D8EEFB9F864F}"/>
            </a:ext>
          </a:extLst>
        </xdr:cNvPr>
        <xdr:cNvGrpSpPr/>
      </xdr:nvGrpSpPr>
      <xdr:grpSpPr>
        <a:xfrm>
          <a:off x="13086293" y="2544233"/>
          <a:ext cx="537632" cy="168275"/>
          <a:chOff x="13101108" y="2537883"/>
          <a:chExt cx="537632" cy="170392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41F5E05-BD6E-4041-A2AB-BFB1C90F97D6}"/>
              </a:ext>
            </a:extLst>
          </xdr:cNvPr>
          <xdr:cNvGrpSpPr/>
        </xdr:nvGrpSpPr>
        <xdr:grpSpPr>
          <a:xfrm>
            <a:off x="13101108" y="2537883"/>
            <a:ext cx="238125" cy="170392"/>
            <a:chOff x="1733550" y="5819775"/>
            <a:chExt cx="238125" cy="171450"/>
          </a:xfrm>
        </xdr:grpSpPr>
        <xdr:sp macro="" textlink="">
          <xdr:nvSpPr>
            <xdr:cNvPr id="26" name="Text Box 801">
              <a:extLst>
                <a:ext uri="{FF2B5EF4-FFF2-40B4-BE49-F238E27FC236}">
                  <a16:creationId xmlns:a16="http://schemas.microsoft.com/office/drawing/2014/main" id="{6C164DA8-BF89-4CA6-AC79-511EB15F74E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3550" y="5819775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7" name="Oval 662">
              <a:extLst>
                <a:ext uri="{FF2B5EF4-FFF2-40B4-BE49-F238E27FC236}">
                  <a16:creationId xmlns:a16="http://schemas.microsoft.com/office/drawing/2014/main" id="{672D8E6B-44A6-4362-AE8A-553990D7145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94E8E4F4-018A-435A-8270-18222A017701}"/>
              </a:ext>
            </a:extLst>
          </xdr:cNvPr>
          <xdr:cNvGrpSpPr/>
        </xdr:nvGrpSpPr>
        <xdr:grpSpPr>
          <a:xfrm>
            <a:off x="13400615" y="2537883"/>
            <a:ext cx="238125" cy="170392"/>
            <a:chOff x="1733550" y="5819775"/>
            <a:chExt cx="238125" cy="171450"/>
          </a:xfrm>
        </xdr:grpSpPr>
        <xdr:sp macro="" textlink="">
          <xdr:nvSpPr>
            <xdr:cNvPr id="24" name="Text Box 801">
              <a:extLst>
                <a:ext uri="{FF2B5EF4-FFF2-40B4-BE49-F238E27FC236}">
                  <a16:creationId xmlns:a16="http://schemas.microsoft.com/office/drawing/2014/main" id="{2A093F64-9EAA-4754-B9B1-B76B0377FF1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3550" y="5819775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5" name="Oval 662">
              <a:extLst>
                <a:ext uri="{FF2B5EF4-FFF2-40B4-BE49-F238E27FC236}">
                  <a16:creationId xmlns:a16="http://schemas.microsoft.com/office/drawing/2014/main" id="{C9AD7316-8D02-49D3-9B16-6EDB653451F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3" name="Text Box 802">
            <a:extLst>
              <a:ext uri="{FF2B5EF4-FFF2-40B4-BE49-F238E27FC236}">
                <a16:creationId xmlns:a16="http://schemas.microsoft.com/office/drawing/2014/main" id="{0D794BEA-03C5-48DF-A9EF-DDF026C95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72558" y="2547408"/>
            <a:ext cx="238125" cy="1418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16</xdr:col>
      <xdr:colOff>71964</xdr:colOff>
      <xdr:row>26</xdr:row>
      <xdr:rowOff>56066</xdr:rowOff>
    </xdr:from>
    <xdr:to>
      <xdr:col>21</xdr:col>
      <xdr:colOff>66668</xdr:colOff>
      <xdr:row>26</xdr:row>
      <xdr:rowOff>225399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92D8DC3A-737D-4A1F-AAE8-0C5B292202AF}"/>
            </a:ext>
          </a:extLst>
        </xdr:cNvPr>
        <xdr:cNvGrpSpPr/>
      </xdr:nvGrpSpPr>
      <xdr:grpSpPr>
        <a:xfrm>
          <a:off x="1934631" y="5982733"/>
          <a:ext cx="523870" cy="169333"/>
          <a:chOff x="1985433" y="6329890"/>
          <a:chExt cx="545037" cy="169333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14BBF0CC-E098-4CB9-9C9C-4FE79DA12A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51590" y="6329890"/>
            <a:ext cx="254000" cy="14287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7AB12167-D6F5-47D5-90E0-4E841B42957F}"/>
              </a:ext>
            </a:extLst>
          </xdr:cNvPr>
          <xdr:cNvGrpSpPr/>
        </xdr:nvGrpSpPr>
        <xdr:grpSpPr>
          <a:xfrm>
            <a:off x="1985433" y="6337298"/>
            <a:ext cx="248708" cy="161925"/>
            <a:chOff x="1743075" y="5829300"/>
            <a:chExt cx="238125" cy="161925"/>
          </a:xfrm>
        </xdr:grpSpPr>
        <xdr:sp macro="" textlink="">
          <xdr:nvSpPr>
            <xdr:cNvPr id="34" name="Text Box 801">
              <a:extLst>
                <a:ext uri="{FF2B5EF4-FFF2-40B4-BE49-F238E27FC236}">
                  <a16:creationId xmlns:a16="http://schemas.microsoft.com/office/drawing/2014/main" id="{EE6403DE-66A0-4AF0-A172-4C43C0D77F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3075" y="5829300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662">
              <a:extLst>
                <a:ext uri="{FF2B5EF4-FFF2-40B4-BE49-F238E27FC236}">
                  <a16:creationId xmlns:a16="http://schemas.microsoft.com/office/drawing/2014/main" id="{776A4A65-BCCE-4D0F-BBA0-9BE2368AE3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170AC35F-4DF5-4192-849B-C3FE1A5F2DC4}"/>
              </a:ext>
            </a:extLst>
          </xdr:cNvPr>
          <xdr:cNvGrpSpPr/>
        </xdr:nvGrpSpPr>
        <xdr:grpSpPr>
          <a:xfrm>
            <a:off x="2281762" y="6337298"/>
            <a:ext cx="248708" cy="161925"/>
            <a:chOff x="1743075" y="5829300"/>
            <a:chExt cx="238125" cy="161925"/>
          </a:xfrm>
        </xdr:grpSpPr>
        <xdr:sp macro="" textlink="">
          <xdr:nvSpPr>
            <xdr:cNvPr id="32" name="Text Box 801">
              <a:extLst>
                <a:ext uri="{FF2B5EF4-FFF2-40B4-BE49-F238E27FC236}">
                  <a16:creationId xmlns:a16="http://schemas.microsoft.com/office/drawing/2014/main" id="{9BECC794-14CE-4F11-B084-C75AAACB9A8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3075" y="5829300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662">
              <a:extLst>
                <a:ext uri="{FF2B5EF4-FFF2-40B4-BE49-F238E27FC236}">
                  <a16:creationId xmlns:a16="http://schemas.microsoft.com/office/drawing/2014/main" id="{5541B6D1-AE6F-453E-A70E-26B859E405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0AE87748-9B73-419E-9606-58F499502EE7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BE0C7411-FF02-47AE-B066-B5EE8365A826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AFBD799F-87C1-4A94-9C53-37B6C9DDCEF8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 editAs="absolute">
    <xdr:from>
      <xdr:col>19</xdr:col>
      <xdr:colOff>8470</xdr:colOff>
      <xdr:row>24</xdr:row>
      <xdr:rowOff>59279</xdr:rowOff>
    </xdr:from>
    <xdr:to>
      <xdr:col>20</xdr:col>
      <xdr:colOff>92079</xdr:colOff>
      <xdr:row>24</xdr:row>
      <xdr:rowOff>300579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2D4FF434-E11A-48D7-8A0C-E18B45CFE783}"/>
            </a:ext>
          </a:extLst>
        </xdr:cNvPr>
        <xdr:cNvGrpSpPr>
          <a:grpSpLocks/>
        </xdr:cNvGrpSpPr>
      </xdr:nvGrpSpPr>
      <xdr:grpSpPr bwMode="auto">
        <a:xfrm>
          <a:off x="2188637" y="5372112"/>
          <a:ext cx="189442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676F5606-A067-4475-A534-D39E0F4956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614EE924-9A11-49B2-8240-C44597B0EC2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8470</xdr:colOff>
      <xdr:row>25</xdr:row>
      <xdr:rowOff>50818</xdr:rowOff>
    </xdr:from>
    <xdr:to>
      <xdr:col>20</xdr:col>
      <xdr:colOff>92079</xdr:colOff>
      <xdr:row>25</xdr:row>
      <xdr:rowOff>292118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650C322A-06B4-492D-99D1-ECA4EB940771}"/>
            </a:ext>
          </a:extLst>
        </xdr:cNvPr>
        <xdr:cNvGrpSpPr>
          <a:grpSpLocks/>
        </xdr:cNvGrpSpPr>
      </xdr:nvGrpSpPr>
      <xdr:grpSpPr bwMode="auto">
        <a:xfrm>
          <a:off x="2188637" y="5670568"/>
          <a:ext cx="189442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1AB54A19-9BB1-4A86-A163-646809E310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4F9D3A90-9595-461A-89E5-0B11D7CCC53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16</xdr:col>
      <xdr:colOff>76207</xdr:colOff>
      <xdr:row>26</xdr:row>
      <xdr:rowOff>50837</xdr:rowOff>
    </xdr:from>
    <xdr:to>
      <xdr:col>20</xdr:col>
      <xdr:colOff>92056</xdr:colOff>
      <xdr:row>26</xdr:row>
      <xdr:rowOff>292137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6650B964-EFA3-4F9B-A117-5ABC0814BE00}"/>
            </a:ext>
          </a:extLst>
        </xdr:cNvPr>
        <xdr:cNvGrpSpPr/>
      </xdr:nvGrpSpPr>
      <xdr:grpSpPr>
        <a:xfrm>
          <a:off x="1938874" y="5977504"/>
          <a:ext cx="439182" cy="241300"/>
          <a:chOff x="5689602" y="8092949"/>
          <a:chExt cx="456115" cy="241300"/>
        </a:xfrm>
      </xdr:grpSpPr>
      <xdr:sp macro="" textlink="">
        <xdr:nvSpPr>
          <xdr:cNvPr id="12" name="Text Box 802">
            <a:extLst>
              <a:ext uri="{FF2B5EF4-FFF2-40B4-BE49-F238E27FC236}">
                <a16:creationId xmlns:a16="http://schemas.microsoft.com/office/drawing/2014/main" id="{08C7B1D4-F95F-4673-A2BC-8CC7BA88D8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" name="Group 1113">
            <a:extLst>
              <a:ext uri="{FF2B5EF4-FFF2-40B4-BE49-F238E27FC236}">
                <a16:creationId xmlns:a16="http://schemas.microsoft.com/office/drawing/2014/main" id="{DF32134D-ED36-441D-BB87-C9F98E75CE5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7" name="テキスト 407">
              <a:extLst>
                <a:ext uri="{FF2B5EF4-FFF2-40B4-BE49-F238E27FC236}">
                  <a16:creationId xmlns:a16="http://schemas.microsoft.com/office/drawing/2014/main" id="{9CF4BE3A-FC08-4869-ADB3-CD2361FDC3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8" name="Oval 1115">
              <a:extLst>
                <a:ext uri="{FF2B5EF4-FFF2-40B4-BE49-F238E27FC236}">
                  <a16:creationId xmlns:a16="http://schemas.microsoft.com/office/drawing/2014/main" id="{1F3A9984-0479-49DD-9DF1-CDDD46E9DE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" name="Group 1113">
            <a:extLst>
              <a:ext uri="{FF2B5EF4-FFF2-40B4-BE49-F238E27FC236}">
                <a16:creationId xmlns:a16="http://schemas.microsoft.com/office/drawing/2014/main" id="{ABDF0144-44A5-4C64-9B6B-E1551C8269D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5" name="テキスト 407">
              <a:extLst>
                <a:ext uri="{FF2B5EF4-FFF2-40B4-BE49-F238E27FC236}">
                  <a16:creationId xmlns:a16="http://schemas.microsoft.com/office/drawing/2014/main" id="{59CC3DC7-485D-4315-878A-27DBC10816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" name="Oval 1115">
              <a:extLst>
                <a:ext uri="{FF2B5EF4-FFF2-40B4-BE49-F238E27FC236}">
                  <a16:creationId xmlns:a16="http://schemas.microsoft.com/office/drawing/2014/main" id="{D38981C0-EFAC-4C82-85C2-2D61A676425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28</xdr:col>
      <xdr:colOff>795898</xdr:colOff>
      <xdr:row>12</xdr:row>
      <xdr:rowOff>16934</xdr:rowOff>
    </xdr:from>
    <xdr:to>
      <xdr:col>28</xdr:col>
      <xdr:colOff>989573</xdr:colOff>
      <xdr:row>14</xdr:row>
      <xdr:rowOff>2117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06323E58-42BB-44CA-B2F6-86C21D48A9E5}"/>
            </a:ext>
          </a:extLst>
        </xdr:cNvPr>
        <xdr:cNvGrpSpPr>
          <a:grpSpLocks/>
        </xdr:cNvGrpSpPr>
      </xdr:nvGrpSpPr>
      <xdr:grpSpPr bwMode="auto">
        <a:xfrm>
          <a:off x="8564065" y="2504017"/>
          <a:ext cx="193675" cy="239183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E1DA5243-F7D0-42D2-AADE-C223598667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36F85026-4120-46E4-BF7F-C2527C70F52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795870</xdr:colOff>
      <xdr:row>12</xdr:row>
      <xdr:rowOff>16934</xdr:rowOff>
    </xdr:from>
    <xdr:to>
      <xdr:col>29</xdr:col>
      <xdr:colOff>989545</xdr:colOff>
      <xdr:row>14</xdr:row>
      <xdr:rowOff>2117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1EDBB69F-DAC0-4FCB-AA11-2E133E2C8389}"/>
            </a:ext>
          </a:extLst>
        </xdr:cNvPr>
        <xdr:cNvGrpSpPr>
          <a:grpSpLocks/>
        </xdr:cNvGrpSpPr>
      </xdr:nvGrpSpPr>
      <xdr:grpSpPr bwMode="auto">
        <a:xfrm>
          <a:off x="9569453" y="2504017"/>
          <a:ext cx="193675" cy="239183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98923814-8C4D-4903-82F9-E12DEEAAC8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C815C694-1759-4308-A3E3-1F6F805A04C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601136</xdr:colOff>
      <xdr:row>10</xdr:row>
      <xdr:rowOff>33866</xdr:rowOff>
    </xdr:from>
    <xdr:to>
      <xdr:col>30</xdr:col>
      <xdr:colOff>794811</xdr:colOff>
      <xdr:row>11</xdr:row>
      <xdr:rowOff>4233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C69CD5A4-2917-48E1-8D83-2DED53680FA1}"/>
            </a:ext>
          </a:extLst>
        </xdr:cNvPr>
        <xdr:cNvGrpSpPr>
          <a:grpSpLocks/>
        </xdr:cNvGrpSpPr>
      </xdr:nvGrpSpPr>
      <xdr:grpSpPr bwMode="auto">
        <a:xfrm>
          <a:off x="10380136" y="1811866"/>
          <a:ext cx="193675" cy="245534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FD495D09-63E2-4E01-87EC-5B68A4B2F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998D0FBE-DBBE-4A12-AA05-FA567C6323E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304947</xdr:colOff>
      <xdr:row>12</xdr:row>
      <xdr:rowOff>16971</xdr:rowOff>
    </xdr:from>
    <xdr:to>
      <xdr:col>33</xdr:col>
      <xdr:colOff>761062</xdr:colOff>
      <xdr:row>14</xdr:row>
      <xdr:rowOff>2154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245794D0-5FC8-4F68-BC6D-A664981E8CFB}"/>
            </a:ext>
          </a:extLst>
        </xdr:cNvPr>
        <xdr:cNvGrpSpPr/>
      </xdr:nvGrpSpPr>
      <xdr:grpSpPr>
        <a:xfrm>
          <a:off x="13100197" y="2504054"/>
          <a:ext cx="456115" cy="239183"/>
          <a:chOff x="5689602" y="8092949"/>
          <a:chExt cx="456115" cy="241300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2088DC9A-315A-4FA2-8BF6-86E512A2DE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803BDBC0-09F8-4402-BF30-749EBE03593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4" name="テキスト 407">
              <a:extLst>
                <a:ext uri="{FF2B5EF4-FFF2-40B4-BE49-F238E27FC236}">
                  <a16:creationId xmlns:a16="http://schemas.microsoft.com/office/drawing/2014/main" id="{5CC27D3C-C7CA-43DB-BEC9-D6C6F77BC16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1115">
              <a:extLst>
                <a:ext uri="{FF2B5EF4-FFF2-40B4-BE49-F238E27FC236}">
                  <a16:creationId xmlns:a16="http://schemas.microsoft.com/office/drawing/2014/main" id="{CAEBD84D-F75E-45F9-8E08-757079E37B7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06428122-9E8F-4785-809F-95F898A8627F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0462CAC7-8FDA-4F39-AEEF-A1660AA3961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5E2C5102-8439-4148-89A3-B251FBB2439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7</xdr:row>
      <xdr:rowOff>57150</xdr:rowOff>
    </xdr:from>
    <xdr:to>
      <xdr:col>17</xdr:col>
      <xdr:colOff>95250</xdr:colOff>
      <xdr:row>8</xdr:row>
      <xdr:rowOff>0</xdr:rowOff>
    </xdr:to>
    <xdr:sp macro="" textlink="">
      <xdr:nvSpPr>
        <xdr:cNvPr id="2" name="Text Box 424">
          <a:extLst>
            <a:ext uri="{FF2B5EF4-FFF2-40B4-BE49-F238E27FC236}">
              <a16:creationId xmlns:a16="http://schemas.microsoft.com/office/drawing/2014/main" id="{904AC123-EB9F-4AEB-B79D-F69AB8E41D14}"/>
            </a:ext>
          </a:extLst>
        </xdr:cNvPr>
        <xdr:cNvSpPr txBox="1">
          <a:spLocks noChangeArrowheads="1"/>
        </xdr:cNvSpPr>
      </xdr:nvSpPr>
      <xdr:spPr bwMode="auto">
        <a:xfrm>
          <a:off x="2228850" y="15144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>
    <xdr:from>
      <xdr:col>23</xdr:col>
      <xdr:colOff>804333</xdr:colOff>
      <xdr:row>8</xdr:row>
      <xdr:rowOff>203199</xdr:rowOff>
    </xdr:from>
    <xdr:to>
      <xdr:col>23</xdr:col>
      <xdr:colOff>1040553</xdr:colOff>
      <xdr:row>9</xdr:row>
      <xdr:rowOff>31832</xdr:rowOff>
    </xdr:to>
    <xdr:grpSp>
      <xdr:nvGrpSpPr>
        <xdr:cNvPr id="3" name="Group 1104">
          <a:extLst>
            <a:ext uri="{FF2B5EF4-FFF2-40B4-BE49-F238E27FC236}">
              <a16:creationId xmlns:a16="http://schemas.microsoft.com/office/drawing/2014/main" id="{B55AD6DE-E575-4959-8AB6-D6B19804342F}"/>
            </a:ext>
          </a:extLst>
        </xdr:cNvPr>
        <xdr:cNvGrpSpPr>
          <a:grpSpLocks/>
        </xdr:cNvGrpSpPr>
      </xdr:nvGrpSpPr>
      <xdr:grpSpPr bwMode="auto">
        <a:xfrm>
          <a:off x="8852958" y="1889124"/>
          <a:ext cx="236220" cy="181058"/>
          <a:chOff x="1523" y="327"/>
          <a:chExt cx="31" cy="23"/>
        </a:xfrm>
      </xdr:grpSpPr>
      <xdr:sp macro="" textlink="">
        <xdr:nvSpPr>
          <xdr:cNvPr id="4" name="テキスト 879">
            <a:extLst>
              <a:ext uri="{FF2B5EF4-FFF2-40B4-BE49-F238E27FC236}">
                <a16:creationId xmlns:a16="http://schemas.microsoft.com/office/drawing/2014/main" id="{0D51459E-F822-4EB6-91A1-4EB4DFF90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874">
            <a:extLst>
              <a:ext uri="{FF2B5EF4-FFF2-40B4-BE49-F238E27FC236}">
                <a16:creationId xmlns:a16="http://schemas.microsoft.com/office/drawing/2014/main" id="{89146494-9D9D-412A-B95A-6E8472FAA596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889018</xdr:colOff>
      <xdr:row>6</xdr:row>
      <xdr:rowOff>16931</xdr:rowOff>
    </xdr:from>
    <xdr:to>
      <xdr:col>25</xdr:col>
      <xdr:colOff>16105</xdr:colOff>
      <xdr:row>6</xdr:row>
      <xdr:rowOff>192698</xdr:rowOff>
    </xdr:to>
    <xdr:grpSp>
      <xdr:nvGrpSpPr>
        <xdr:cNvPr id="6" name="Group 1104">
          <a:extLst>
            <a:ext uri="{FF2B5EF4-FFF2-40B4-BE49-F238E27FC236}">
              <a16:creationId xmlns:a16="http://schemas.microsoft.com/office/drawing/2014/main" id="{CF84CA89-5DDD-488F-9EFF-3B6EA9B09515}"/>
            </a:ext>
          </a:extLst>
        </xdr:cNvPr>
        <xdr:cNvGrpSpPr>
          <a:grpSpLocks/>
        </xdr:cNvGrpSpPr>
      </xdr:nvGrpSpPr>
      <xdr:grpSpPr bwMode="auto">
        <a:xfrm>
          <a:off x="10042543" y="1245656"/>
          <a:ext cx="231987" cy="175767"/>
          <a:chOff x="1523" y="327"/>
          <a:chExt cx="31" cy="23"/>
        </a:xfrm>
      </xdr:grpSpPr>
      <xdr:sp macro="" textlink="">
        <xdr:nvSpPr>
          <xdr:cNvPr id="7" name="テキスト 879">
            <a:extLst>
              <a:ext uri="{FF2B5EF4-FFF2-40B4-BE49-F238E27FC236}">
                <a16:creationId xmlns:a16="http://schemas.microsoft.com/office/drawing/2014/main" id="{FC5CEAF3-C938-478B-AC01-D35D5566F1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874">
            <a:extLst>
              <a:ext uri="{FF2B5EF4-FFF2-40B4-BE49-F238E27FC236}">
                <a16:creationId xmlns:a16="http://schemas.microsoft.com/office/drawing/2014/main" id="{7ED79DEE-2E84-4098-9D32-305E9E0BBD79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965201</xdr:colOff>
      <xdr:row>9</xdr:row>
      <xdr:rowOff>177803</xdr:rowOff>
    </xdr:from>
    <xdr:to>
      <xdr:col>22</xdr:col>
      <xdr:colOff>1158876</xdr:colOff>
      <xdr:row>10</xdr:row>
      <xdr:rowOff>190503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156F92AA-8222-4029-8C30-21B1FE61E3A2}"/>
            </a:ext>
          </a:extLst>
        </xdr:cNvPr>
        <xdr:cNvGrpSpPr>
          <a:grpSpLocks/>
        </xdr:cNvGrpSpPr>
      </xdr:nvGrpSpPr>
      <xdr:grpSpPr bwMode="auto">
        <a:xfrm>
          <a:off x="4013201" y="2156886"/>
          <a:ext cx="193675" cy="245534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960D6A04-6F4F-451F-AB60-64D070FFD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2C2F83F5-6448-41EF-94F1-927C7088E55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643463</xdr:colOff>
      <xdr:row>8</xdr:row>
      <xdr:rowOff>59270</xdr:rowOff>
    </xdr:from>
    <xdr:to>
      <xdr:col>23</xdr:col>
      <xdr:colOff>837138</xdr:colOff>
      <xdr:row>8</xdr:row>
      <xdr:rowOff>300570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E19B20B8-6E5D-4942-B028-18A3AB161962}"/>
            </a:ext>
          </a:extLst>
        </xdr:cNvPr>
        <xdr:cNvGrpSpPr>
          <a:grpSpLocks/>
        </xdr:cNvGrpSpPr>
      </xdr:nvGrpSpPr>
      <xdr:grpSpPr bwMode="auto">
        <a:xfrm>
          <a:off x="4887380" y="1731437"/>
          <a:ext cx="193675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98605C2F-69D8-4D00-8EF4-EFA1639984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4FCC5A84-A300-4B5B-9D87-33296D0C488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965200</xdr:colOff>
      <xdr:row>10</xdr:row>
      <xdr:rowOff>211666</xdr:rowOff>
    </xdr:from>
    <xdr:to>
      <xdr:col>6</xdr:col>
      <xdr:colOff>1158875</xdr:colOff>
      <xdr:row>11</xdr:row>
      <xdr:rowOff>12699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519311C8-D6F9-4708-B58F-CC9FF14067F6}"/>
            </a:ext>
          </a:extLst>
        </xdr:cNvPr>
        <xdr:cNvGrpSpPr>
          <a:grpSpLocks/>
        </xdr:cNvGrpSpPr>
      </xdr:nvGrpSpPr>
      <xdr:grpSpPr bwMode="auto">
        <a:xfrm>
          <a:off x="5432425" y="2421466"/>
          <a:ext cx="193675" cy="239183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61E21E30-C4A8-4013-B125-03DF3CE7D5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38D7CE00-8FCD-4125-85F3-5BA00089EB2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965201</xdr:colOff>
      <xdr:row>10</xdr:row>
      <xdr:rowOff>211666</xdr:rowOff>
    </xdr:from>
    <xdr:to>
      <xdr:col>9</xdr:col>
      <xdr:colOff>1158876</xdr:colOff>
      <xdr:row>11</xdr:row>
      <xdr:rowOff>12699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064AB3D1-DC57-4A8B-9729-1EE39085FA22}"/>
            </a:ext>
          </a:extLst>
        </xdr:cNvPr>
        <xdr:cNvGrpSpPr>
          <a:grpSpLocks/>
        </xdr:cNvGrpSpPr>
      </xdr:nvGrpSpPr>
      <xdr:grpSpPr bwMode="auto">
        <a:xfrm>
          <a:off x="8918576" y="2421466"/>
          <a:ext cx="193675" cy="239183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7B1C7CBC-1EBC-4ACD-8F2F-773C764F04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12C59A3C-B906-4B53-B22B-FB5679CB99F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956725</xdr:colOff>
      <xdr:row>21</xdr:row>
      <xdr:rowOff>118555</xdr:rowOff>
    </xdr:from>
    <xdr:to>
      <xdr:col>4</xdr:col>
      <xdr:colOff>1150400</xdr:colOff>
      <xdr:row>22</xdr:row>
      <xdr:rowOff>12721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57FE8DD0-C049-42D1-B1A2-17138AF5030E}"/>
            </a:ext>
          </a:extLst>
        </xdr:cNvPr>
        <xdr:cNvGrpSpPr>
          <a:grpSpLocks/>
        </xdr:cNvGrpSpPr>
      </xdr:nvGrpSpPr>
      <xdr:grpSpPr bwMode="auto">
        <a:xfrm>
          <a:off x="3099850" y="4985830"/>
          <a:ext cx="193675" cy="246591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E136C571-341B-43B2-ACD9-1B8408D172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9752B3C0-D249-4951-A417-F002AC59A16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956726</xdr:colOff>
      <xdr:row>32</xdr:row>
      <xdr:rowOff>118557</xdr:rowOff>
    </xdr:from>
    <xdr:to>
      <xdr:col>11</xdr:col>
      <xdr:colOff>1150401</xdr:colOff>
      <xdr:row>33</xdr:row>
      <xdr:rowOff>12723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2C40F3B5-28AD-4D9B-8FF1-C7F210FCBF4A}"/>
            </a:ext>
          </a:extLst>
        </xdr:cNvPr>
        <xdr:cNvGrpSpPr>
          <a:grpSpLocks/>
        </xdr:cNvGrpSpPr>
      </xdr:nvGrpSpPr>
      <xdr:grpSpPr bwMode="auto">
        <a:xfrm>
          <a:off x="11234201" y="7595682"/>
          <a:ext cx="193675" cy="246591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78E5DCC8-C21B-4F32-B6F3-2B5997C6E9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D269F160-77A5-4359-A53A-97E341B0E1C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524924</xdr:colOff>
      <xdr:row>30</xdr:row>
      <xdr:rowOff>262489</xdr:rowOff>
    </xdr:from>
    <xdr:to>
      <xdr:col>12</xdr:col>
      <xdr:colOff>718599</xdr:colOff>
      <xdr:row>32</xdr:row>
      <xdr:rowOff>38123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612BE1FA-A7EC-47CA-BDE0-F028A2488FDD}"/>
            </a:ext>
          </a:extLst>
        </xdr:cNvPr>
        <xdr:cNvGrpSpPr>
          <a:grpSpLocks/>
        </xdr:cNvGrpSpPr>
      </xdr:nvGrpSpPr>
      <xdr:grpSpPr bwMode="auto">
        <a:xfrm>
          <a:off x="11964449" y="7272889"/>
          <a:ext cx="193675" cy="242359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E578C9BC-B57E-4C94-9379-D61FFA4C77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DE4F7167-F0DE-4B83-8247-3C9BE67625F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406393</xdr:colOff>
      <xdr:row>41</xdr:row>
      <xdr:rowOff>262491</xdr:rowOff>
    </xdr:from>
    <xdr:to>
      <xdr:col>4</xdr:col>
      <xdr:colOff>600068</xdr:colOff>
      <xdr:row>43</xdr:row>
      <xdr:rowOff>38125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BE0D8FC0-864A-4175-A643-1026A9E756A9}"/>
            </a:ext>
          </a:extLst>
        </xdr:cNvPr>
        <xdr:cNvGrpSpPr>
          <a:grpSpLocks/>
        </xdr:cNvGrpSpPr>
      </xdr:nvGrpSpPr>
      <xdr:grpSpPr bwMode="auto">
        <a:xfrm>
          <a:off x="2549518" y="9882741"/>
          <a:ext cx="193675" cy="242359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007F2C2B-3BAE-4B48-BB1D-172074AB4F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68BA2D5A-EF1B-45ED-A211-0FDFB58213E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948261</xdr:colOff>
      <xdr:row>43</xdr:row>
      <xdr:rowOff>118558</xdr:rowOff>
    </xdr:from>
    <xdr:to>
      <xdr:col>9</xdr:col>
      <xdr:colOff>1141936</xdr:colOff>
      <xdr:row>44</xdr:row>
      <xdr:rowOff>12724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2891614E-E664-4E32-B942-96045161A34E}"/>
            </a:ext>
          </a:extLst>
        </xdr:cNvPr>
        <xdr:cNvGrpSpPr>
          <a:grpSpLocks/>
        </xdr:cNvGrpSpPr>
      </xdr:nvGrpSpPr>
      <xdr:grpSpPr bwMode="auto">
        <a:xfrm>
          <a:off x="8901636" y="10205533"/>
          <a:ext cx="193675" cy="246591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2E5E9FF0-B2AA-475A-B1B6-FE4F557F86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834FEC93-1323-4603-8B17-46740F3E94C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956733</xdr:colOff>
      <xdr:row>43</xdr:row>
      <xdr:rowOff>118562</xdr:rowOff>
    </xdr:from>
    <xdr:to>
      <xdr:col>10</xdr:col>
      <xdr:colOff>1150408</xdr:colOff>
      <xdr:row>44</xdr:row>
      <xdr:rowOff>12728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40C8EDB7-A4BF-4F18-8D3E-2BF732B70A85}"/>
            </a:ext>
          </a:extLst>
        </xdr:cNvPr>
        <xdr:cNvGrpSpPr>
          <a:grpSpLocks/>
        </xdr:cNvGrpSpPr>
      </xdr:nvGrpSpPr>
      <xdr:grpSpPr bwMode="auto">
        <a:xfrm>
          <a:off x="10072158" y="10205537"/>
          <a:ext cx="193675" cy="246591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85D59825-2405-4FF2-B9BE-B5EEEAEC2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9623316B-E7D3-4FE3-A60C-C2758446A0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956735</xdr:colOff>
      <xdr:row>43</xdr:row>
      <xdr:rowOff>118558</xdr:rowOff>
    </xdr:from>
    <xdr:to>
      <xdr:col>11</xdr:col>
      <xdr:colOff>1150410</xdr:colOff>
      <xdr:row>44</xdr:row>
      <xdr:rowOff>12724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DAFF580A-1E39-45A0-B457-408BF2116A01}"/>
            </a:ext>
          </a:extLst>
        </xdr:cNvPr>
        <xdr:cNvGrpSpPr>
          <a:grpSpLocks/>
        </xdr:cNvGrpSpPr>
      </xdr:nvGrpSpPr>
      <xdr:grpSpPr bwMode="auto">
        <a:xfrm>
          <a:off x="11234210" y="10205533"/>
          <a:ext cx="193675" cy="246591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4FE734D3-3765-4B9E-9EED-39E879E7C4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D207A687-5A08-4C5B-8623-6D8E2B801AA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956737</xdr:colOff>
      <xdr:row>43</xdr:row>
      <xdr:rowOff>118564</xdr:rowOff>
    </xdr:from>
    <xdr:to>
      <xdr:col>12</xdr:col>
      <xdr:colOff>1150412</xdr:colOff>
      <xdr:row>44</xdr:row>
      <xdr:rowOff>12730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B091C657-4A85-4A85-93B1-88AC7A640C77}"/>
            </a:ext>
          </a:extLst>
        </xdr:cNvPr>
        <xdr:cNvGrpSpPr>
          <a:grpSpLocks/>
        </xdr:cNvGrpSpPr>
      </xdr:nvGrpSpPr>
      <xdr:grpSpPr bwMode="auto">
        <a:xfrm>
          <a:off x="12396262" y="10205539"/>
          <a:ext cx="193675" cy="246591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7F47BF81-F347-4B96-8498-60EBC6F728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9B38EFCB-2C5B-4F3B-BED5-AC3CC1CD827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956777</xdr:colOff>
      <xdr:row>43</xdr:row>
      <xdr:rowOff>118558</xdr:rowOff>
    </xdr:from>
    <xdr:to>
      <xdr:col>13</xdr:col>
      <xdr:colOff>1150452</xdr:colOff>
      <xdr:row>44</xdr:row>
      <xdr:rowOff>12724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52D7F7A8-02CC-4470-B651-307A870524FD}"/>
            </a:ext>
          </a:extLst>
        </xdr:cNvPr>
        <xdr:cNvGrpSpPr>
          <a:grpSpLocks/>
        </xdr:cNvGrpSpPr>
      </xdr:nvGrpSpPr>
      <xdr:grpSpPr bwMode="auto">
        <a:xfrm>
          <a:off x="13558352" y="10205533"/>
          <a:ext cx="193675" cy="246591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A9AF5F14-9A94-4502-93C4-FC8922F5E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48C528C8-B962-48FA-8C21-CD79928E663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364072</xdr:colOff>
      <xdr:row>43</xdr:row>
      <xdr:rowOff>67733</xdr:rowOff>
    </xdr:from>
    <xdr:to>
      <xdr:col>10</xdr:col>
      <xdr:colOff>820187</xdr:colOff>
      <xdr:row>43</xdr:row>
      <xdr:rowOff>309033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77D8893C-8320-4D78-860D-C1EC8A6A4EA9}"/>
            </a:ext>
          </a:extLst>
        </xdr:cNvPr>
        <xdr:cNvGrpSpPr/>
      </xdr:nvGrpSpPr>
      <xdr:grpSpPr>
        <a:xfrm>
          <a:off x="9479497" y="10154708"/>
          <a:ext cx="456115" cy="241300"/>
          <a:chOff x="5689602" y="8092949"/>
          <a:chExt cx="456115" cy="241300"/>
        </a:xfrm>
      </xdr:grpSpPr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AD350EDA-E0A7-4A2F-90FF-9749B6E76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F9C8C5AD-7DEB-48EC-A39F-A8BE25F2E35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41" name="テキスト 407">
              <a:extLst>
                <a:ext uri="{FF2B5EF4-FFF2-40B4-BE49-F238E27FC236}">
                  <a16:creationId xmlns:a16="http://schemas.microsoft.com/office/drawing/2014/main" id="{E0E1B8E3-2803-4F72-B060-A7A36E1BC67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2" name="Oval 1115">
              <a:extLst>
                <a:ext uri="{FF2B5EF4-FFF2-40B4-BE49-F238E27FC236}">
                  <a16:creationId xmlns:a16="http://schemas.microsoft.com/office/drawing/2014/main" id="{D533C90A-3514-410D-BB4F-73AD562AD7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8" name="Group 1113">
            <a:extLst>
              <a:ext uri="{FF2B5EF4-FFF2-40B4-BE49-F238E27FC236}">
                <a16:creationId xmlns:a16="http://schemas.microsoft.com/office/drawing/2014/main" id="{4F69DFB4-478F-4E5F-A1E5-99F85E0CAE0A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A6AD09D6-5D00-43E6-9C1A-94F864DE16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F3FA167D-1ACB-4981-B122-54A6BCBFAE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12</xdr:col>
      <xdr:colOff>169331</xdr:colOff>
      <xdr:row>43</xdr:row>
      <xdr:rowOff>67733</xdr:rowOff>
    </xdr:from>
    <xdr:to>
      <xdr:col>12</xdr:col>
      <xdr:colOff>879450</xdr:colOff>
      <xdr:row>43</xdr:row>
      <xdr:rowOff>309039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6371BA25-6234-4537-9263-ECDD5951F8A5}"/>
            </a:ext>
          </a:extLst>
        </xdr:cNvPr>
        <xdr:cNvGrpSpPr/>
      </xdr:nvGrpSpPr>
      <xdr:grpSpPr>
        <a:xfrm>
          <a:off x="11608856" y="10154708"/>
          <a:ext cx="710119" cy="241306"/>
          <a:chOff x="6146799" y="1507073"/>
          <a:chExt cx="710119" cy="241306"/>
        </a:xfrm>
      </xdr:grpSpPr>
      <xdr:sp macro="" textlink="">
        <xdr:nvSpPr>
          <xdr:cNvPr id="44" name="Text Box 802">
            <a:extLst>
              <a:ext uri="{FF2B5EF4-FFF2-40B4-BE49-F238E27FC236}">
                <a16:creationId xmlns:a16="http://schemas.microsoft.com/office/drawing/2014/main" id="{13C76D8D-E111-449B-8352-51A6A28C2D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5" name="Group 1113">
            <a:extLst>
              <a:ext uri="{FF2B5EF4-FFF2-40B4-BE49-F238E27FC236}">
                <a16:creationId xmlns:a16="http://schemas.microsoft.com/office/drawing/2014/main" id="{47558E0A-24B1-418F-B84A-CA7368F8E46B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53" name="テキスト 407">
              <a:extLst>
                <a:ext uri="{FF2B5EF4-FFF2-40B4-BE49-F238E27FC236}">
                  <a16:creationId xmlns:a16="http://schemas.microsoft.com/office/drawing/2014/main" id="{0A97055F-D8F1-4A23-A578-0F3B1EA220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54" name="Oval 1115">
              <a:extLst>
                <a:ext uri="{FF2B5EF4-FFF2-40B4-BE49-F238E27FC236}">
                  <a16:creationId xmlns:a16="http://schemas.microsoft.com/office/drawing/2014/main" id="{BCB0BAE3-C440-4480-93EC-6BF564DC83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6" name="Group 1113">
            <a:extLst>
              <a:ext uri="{FF2B5EF4-FFF2-40B4-BE49-F238E27FC236}">
                <a16:creationId xmlns:a16="http://schemas.microsoft.com/office/drawing/2014/main" id="{95100CE2-7C81-422B-8C15-0C973724330E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51" name="テキスト 407">
              <a:extLst>
                <a:ext uri="{FF2B5EF4-FFF2-40B4-BE49-F238E27FC236}">
                  <a16:creationId xmlns:a16="http://schemas.microsoft.com/office/drawing/2014/main" id="{BDAA4946-928B-4307-95D2-6900D3A9D1F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2" name="Oval 1115">
              <a:extLst>
                <a:ext uri="{FF2B5EF4-FFF2-40B4-BE49-F238E27FC236}">
                  <a16:creationId xmlns:a16="http://schemas.microsoft.com/office/drawing/2014/main" id="{E657B3EE-7012-42D2-AD63-900A71EA998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ED6716E9-6A78-4245-8323-B94894F52C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DAAD3D5C-BF23-483E-9313-DECEFA410E2F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49" name="テキスト 407">
              <a:extLst>
                <a:ext uri="{FF2B5EF4-FFF2-40B4-BE49-F238E27FC236}">
                  <a16:creationId xmlns:a16="http://schemas.microsoft.com/office/drawing/2014/main" id="{90ED4517-8E40-4D2F-B971-DE854F761B3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50" name="Oval 1115">
              <a:extLst>
                <a:ext uri="{FF2B5EF4-FFF2-40B4-BE49-F238E27FC236}">
                  <a16:creationId xmlns:a16="http://schemas.microsoft.com/office/drawing/2014/main" id="{93E21BB0-7E1E-450B-BDF7-383590A766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13</xdr:col>
      <xdr:colOff>194732</xdr:colOff>
      <xdr:row>43</xdr:row>
      <xdr:rowOff>67733</xdr:rowOff>
    </xdr:from>
    <xdr:to>
      <xdr:col>13</xdr:col>
      <xdr:colOff>904851</xdr:colOff>
      <xdr:row>43</xdr:row>
      <xdr:rowOff>309039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BEC70C1E-F5A2-4258-92A1-7D6644E045E5}"/>
            </a:ext>
          </a:extLst>
        </xdr:cNvPr>
        <xdr:cNvGrpSpPr/>
      </xdr:nvGrpSpPr>
      <xdr:grpSpPr>
        <a:xfrm>
          <a:off x="12796307" y="10154708"/>
          <a:ext cx="710119" cy="241306"/>
          <a:chOff x="6146799" y="1507073"/>
          <a:chExt cx="710119" cy="241306"/>
        </a:xfrm>
      </xdr:grpSpPr>
      <xdr:sp macro="" textlink="">
        <xdr:nvSpPr>
          <xdr:cNvPr id="56" name="Text Box 802">
            <a:extLst>
              <a:ext uri="{FF2B5EF4-FFF2-40B4-BE49-F238E27FC236}">
                <a16:creationId xmlns:a16="http://schemas.microsoft.com/office/drawing/2014/main" id="{D3B44A7D-2045-47FD-8596-93BC5B3E9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7" name="Group 1113">
            <a:extLst>
              <a:ext uri="{FF2B5EF4-FFF2-40B4-BE49-F238E27FC236}">
                <a16:creationId xmlns:a16="http://schemas.microsoft.com/office/drawing/2014/main" id="{58444A1B-B759-4638-8C39-725AA2F12FCA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7CBAE392-D8D3-486C-A008-E6B18FA44AE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92E9A699-234A-4585-B1A6-BBC7A41B4AB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8" name="Group 1113">
            <a:extLst>
              <a:ext uri="{FF2B5EF4-FFF2-40B4-BE49-F238E27FC236}">
                <a16:creationId xmlns:a16="http://schemas.microsoft.com/office/drawing/2014/main" id="{4308368C-B107-40FF-A202-E6312E8C3844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F45A5414-D55C-4B34-9861-99DFEDE5E7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E4C89815-FB91-467D-9D34-3A852BF9EB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8366E00F-4F21-45A0-8A88-A9216E269F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0F2A6A0E-BB20-4ED0-9172-81AB08952F37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61" name="テキスト 407">
              <a:extLst>
                <a:ext uri="{FF2B5EF4-FFF2-40B4-BE49-F238E27FC236}">
                  <a16:creationId xmlns:a16="http://schemas.microsoft.com/office/drawing/2014/main" id="{7657F8D2-24B5-4BD2-925E-5B6FA710B2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2" name="Oval 1115">
              <a:extLst>
                <a:ext uri="{FF2B5EF4-FFF2-40B4-BE49-F238E27FC236}">
                  <a16:creationId xmlns:a16="http://schemas.microsoft.com/office/drawing/2014/main" id="{5CF2D1D6-A445-4F69-9C48-FE2DD39862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14</xdr:col>
      <xdr:colOff>364078</xdr:colOff>
      <xdr:row>43</xdr:row>
      <xdr:rowOff>67733</xdr:rowOff>
    </xdr:from>
    <xdr:to>
      <xdr:col>14</xdr:col>
      <xdr:colOff>820193</xdr:colOff>
      <xdr:row>43</xdr:row>
      <xdr:rowOff>309033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470ED271-6B66-40A9-96F3-4D8ED13722FF}"/>
            </a:ext>
          </a:extLst>
        </xdr:cNvPr>
        <xdr:cNvGrpSpPr/>
      </xdr:nvGrpSpPr>
      <xdr:grpSpPr>
        <a:xfrm>
          <a:off x="14127703" y="10154708"/>
          <a:ext cx="456115" cy="241300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950B4375-368C-41A6-B08F-1D7027C891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E2C90E2F-2D51-410F-B112-91BCEA9A187B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B86FC492-2224-4624-9587-57277D687C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332A4CB7-4021-49F9-A2CE-273F68E6161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C7F304C0-2741-45AB-A5A5-34ED3FDD7F6E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194E828B-402B-4729-BB2A-C3F339948C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09309199-6AEF-4917-A2D5-5742F4C1A7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</xdr:col>
      <xdr:colOff>965196</xdr:colOff>
      <xdr:row>54</xdr:row>
      <xdr:rowOff>118547</xdr:rowOff>
    </xdr:from>
    <xdr:to>
      <xdr:col>4</xdr:col>
      <xdr:colOff>1158871</xdr:colOff>
      <xdr:row>55</xdr:row>
      <xdr:rowOff>12714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E169AE0D-1010-43E4-93EE-8D9C4971C596}"/>
            </a:ext>
          </a:extLst>
        </xdr:cNvPr>
        <xdr:cNvGrpSpPr>
          <a:grpSpLocks/>
        </xdr:cNvGrpSpPr>
      </xdr:nvGrpSpPr>
      <xdr:grpSpPr bwMode="auto">
        <a:xfrm>
          <a:off x="3108321" y="12777272"/>
          <a:ext cx="193675" cy="246592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46BC3C90-4DF2-419A-974F-D9952015A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1AACE8DE-B034-4A5A-B38B-018106E4419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</xdr:col>
      <xdr:colOff>965197</xdr:colOff>
      <xdr:row>54</xdr:row>
      <xdr:rowOff>118547</xdr:rowOff>
    </xdr:from>
    <xdr:to>
      <xdr:col>5</xdr:col>
      <xdr:colOff>1158872</xdr:colOff>
      <xdr:row>55</xdr:row>
      <xdr:rowOff>12714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32167F28-BC1B-4FA8-AF7F-55E2B647E88A}"/>
            </a:ext>
          </a:extLst>
        </xdr:cNvPr>
        <xdr:cNvGrpSpPr>
          <a:grpSpLocks/>
        </xdr:cNvGrpSpPr>
      </xdr:nvGrpSpPr>
      <xdr:grpSpPr bwMode="auto">
        <a:xfrm>
          <a:off x="4270372" y="12777272"/>
          <a:ext cx="193675" cy="246592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E2113540-8800-4B55-9A0D-5AED903AD8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288FBF5A-363B-4D1C-AF53-9D1BAA80DC4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6</xdr:col>
      <xdr:colOff>220134</xdr:colOff>
      <xdr:row>54</xdr:row>
      <xdr:rowOff>76178</xdr:rowOff>
    </xdr:from>
    <xdr:to>
      <xdr:col>6</xdr:col>
      <xdr:colOff>930253</xdr:colOff>
      <xdr:row>54</xdr:row>
      <xdr:rowOff>317484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F47B68B8-6905-466C-A2D9-B608118A27AD}"/>
            </a:ext>
          </a:extLst>
        </xdr:cNvPr>
        <xdr:cNvGrpSpPr/>
      </xdr:nvGrpSpPr>
      <xdr:grpSpPr>
        <a:xfrm>
          <a:off x="4687359" y="12734903"/>
          <a:ext cx="710119" cy="241306"/>
          <a:chOff x="6146799" y="1507073"/>
          <a:chExt cx="710119" cy="241306"/>
        </a:xfrm>
      </xdr:grpSpPr>
      <xdr:sp macro="" textlink="">
        <xdr:nvSpPr>
          <xdr:cNvPr id="82" name="Text Box 802">
            <a:extLst>
              <a:ext uri="{FF2B5EF4-FFF2-40B4-BE49-F238E27FC236}">
                <a16:creationId xmlns:a16="http://schemas.microsoft.com/office/drawing/2014/main" id="{5EE729C8-754F-4B91-A5D3-A3E631B44A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3" name="Group 1113">
            <a:extLst>
              <a:ext uri="{FF2B5EF4-FFF2-40B4-BE49-F238E27FC236}">
                <a16:creationId xmlns:a16="http://schemas.microsoft.com/office/drawing/2014/main" id="{693540A4-7E2A-45F2-B50A-5D2E22FD86E7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91" name="テキスト 407">
              <a:extLst>
                <a:ext uri="{FF2B5EF4-FFF2-40B4-BE49-F238E27FC236}">
                  <a16:creationId xmlns:a16="http://schemas.microsoft.com/office/drawing/2014/main" id="{081B20B5-CD46-4D92-BEF0-1FC1332777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92" name="Oval 1115">
              <a:extLst>
                <a:ext uri="{FF2B5EF4-FFF2-40B4-BE49-F238E27FC236}">
                  <a16:creationId xmlns:a16="http://schemas.microsoft.com/office/drawing/2014/main" id="{55CD2B2D-F7A6-4702-BC2B-F57768D49FF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4" name="Group 1113">
            <a:extLst>
              <a:ext uri="{FF2B5EF4-FFF2-40B4-BE49-F238E27FC236}">
                <a16:creationId xmlns:a16="http://schemas.microsoft.com/office/drawing/2014/main" id="{E686DFC3-BE4B-4CCC-A07B-CAF24962A15F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89" name="テキスト 407">
              <a:extLst>
                <a:ext uri="{FF2B5EF4-FFF2-40B4-BE49-F238E27FC236}">
                  <a16:creationId xmlns:a16="http://schemas.microsoft.com/office/drawing/2014/main" id="{3C05B7D5-F716-4F0A-A027-595787E2124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90" name="Oval 1115">
              <a:extLst>
                <a:ext uri="{FF2B5EF4-FFF2-40B4-BE49-F238E27FC236}">
                  <a16:creationId xmlns:a16="http://schemas.microsoft.com/office/drawing/2014/main" id="{6DEAEF80-775A-40AE-9969-69BE6EA4E8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5" name="Text Box 802">
            <a:extLst>
              <a:ext uri="{FF2B5EF4-FFF2-40B4-BE49-F238E27FC236}">
                <a16:creationId xmlns:a16="http://schemas.microsoft.com/office/drawing/2014/main" id="{3DC143E5-CD71-4C28-9825-293859B4F9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6" name="Group 1113">
            <a:extLst>
              <a:ext uri="{FF2B5EF4-FFF2-40B4-BE49-F238E27FC236}">
                <a16:creationId xmlns:a16="http://schemas.microsoft.com/office/drawing/2014/main" id="{9A135F7D-7CDC-4FB1-9E40-2AA18628633B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87" name="テキスト 407">
              <a:extLst>
                <a:ext uri="{FF2B5EF4-FFF2-40B4-BE49-F238E27FC236}">
                  <a16:creationId xmlns:a16="http://schemas.microsoft.com/office/drawing/2014/main" id="{4454E4CF-459C-49B7-BDFD-D7E7F71DCB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88" name="Oval 1115">
              <a:extLst>
                <a:ext uri="{FF2B5EF4-FFF2-40B4-BE49-F238E27FC236}">
                  <a16:creationId xmlns:a16="http://schemas.microsoft.com/office/drawing/2014/main" id="{FD9BAB78-92A9-4858-8658-E5C2247A11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34</xdr:row>
      <xdr:rowOff>133350</xdr:rowOff>
    </xdr:from>
    <xdr:to>
      <xdr:col>5</xdr:col>
      <xdr:colOff>123825</xdr:colOff>
      <xdr:row>34</xdr:row>
      <xdr:rowOff>342900</xdr:rowOff>
    </xdr:to>
    <xdr:sp macro="" textlink="">
      <xdr:nvSpPr>
        <xdr:cNvPr id="2" name="Text Box 116">
          <a:extLst>
            <a:ext uri="{FF2B5EF4-FFF2-40B4-BE49-F238E27FC236}">
              <a16:creationId xmlns:a16="http://schemas.microsoft.com/office/drawing/2014/main" id="{F9EB4CC0-F936-480C-8968-447D790442F3}"/>
            </a:ext>
          </a:extLst>
        </xdr:cNvPr>
        <xdr:cNvSpPr txBox="1">
          <a:spLocks noChangeArrowheads="1"/>
        </xdr:cNvSpPr>
      </xdr:nvSpPr>
      <xdr:spPr bwMode="auto">
        <a:xfrm>
          <a:off x="1905000" y="99441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 editAs="absolute">
    <xdr:from>
      <xdr:col>6</xdr:col>
      <xdr:colOff>973705</xdr:colOff>
      <xdr:row>12</xdr:row>
      <xdr:rowOff>8467</xdr:rowOff>
    </xdr:from>
    <xdr:to>
      <xdr:col>6</xdr:col>
      <xdr:colOff>1167380</xdr:colOff>
      <xdr:row>13</xdr:row>
      <xdr:rowOff>88900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E2CB0151-B0B6-4947-9669-1C11EE014A60}"/>
            </a:ext>
          </a:extLst>
        </xdr:cNvPr>
        <xdr:cNvGrpSpPr>
          <a:grpSpLocks/>
        </xdr:cNvGrpSpPr>
      </xdr:nvGrpSpPr>
      <xdr:grpSpPr bwMode="auto">
        <a:xfrm>
          <a:off x="3164455" y="2208742"/>
          <a:ext cx="193675" cy="232833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D8578213-F166-4A23-9ADE-044AFDF17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4F0E2366-57CD-4255-A2F8-23BBECB0678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516525</xdr:colOff>
      <xdr:row>9</xdr:row>
      <xdr:rowOff>16934</xdr:rowOff>
    </xdr:from>
    <xdr:to>
      <xdr:col>8</xdr:col>
      <xdr:colOff>710200</xdr:colOff>
      <xdr:row>11</xdr:row>
      <xdr:rowOff>4234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42EA85CE-6DF5-4F6D-B24D-A7375B92CFE8}"/>
            </a:ext>
          </a:extLst>
        </xdr:cNvPr>
        <xdr:cNvGrpSpPr>
          <a:grpSpLocks/>
        </xdr:cNvGrpSpPr>
      </xdr:nvGrpSpPr>
      <xdr:grpSpPr bwMode="auto">
        <a:xfrm>
          <a:off x="5069475" y="1702859"/>
          <a:ext cx="193675" cy="244475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93B349EC-93E1-48ED-ABF2-F2E8D79BFA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C6B87440-6EDE-4E4E-B4B5-8004FC8F782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956733</xdr:colOff>
      <xdr:row>35</xdr:row>
      <xdr:rowOff>203201</xdr:rowOff>
    </xdr:from>
    <xdr:to>
      <xdr:col>8</xdr:col>
      <xdr:colOff>1150408</xdr:colOff>
      <xdr:row>35</xdr:row>
      <xdr:rowOff>444501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2585C1E0-D38B-47E3-984C-2C23868AD54F}"/>
            </a:ext>
          </a:extLst>
        </xdr:cNvPr>
        <xdr:cNvGrpSpPr>
          <a:grpSpLocks/>
        </xdr:cNvGrpSpPr>
      </xdr:nvGrpSpPr>
      <xdr:grpSpPr bwMode="auto">
        <a:xfrm>
          <a:off x="5509683" y="10366376"/>
          <a:ext cx="193675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378733BB-77F5-4014-825E-3AEE212BA6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2C876702-9A60-4E8B-845F-6C88CD91244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956774</xdr:colOff>
      <xdr:row>35</xdr:row>
      <xdr:rowOff>203201</xdr:rowOff>
    </xdr:from>
    <xdr:to>
      <xdr:col>9</xdr:col>
      <xdr:colOff>1150449</xdr:colOff>
      <xdr:row>35</xdr:row>
      <xdr:rowOff>444501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C0242E11-F856-4BED-A903-63C2C0024639}"/>
            </a:ext>
          </a:extLst>
        </xdr:cNvPr>
        <xdr:cNvGrpSpPr>
          <a:grpSpLocks/>
        </xdr:cNvGrpSpPr>
      </xdr:nvGrpSpPr>
      <xdr:grpSpPr bwMode="auto">
        <a:xfrm>
          <a:off x="6690824" y="10366376"/>
          <a:ext cx="193675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797E46C1-F522-4DF3-8FD5-FA28B0004D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3347568A-A1F7-4970-8D18-50EBCAA95BB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965244</xdr:colOff>
      <xdr:row>35</xdr:row>
      <xdr:rowOff>203201</xdr:rowOff>
    </xdr:from>
    <xdr:to>
      <xdr:col>11</xdr:col>
      <xdr:colOff>1158919</xdr:colOff>
      <xdr:row>35</xdr:row>
      <xdr:rowOff>444501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0543C270-F479-4905-9532-B8FF8F5E82D7}"/>
            </a:ext>
          </a:extLst>
        </xdr:cNvPr>
        <xdr:cNvGrpSpPr>
          <a:grpSpLocks/>
        </xdr:cNvGrpSpPr>
      </xdr:nvGrpSpPr>
      <xdr:grpSpPr bwMode="auto">
        <a:xfrm>
          <a:off x="9061494" y="10366376"/>
          <a:ext cx="193675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DA7A793E-1090-4104-A640-DE9B8B2CAE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DC46C25F-318F-4E2C-9447-6DE20134B24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965244</xdr:colOff>
      <xdr:row>35</xdr:row>
      <xdr:rowOff>203201</xdr:rowOff>
    </xdr:from>
    <xdr:to>
      <xdr:col>12</xdr:col>
      <xdr:colOff>1158919</xdr:colOff>
      <xdr:row>35</xdr:row>
      <xdr:rowOff>444501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6C17EE66-3FB6-49D4-BE7C-D975EAFD0439}"/>
            </a:ext>
          </a:extLst>
        </xdr:cNvPr>
        <xdr:cNvGrpSpPr>
          <a:grpSpLocks/>
        </xdr:cNvGrpSpPr>
      </xdr:nvGrpSpPr>
      <xdr:grpSpPr bwMode="auto">
        <a:xfrm>
          <a:off x="10242594" y="10366376"/>
          <a:ext cx="193675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C2D15388-46B0-465E-A513-5A87E0B30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A9939F68-6CEA-4631-B48B-261394CBE17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948314</xdr:colOff>
      <xdr:row>35</xdr:row>
      <xdr:rowOff>203201</xdr:rowOff>
    </xdr:from>
    <xdr:to>
      <xdr:col>13</xdr:col>
      <xdr:colOff>1141989</xdr:colOff>
      <xdr:row>35</xdr:row>
      <xdr:rowOff>444501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6ECCCD18-732A-451E-89B0-69AD8D3A5CD6}"/>
            </a:ext>
          </a:extLst>
        </xdr:cNvPr>
        <xdr:cNvGrpSpPr>
          <a:grpSpLocks/>
        </xdr:cNvGrpSpPr>
      </xdr:nvGrpSpPr>
      <xdr:grpSpPr bwMode="auto">
        <a:xfrm>
          <a:off x="11406764" y="10366376"/>
          <a:ext cx="193675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6C4F7C90-2090-42C6-9358-B4F1750A8C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795D3948-1DC6-42DF-9541-DD1C6CC589D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380999</xdr:colOff>
      <xdr:row>34</xdr:row>
      <xdr:rowOff>169333</xdr:rowOff>
    </xdr:from>
    <xdr:to>
      <xdr:col>13</xdr:col>
      <xdr:colOff>837114</xdr:colOff>
      <xdr:row>35</xdr:row>
      <xdr:rowOff>63500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D05A36AE-579B-4031-9C19-07906A987AC1}"/>
            </a:ext>
          </a:extLst>
        </xdr:cNvPr>
        <xdr:cNvGrpSpPr/>
      </xdr:nvGrpSpPr>
      <xdr:grpSpPr>
        <a:xfrm>
          <a:off x="10839449" y="9980083"/>
          <a:ext cx="456115" cy="246592"/>
          <a:chOff x="5689602" y="8092949"/>
          <a:chExt cx="456115" cy="241300"/>
        </a:xfrm>
      </xdr:grpSpPr>
      <xdr:sp macro="" textlink="">
        <xdr:nvSpPr>
          <xdr:cNvPr id="25" name="Text Box 802">
            <a:extLst>
              <a:ext uri="{FF2B5EF4-FFF2-40B4-BE49-F238E27FC236}">
                <a16:creationId xmlns:a16="http://schemas.microsoft.com/office/drawing/2014/main" id="{6ECC4B2D-B2CA-44DC-ACCE-1EC2EA7FBD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6" name="Group 1113">
            <a:extLst>
              <a:ext uri="{FF2B5EF4-FFF2-40B4-BE49-F238E27FC236}">
                <a16:creationId xmlns:a16="http://schemas.microsoft.com/office/drawing/2014/main" id="{D0BD0B2F-C377-4C63-99A7-C6379B8979C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0" name="テキスト 407">
              <a:extLst>
                <a:ext uri="{FF2B5EF4-FFF2-40B4-BE49-F238E27FC236}">
                  <a16:creationId xmlns:a16="http://schemas.microsoft.com/office/drawing/2014/main" id="{D627459A-C2C1-4514-A150-CEEDC92EB8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1115">
              <a:extLst>
                <a:ext uri="{FF2B5EF4-FFF2-40B4-BE49-F238E27FC236}">
                  <a16:creationId xmlns:a16="http://schemas.microsoft.com/office/drawing/2014/main" id="{BC71189B-D6AB-4826-A58A-7327390BA6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1113">
            <a:extLst>
              <a:ext uri="{FF2B5EF4-FFF2-40B4-BE49-F238E27FC236}">
                <a16:creationId xmlns:a16="http://schemas.microsoft.com/office/drawing/2014/main" id="{14C749FF-411A-40D5-8921-F8D259A7B9B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8" name="テキスト 407">
              <a:extLst>
                <a:ext uri="{FF2B5EF4-FFF2-40B4-BE49-F238E27FC236}">
                  <a16:creationId xmlns:a16="http://schemas.microsoft.com/office/drawing/2014/main" id="{093F155B-8BA2-47A6-8A68-82CF882908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1115">
              <a:extLst>
                <a:ext uri="{FF2B5EF4-FFF2-40B4-BE49-F238E27FC236}">
                  <a16:creationId xmlns:a16="http://schemas.microsoft.com/office/drawing/2014/main" id="{D2899F2D-7A97-45A1-8FA2-62191A71CAB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249775</xdr:colOff>
      <xdr:row>34</xdr:row>
      <xdr:rowOff>161925</xdr:rowOff>
    </xdr:from>
    <xdr:to>
      <xdr:col>10</xdr:col>
      <xdr:colOff>999066</xdr:colOff>
      <xdr:row>35</xdr:row>
      <xdr:rowOff>359833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3A139E45-A6D3-49FC-8724-AE1EF970BD9C}"/>
            </a:ext>
          </a:extLst>
        </xdr:cNvPr>
        <xdr:cNvGrpSpPr/>
      </xdr:nvGrpSpPr>
      <xdr:grpSpPr>
        <a:xfrm>
          <a:off x="7164925" y="9972675"/>
          <a:ext cx="749291" cy="550333"/>
          <a:chOff x="7167042" y="10076392"/>
          <a:chExt cx="749291" cy="545041"/>
        </a:xfrm>
      </xdr:grpSpPr>
      <xdr:sp macro="" textlink="">
        <xdr:nvSpPr>
          <xdr:cNvPr id="33" name="テキスト 364">
            <a:extLst>
              <a:ext uri="{FF2B5EF4-FFF2-40B4-BE49-F238E27FC236}">
                <a16:creationId xmlns:a16="http://schemas.microsoft.com/office/drawing/2014/main" id="{0CD819CD-3D4B-4987-A5C7-8597ECDE7A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15638" y="10076392"/>
            <a:ext cx="500695" cy="518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×100</a:t>
            </a: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CA2506AC-9670-4F0A-864C-C532C6FD54B3}"/>
              </a:ext>
            </a:extLst>
          </xdr:cNvPr>
          <xdr:cNvGrpSpPr>
            <a:grpSpLocks/>
          </xdr:cNvGrpSpPr>
        </xdr:nvGrpSpPr>
        <xdr:grpSpPr bwMode="auto">
          <a:xfrm>
            <a:off x="7230581" y="10380133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ED623972-3226-492B-B435-94A1EFC1457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77237BA3-E1B0-44D0-84A6-55FCB05158D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DE496345-E8FC-4D10-928D-588C14DFA9D0}"/>
              </a:ext>
            </a:extLst>
          </xdr:cNvPr>
          <xdr:cNvGrpSpPr>
            <a:grpSpLocks/>
          </xdr:cNvGrpSpPr>
        </xdr:nvGrpSpPr>
        <xdr:grpSpPr bwMode="auto">
          <a:xfrm>
            <a:off x="7230581" y="10134601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2372EFE3-0C9F-4D88-B10C-2F9F7D0A45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20CC7B78-56B7-40B7-BEB2-6E6FC41678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Line 145">
            <a:extLst>
              <a:ext uri="{FF2B5EF4-FFF2-40B4-BE49-F238E27FC236}">
                <a16:creationId xmlns:a16="http://schemas.microsoft.com/office/drawing/2014/main" id="{CC84F7F0-5E7F-4A9D-B987-F2995CC5D24E}"/>
              </a:ext>
            </a:extLst>
          </xdr:cNvPr>
          <xdr:cNvSpPr>
            <a:spLocks noChangeShapeType="1"/>
          </xdr:cNvSpPr>
        </xdr:nvSpPr>
        <xdr:spPr bwMode="auto">
          <a:xfrm flipV="1">
            <a:off x="7167042" y="10366447"/>
            <a:ext cx="31274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152408</xdr:colOff>
      <xdr:row>24</xdr:row>
      <xdr:rowOff>33849</xdr:rowOff>
    </xdr:from>
    <xdr:to>
      <xdr:col>16</xdr:col>
      <xdr:colOff>168283</xdr:colOff>
      <xdr:row>25</xdr:row>
      <xdr:rowOff>4215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F8376F3B-6DA3-4080-BFD8-9C0F6C6EFA73}"/>
            </a:ext>
          </a:extLst>
        </xdr:cNvPr>
        <xdr:cNvGrpSpPr>
          <a:grpSpLocks/>
        </xdr:cNvGrpSpPr>
      </xdr:nvGrpSpPr>
      <xdr:grpSpPr bwMode="auto">
        <a:xfrm>
          <a:off x="2447933" y="5453574"/>
          <a:ext cx="187325" cy="237066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0DE50B5D-6144-4A1E-9E85-0F6A44AD70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3FA1E04C-33CD-4623-B8F6-E295D35B070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27</xdr:row>
      <xdr:rowOff>25390</xdr:rowOff>
    </xdr:from>
    <xdr:to>
      <xdr:col>16</xdr:col>
      <xdr:colOff>168283</xdr:colOff>
      <xdr:row>28</xdr:row>
      <xdr:rowOff>2107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EAD991FE-30EE-4F10-A5D2-2ED567FCFCA7}"/>
            </a:ext>
          </a:extLst>
        </xdr:cNvPr>
        <xdr:cNvGrpSpPr>
          <a:grpSpLocks/>
        </xdr:cNvGrpSpPr>
      </xdr:nvGrpSpPr>
      <xdr:grpSpPr bwMode="auto">
        <a:xfrm>
          <a:off x="2447933" y="6245215"/>
          <a:ext cx="187325" cy="243417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12FDFAE4-43F7-43D1-B8FF-A4918D282C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B93BEE93-311C-4422-81A3-865EED0BBA8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40</xdr:row>
      <xdr:rowOff>25341</xdr:rowOff>
    </xdr:from>
    <xdr:to>
      <xdr:col>16</xdr:col>
      <xdr:colOff>168283</xdr:colOff>
      <xdr:row>41</xdr:row>
      <xdr:rowOff>2058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D357C8A0-8232-4C73-8D0A-458ACDF373B2}"/>
            </a:ext>
          </a:extLst>
        </xdr:cNvPr>
        <xdr:cNvGrpSpPr>
          <a:grpSpLocks/>
        </xdr:cNvGrpSpPr>
      </xdr:nvGrpSpPr>
      <xdr:grpSpPr bwMode="auto">
        <a:xfrm>
          <a:off x="2447933" y="9712266"/>
          <a:ext cx="187325" cy="243417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4FCF44D5-C5D5-4065-AB08-1D65B8C8A0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0ACE04D5-FB4B-4964-ADFF-E8A6D8E28AB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46</xdr:row>
      <xdr:rowOff>25341</xdr:rowOff>
    </xdr:from>
    <xdr:to>
      <xdr:col>16</xdr:col>
      <xdr:colOff>168283</xdr:colOff>
      <xdr:row>47</xdr:row>
      <xdr:rowOff>2058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7CDEE6B4-A7A2-49D5-8FB2-8DF0FE476173}"/>
            </a:ext>
          </a:extLst>
        </xdr:cNvPr>
        <xdr:cNvGrpSpPr>
          <a:grpSpLocks/>
        </xdr:cNvGrpSpPr>
      </xdr:nvGrpSpPr>
      <xdr:grpSpPr bwMode="auto">
        <a:xfrm>
          <a:off x="2447933" y="11312466"/>
          <a:ext cx="187325" cy="243417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1E9EB27D-478F-40C1-8FF7-533712B39D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D28ECA0F-E8BF-4C1F-A7DA-5EDF15B2E8E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25</xdr:col>
      <xdr:colOff>76206</xdr:colOff>
      <xdr:row>11</xdr:row>
      <xdr:rowOff>253999</xdr:rowOff>
    </xdr:from>
    <xdr:to>
      <xdr:col>26</xdr:col>
      <xdr:colOff>117481</xdr:colOff>
      <xdr:row>12</xdr:row>
      <xdr:rowOff>224366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9A34CF20-1521-4522-9F4E-6D4ED5A2EBD9}"/>
            </a:ext>
          </a:extLst>
        </xdr:cNvPr>
        <xdr:cNvGrpSpPr>
          <a:grpSpLocks/>
        </xdr:cNvGrpSpPr>
      </xdr:nvGrpSpPr>
      <xdr:grpSpPr bwMode="auto">
        <a:xfrm>
          <a:off x="5591181" y="2206624"/>
          <a:ext cx="193675" cy="237067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E3FC6796-6C14-4DAB-BB40-CEDAE0EA12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A2DCF917-4B93-43F8-BBEA-3E7A6C59C8A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26</xdr:row>
      <xdr:rowOff>23257</xdr:rowOff>
    </xdr:from>
    <xdr:to>
      <xdr:col>36</xdr:col>
      <xdr:colOff>142870</xdr:colOff>
      <xdr:row>26</xdr:row>
      <xdr:rowOff>258208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2A878480-E1E0-422E-ABA9-1F60A3D93018}"/>
            </a:ext>
          </a:extLst>
        </xdr:cNvPr>
        <xdr:cNvGrpSpPr>
          <a:grpSpLocks/>
        </xdr:cNvGrpSpPr>
      </xdr:nvGrpSpPr>
      <xdr:grpSpPr bwMode="auto">
        <a:xfrm>
          <a:off x="7140570" y="5976382"/>
          <a:ext cx="193675" cy="234951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C421C9B1-F272-495A-8EAE-312ECF7C3B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4DDFD488-36EF-4BE2-8470-7769EA41A4A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34</xdr:row>
      <xdr:rowOff>33841</xdr:rowOff>
    </xdr:from>
    <xdr:to>
      <xdr:col>36</xdr:col>
      <xdr:colOff>142870</xdr:colOff>
      <xdr:row>35</xdr:row>
      <xdr:rowOff>4207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D398486F-E143-4C29-8815-DED4E874F0E0}"/>
            </a:ext>
          </a:extLst>
        </xdr:cNvPr>
        <xdr:cNvGrpSpPr>
          <a:grpSpLocks/>
        </xdr:cNvGrpSpPr>
      </xdr:nvGrpSpPr>
      <xdr:grpSpPr bwMode="auto">
        <a:xfrm>
          <a:off x="7140570" y="8120566"/>
          <a:ext cx="193675" cy="237066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4605AF41-106B-4033-9E95-EFF91610AC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75119897-6CC0-48A1-89F2-C99E58E58F3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35</xdr:row>
      <xdr:rowOff>34688</xdr:rowOff>
    </xdr:from>
    <xdr:to>
      <xdr:col>36</xdr:col>
      <xdr:colOff>142870</xdr:colOff>
      <xdr:row>36</xdr:row>
      <xdr:rowOff>12675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FB7999DA-2BB2-44B0-A4E4-D84B0EBD1D13}"/>
            </a:ext>
          </a:extLst>
        </xdr:cNvPr>
        <xdr:cNvGrpSpPr>
          <a:grpSpLocks/>
        </xdr:cNvGrpSpPr>
      </xdr:nvGrpSpPr>
      <xdr:grpSpPr bwMode="auto">
        <a:xfrm>
          <a:off x="7140570" y="8388113"/>
          <a:ext cx="193675" cy="244687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E14AB5B4-984F-48FD-B014-5F864F56BC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C35C60F1-4816-4CA3-81B1-3343121FC06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36</xdr:row>
      <xdr:rowOff>34688</xdr:rowOff>
    </xdr:from>
    <xdr:to>
      <xdr:col>36</xdr:col>
      <xdr:colOff>142870</xdr:colOff>
      <xdr:row>37</xdr:row>
      <xdr:rowOff>12675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DA09C199-0982-4588-B71A-5DE63C71D599}"/>
            </a:ext>
          </a:extLst>
        </xdr:cNvPr>
        <xdr:cNvGrpSpPr>
          <a:grpSpLocks/>
        </xdr:cNvGrpSpPr>
      </xdr:nvGrpSpPr>
      <xdr:grpSpPr bwMode="auto">
        <a:xfrm>
          <a:off x="7140570" y="8654813"/>
          <a:ext cx="193675" cy="244687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244688EB-4182-4461-85F6-4A9614AAD7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B7A063D8-BF9A-43C3-AA18-F35AE2FEAF2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37</xdr:row>
      <xdr:rowOff>34689</xdr:rowOff>
    </xdr:from>
    <xdr:to>
      <xdr:col>36</xdr:col>
      <xdr:colOff>142870</xdr:colOff>
      <xdr:row>38</xdr:row>
      <xdr:rowOff>12675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1CF5591C-38BB-4F97-8D93-2D0E299D6712}"/>
            </a:ext>
          </a:extLst>
        </xdr:cNvPr>
        <xdr:cNvGrpSpPr>
          <a:grpSpLocks/>
        </xdr:cNvGrpSpPr>
      </xdr:nvGrpSpPr>
      <xdr:grpSpPr bwMode="auto">
        <a:xfrm>
          <a:off x="7140570" y="8921514"/>
          <a:ext cx="193675" cy="244686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8B4E1C3D-FC68-4971-BC59-3F9980C12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EF4AC02C-60B4-4B29-A4A1-D161E0FD3A7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38</xdr:row>
      <xdr:rowOff>34688</xdr:rowOff>
    </xdr:from>
    <xdr:to>
      <xdr:col>36</xdr:col>
      <xdr:colOff>142870</xdr:colOff>
      <xdr:row>39</xdr:row>
      <xdr:rowOff>12675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0D1279C2-A5DF-48F5-816B-5DA856E0E725}"/>
            </a:ext>
          </a:extLst>
        </xdr:cNvPr>
        <xdr:cNvGrpSpPr>
          <a:grpSpLocks/>
        </xdr:cNvGrpSpPr>
      </xdr:nvGrpSpPr>
      <xdr:grpSpPr bwMode="auto">
        <a:xfrm>
          <a:off x="7140570" y="9188213"/>
          <a:ext cx="193675" cy="244687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9763E210-F8D9-4B7F-B13F-A59DE330C9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5BA58B3D-D2A0-4E81-AE7F-A6E1176148B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50797</xdr:colOff>
      <xdr:row>38</xdr:row>
      <xdr:rowOff>263287</xdr:rowOff>
    </xdr:from>
    <xdr:to>
      <xdr:col>30</xdr:col>
      <xdr:colOff>92072</xdr:colOff>
      <xdr:row>39</xdr:row>
      <xdr:rowOff>241274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EBCD11E6-A171-4AB1-8F37-E175522218E8}"/>
            </a:ext>
          </a:extLst>
        </xdr:cNvPr>
        <xdr:cNvGrpSpPr>
          <a:grpSpLocks/>
        </xdr:cNvGrpSpPr>
      </xdr:nvGrpSpPr>
      <xdr:grpSpPr bwMode="auto">
        <a:xfrm>
          <a:off x="6175372" y="9416812"/>
          <a:ext cx="193675" cy="244687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337AF65B-1012-4AA8-8643-31F4A68917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8AD1B35E-5F1D-4BD8-A5B8-39B833475DE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25392</xdr:colOff>
      <xdr:row>40</xdr:row>
      <xdr:rowOff>26225</xdr:rowOff>
    </xdr:from>
    <xdr:to>
      <xdr:col>24</xdr:col>
      <xdr:colOff>66667</xdr:colOff>
      <xdr:row>41</xdr:row>
      <xdr:rowOff>4211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92CFF50A-4280-4C62-831C-92DB15D77A49}"/>
            </a:ext>
          </a:extLst>
        </xdr:cNvPr>
        <xdr:cNvGrpSpPr>
          <a:grpSpLocks/>
        </xdr:cNvGrpSpPr>
      </xdr:nvGrpSpPr>
      <xdr:grpSpPr bwMode="auto">
        <a:xfrm>
          <a:off x="5235567" y="9713150"/>
          <a:ext cx="193675" cy="244686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A24494B6-D8D1-4189-9CF1-67430BA8D9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FA6A8B3E-AF78-412F-AF0A-B7F381EFEE9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25391</xdr:colOff>
      <xdr:row>44</xdr:row>
      <xdr:rowOff>15642</xdr:rowOff>
    </xdr:from>
    <xdr:to>
      <xdr:col>24</xdr:col>
      <xdr:colOff>66666</xdr:colOff>
      <xdr:row>44</xdr:row>
      <xdr:rowOff>258213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3E4355C9-7E0D-4333-A815-8B63D257CBE9}"/>
            </a:ext>
          </a:extLst>
        </xdr:cNvPr>
        <xdr:cNvGrpSpPr>
          <a:grpSpLocks/>
        </xdr:cNvGrpSpPr>
      </xdr:nvGrpSpPr>
      <xdr:grpSpPr bwMode="auto">
        <a:xfrm>
          <a:off x="5235566" y="10769367"/>
          <a:ext cx="193675" cy="242571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617C6275-BDBC-4D7A-AAD8-EAA8F7524A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A7C10F56-6F89-4CCB-83EF-C988DCC422B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40</xdr:row>
      <xdr:rowOff>26222</xdr:rowOff>
    </xdr:from>
    <xdr:to>
      <xdr:col>36</xdr:col>
      <xdr:colOff>142870</xdr:colOff>
      <xdr:row>41</xdr:row>
      <xdr:rowOff>4208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428C9CAD-862B-4CDA-8841-319F933FB0DA}"/>
            </a:ext>
          </a:extLst>
        </xdr:cNvPr>
        <xdr:cNvGrpSpPr>
          <a:grpSpLocks/>
        </xdr:cNvGrpSpPr>
      </xdr:nvGrpSpPr>
      <xdr:grpSpPr bwMode="auto">
        <a:xfrm>
          <a:off x="7140570" y="9713147"/>
          <a:ext cx="193675" cy="244686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E159AA13-7892-410F-9F4E-FDDC1F27C1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E3B680FD-82FC-40AE-BB93-FC2A0ADEC14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41</xdr:row>
      <xdr:rowOff>34688</xdr:rowOff>
    </xdr:from>
    <xdr:to>
      <xdr:col>36</xdr:col>
      <xdr:colOff>142870</xdr:colOff>
      <xdr:row>42</xdr:row>
      <xdr:rowOff>12675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4C428F6F-4454-4251-96B0-B9C94E3D5939}"/>
            </a:ext>
          </a:extLst>
        </xdr:cNvPr>
        <xdr:cNvGrpSpPr>
          <a:grpSpLocks/>
        </xdr:cNvGrpSpPr>
      </xdr:nvGrpSpPr>
      <xdr:grpSpPr bwMode="auto">
        <a:xfrm>
          <a:off x="7140570" y="9988313"/>
          <a:ext cx="193675" cy="244687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48BE5049-5DE6-4300-8F7A-277D8E4FF1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641E7E86-5FCC-4D0B-92B7-4633B2E4D77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42</xdr:row>
      <xdr:rowOff>34689</xdr:rowOff>
    </xdr:from>
    <xdr:to>
      <xdr:col>36</xdr:col>
      <xdr:colOff>142870</xdr:colOff>
      <xdr:row>43</xdr:row>
      <xdr:rowOff>12676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625B8204-C979-4BD7-9521-3D7602C4BC8F}"/>
            </a:ext>
          </a:extLst>
        </xdr:cNvPr>
        <xdr:cNvGrpSpPr>
          <a:grpSpLocks/>
        </xdr:cNvGrpSpPr>
      </xdr:nvGrpSpPr>
      <xdr:grpSpPr bwMode="auto">
        <a:xfrm>
          <a:off x="7140570" y="10255014"/>
          <a:ext cx="193675" cy="244687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05C1E2F6-D81E-425B-A7C4-EF78CF4383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3D533C86-A5B6-46BB-87EE-F2704D070FB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43</xdr:row>
      <xdr:rowOff>34689</xdr:rowOff>
    </xdr:from>
    <xdr:to>
      <xdr:col>36</xdr:col>
      <xdr:colOff>142870</xdr:colOff>
      <xdr:row>44</xdr:row>
      <xdr:rowOff>12675</xdr:rowOff>
    </xdr:to>
    <xdr:grpSp>
      <xdr:nvGrpSpPr>
        <xdr:cNvPr id="53" name="Group 1113">
          <a:extLst>
            <a:ext uri="{FF2B5EF4-FFF2-40B4-BE49-F238E27FC236}">
              <a16:creationId xmlns:a16="http://schemas.microsoft.com/office/drawing/2014/main" id="{487B26EC-B6A1-4B80-A3AD-41E6AA18F249}"/>
            </a:ext>
          </a:extLst>
        </xdr:cNvPr>
        <xdr:cNvGrpSpPr>
          <a:grpSpLocks/>
        </xdr:cNvGrpSpPr>
      </xdr:nvGrpSpPr>
      <xdr:grpSpPr bwMode="auto">
        <a:xfrm>
          <a:off x="7140570" y="10521714"/>
          <a:ext cx="193675" cy="244686"/>
          <a:chOff x="290" y="298"/>
          <a:chExt cx="21" cy="25"/>
        </a:xfrm>
      </xdr:grpSpPr>
      <xdr:sp macro="" textlink="">
        <xdr:nvSpPr>
          <xdr:cNvPr id="54" name="テキスト 407">
            <a:extLst>
              <a:ext uri="{FF2B5EF4-FFF2-40B4-BE49-F238E27FC236}">
                <a16:creationId xmlns:a16="http://schemas.microsoft.com/office/drawing/2014/main" id="{5994BDD4-8CE4-4717-9FAF-B17895D115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55" name="Oval 1115">
            <a:extLst>
              <a:ext uri="{FF2B5EF4-FFF2-40B4-BE49-F238E27FC236}">
                <a16:creationId xmlns:a16="http://schemas.microsoft.com/office/drawing/2014/main" id="{0D0BFC68-D69C-48B7-81A1-BF9AEE8431F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44</xdr:row>
      <xdr:rowOff>34689</xdr:rowOff>
    </xdr:from>
    <xdr:to>
      <xdr:col>36</xdr:col>
      <xdr:colOff>142870</xdr:colOff>
      <xdr:row>45</xdr:row>
      <xdr:rowOff>12676</xdr:rowOff>
    </xdr:to>
    <xdr:grpSp>
      <xdr:nvGrpSpPr>
        <xdr:cNvPr id="56" name="Group 1113">
          <a:extLst>
            <a:ext uri="{FF2B5EF4-FFF2-40B4-BE49-F238E27FC236}">
              <a16:creationId xmlns:a16="http://schemas.microsoft.com/office/drawing/2014/main" id="{2679E19A-7577-4298-9212-66FF6914E097}"/>
            </a:ext>
          </a:extLst>
        </xdr:cNvPr>
        <xdr:cNvGrpSpPr>
          <a:grpSpLocks/>
        </xdr:cNvGrpSpPr>
      </xdr:nvGrpSpPr>
      <xdr:grpSpPr bwMode="auto">
        <a:xfrm>
          <a:off x="7140570" y="10788414"/>
          <a:ext cx="193675" cy="244687"/>
          <a:chOff x="290" y="298"/>
          <a:chExt cx="21" cy="25"/>
        </a:xfrm>
      </xdr:grpSpPr>
      <xdr:sp macro="" textlink="">
        <xdr:nvSpPr>
          <xdr:cNvPr id="57" name="テキスト 407">
            <a:extLst>
              <a:ext uri="{FF2B5EF4-FFF2-40B4-BE49-F238E27FC236}">
                <a16:creationId xmlns:a16="http://schemas.microsoft.com/office/drawing/2014/main" id="{4C89698D-EA1D-494C-B059-87E9A0BFD2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58" name="Oval 1115">
            <a:extLst>
              <a:ext uri="{FF2B5EF4-FFF2-40B4-BE49-F238E27FC236}">
                <a16:creationId xmlns:a16="http://schemas.microsoft.com/office/drawing/2014/main" id="{CD704695-6619-4893-94EE-8FEE2FBB622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143933</xdr:colOff>
      <xdr:row>35</xdr:row>
      <xdr:rowOff>33841</xdr:rowOff>
    </xdr:from>
    <xdr:to>
      <xdr:col>34</xdr:col>
      <xdr:colOff>142848</xdr:colOff>
      <xdr:row>36</xdr:row>
      <xdr:rowOff>4208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441CE4EB-6882-4D05-852F-C2218F74DC08}"/>
            </a:ext>
          </a:extLst>
        </xdr:cNvPr>
        <xdr:cNvGrpSpPr/>
      </xdr:nvGrpSpPr>
      <xdr:grpSpPr>
        <a:xfrm>
          <a:off x="6573308" y="8387266"/>
          <a:ext cx="456115" cy="237067"/>
          <a:chOff x="5689602" y="8092949"/>
          <a:chExt cx="456115" cy="241300"/>
        </a:xfrm>
      </xdr:grpSpPr>
      <xdr:sp macro="" textlink="">
        <xdr:nvSpPr>
          <xdr:cNvPr id="60" name="Text Box 802">
            <a:extLst>
              <a:ext uri="{FF2B5EF4-FFF2-40B4-BE49-F238E27FC236}">
                <a16:creationId xmlns:a16="http://schemas.microsoft.com/office/drawing/2014/main" id="{F33A64CE-28A5-4DB5-B743-1AFDACC5E3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999FBF0D-F72D-46B7-A42D-C6E9B9396BB3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371C6AF4-6224-4310-8C29-D0C4E503AA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C187DF2A-146E-4666-9013-E2B6CAC66B9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2" name="Group 1113">
            <a:extLst>
              <a:ext uri="{FF2B5EF4-FFF2-40B4-BE49-F238E27FC236}">
                <a16:creationId xmlns:a16="http://schemas.microsoft.com/office/drawing/2014/main" id="{25E41181-E5B6-4EB6-B213-3400E97088B0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E0388762-373E-44C6-8FE1-271C8F5577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4C098CEF-23CD-4173-9012-8938DDADFE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31</xdr:col>
      <xdr:colOff>143933</xdr:colOff>
      <xdr:row>43</xdr:row>
      <xdr:rowOff>42308</xdr:rowOff>
    </xdr:from>
    <xdr:to>
      <xdr:col>34</xdr:col>
      <xdr:colOff>142848</xdr:colOff>
      <xdr:row>44</xdr:row>
      <xdr:rowOff>12674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8F237F5C-DA4C-4B13-8E46-CFDB3C6896DF}"/>
            </a:ext>
          </a:extLst>
        </xdr:cNvPr>
        <xdr:cNvGrpSpPr/>
      </xdr:nvGrpSpPr>
      <xdr:grpSpPr>
        <a:xfrm>
          <a:off x="6573308" y="10529333"/>
          <a:ext cx="456115" cy="237066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4A13702A-36A5-47C3-BA9F-7723960631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74734A27-CF63-4C13-BA92-7640D43A815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FF7C5BD9-DBA8-4531-97D1-5F124B9C76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7FBE1AEB-1B37-45C6-BF63-F41CAAB6D5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C5EC6C42-2E9A-4F4D-B422-17CA477E3BE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8C6B7A48-371E-4215-B9E0-841D7126CD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513B6D37-FD6C-4D87-9B46-DC9024BB0C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55</xdr:col>
      <xdr:colOff>152372</xdr:colOff>
      <xdr:row>10</xdr:row>
      <xdr:rowOff>42332</xdr:rowOff>
    </xdr:from>
    <xdr:to>
      <xdr:col>56</xdr:col>
      <xdr:colOff>168247</xdr:colOff>
      <xdr:row>11</xdr:row>
      <xdr:rowOff>12698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7EADDB5E-F81B-477E-B139-91FE252A4309}"/>
            </a:ext>
          </a:extLst>
        </xdr:cNvPr>
        <xdr:cNvGrpSpPr>
          <a:grpSpLocks/>
        </xdr:cNvGrpSpPr>
      </xdr:nvGrpSpPr>
      <xdr:grpSpPr bwMode="auto">
        <a:xfrm>
          <a:off x="12039572" y="1728257"/>
          <a:ext cx="187325" cy="237066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343B33B2-054B-483C-BF72-CEF51E681C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98D09E78-AC7E-45E3-A4FD-A63E6B7E900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11</xdr:row>
      <xdr:rowOff>33869</xdr:rowOff>
    </xdr:from>
    <xdr:to>
      <xdr:col>56</xdr:col>
      <xdr:colOff>168247</xdr:colOff>
      <xdr:row>12</xdr:row>
      <xdr:rowOff>4236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847D97BB-DB70-41B7-9934-2C4F15CE12DA}"/>
            </a:ext>
          </a:extLst>
        </xdr:cNvPr>
        <xdr:cNvGrpSpPr>
          <a:grpSpLocks/>
        </xdr:cNvGrpSpPr>
      </xdr:nvGrpSpPr>
      <xdr:grpSpPr bwMode="auto">
        <a:xfrm>
          <a:off x="12039572" y="1986494"/>
          <a:ext cx="187325" cy="237067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8671526E-9BFC-45D3-831D-0CB85A68C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3045C027-EC85-48DA-8DF2-1E630B0F365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12</xdr:row>
      <xdr:rowOff>42341</xdr:rowOff>
    </xdr:from>
    <xdr:to>
      <xdr:col>56</xdr:col>
      <xdr:colOff>168247</xdr:colOff>
      <xdr:row>13</xdr:row>
      <xdr:rowOff>12708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E6273CF1-352F-48BC-A76B-BBFB0BF3EC17}"/>
            </a:ext>
          </a:extLst>
        </xdr:cNvPr>
        <xdr:cNvGrpSpPr>
          <a:grpSpLocks/>
        </xdr:cNvGrpSpPr>
      </xdr:nvGrpSpPr>
      <xdr:grpSpPr bwMode="auto">
        <a:xfrm>
          <a:off x="12039572" y="2261666"/>
          <a:ext cx="187325" cy="237067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3EC9757B-2D07-437C-868A-57F3CB4C60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DF91D4F9-C022-4A32-8F2B-40858222EBE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13</xdr:row>
      <xdr:rowOff>42346</xdr:rowOff>
    </xdr:from>
    <xdr:to>
      <xdr:col>56</xdr:col>
      <xdr:colOff>168247</xdr:colOff>
      <xdr:row>14</xdr:row>
      <xdr:rowOff>12712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439E3A32-EBFD-4175-B921-7149900F9D40}"/>
            </a:ext>
          </a:extLst>
        </xdr:cNvPr>
        <xdr:cNvGrpSpPr>
          <a:grpSpLocks/>
        </xdr:cNvGrpSpPr>
      </xdr:nvGrpSpPr>
      <xdr:grpSpPr bwMode="auto">
        <a:xfrm>
          <a:off x="12039572" y="2528371"/>
          <a:ext cx="187325" cy="237066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750551BE-021A-4835-A2D4-9F128C1A7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16F9BE8A-6B78-4C75-AA7F-3251D4BFC91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14</xdr:row>
      <xdr:rowOff>33883</xdr:rowOff>
    </xdr:from>
    <xdr:to>
      <xdr:col>56</xdr:col>
      <xdr:colOff>168247</xdr:colOff>
      <xdr:row>15</xdr:row>
      <xdr:rowOff>4250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D1EC0100-0B90-4672-A5A0-AED00CCAAB6D}"/>
            </a:ext>
          </a:extLst>
        </xdr:cNvPr>
        <xdr:cNvGrpSpPr>
          <a:grpSpLocks/>
        </xdr:cNvGrpSpPr>
      </xdr:nvGrpSpPr>
      <xdr:grpSpPr bwMode="auto">
        <a:xfrm>
          <a:off x="12039572" y="2786608"/>
          <a:ext cx="187325" cy="237067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4CD26ECB-5B6F-42A8-A1FD-64C61E06BF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B24E61CB-CE7C-47DA-A639-AA87E2DAA71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15</xdr:row>
      <xdr:rowOff>42355</xdr:rowOff>
    </xdr:from>
    <xdr:to>
      <xdr:col>56</xdr:col>
      <xdr:colOff>168247</xdr:colOff>
      <xdr:row>16</xdr:row>
      <xdr:rowOff>12722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D097A187-7186-4EBD-9BCD-99118060ACCF}"/>
            </a:ext>
          </a:extLst>
        </xdr:cNvPr>
        <xdr:cNvGrpSpPr>
          <a:grpSpLocks/>
        </xdr:cNvGrpSpPr>
      </xdr:nvGrpSpPr>
      <xdr:grpSpPr bwMode="auto">
        <a:xfrm>
          <a:off x="12039572" y="3061780"/>
          <a:ext cx="187325" cy="237067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60063B0A-F620-4580-8238-73878495E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FA53C2E3-7558-433E-9016-327D89A701C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16</xdr:row>
      <xdr:rowOff>33893</xdr:rowOff>
    </xdr:from>
    <xdr:to>
      <xdr:col>56</xdr:col>
      <xdr:colOff>168247</xdr:colOff>
      <xdr:row>17</xdr:row>
      <xdr:rowOff>4259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7F8F5E71-41C5-4310-BAF1-4F999EA39F40}"/>
            </a:ext>
          </a:extLst>
        </xdr:cNvPr>
        <xdr:cNvGrpSpPr>
          <a:grpSpLocks/>
        </xdr:cNvGrpSpPr>
      </xdr:nvGrpSpPr>
      <xdr:grpSpPr bwMode="auto">
        <a:xfrm>
          <a:off x="12039572" y="3320018"/>
          <a:ext cx="187325" cy="237066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9F1A1AB8-17E2-45B4-8F09-34FC3D2149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CB7CCA5D-8DAA-4BAB-B285-4B41D562E2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17</xdr:row>
      <xdr:rowOff>33897</xdr:rowOff>
    </xdr:from>
    <xdr:to>
      <xdr:col>56</xdr:col>
      <xdr:colOff>168247</xdr:colOff>
      <xdr:row>18</xdr:row>
      <xdr:rowOff>4264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5F81C7E5-DB8A-4EF5-BF54-DD656B91631C}"/>
            </a:ext>
          </a:extLst>
        </xdr:cNvPr>
        <xdr:cNvGrpSpPr>
          <a:grpSpLocks/>
        </xdr:cNvGrpSpPr>
      </xdr:nvGrpSpPr>
      <xdr:grpSpPr bwMode="auto">
        <a:xfrm>
          <a:off x="12039572" y="3586722"/>
          <a:ext cx="187325" cy="237067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E0139640-1750-49E8-9283-EB507633E9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063ADC15-FFCB-4B46-AB42-A1CCD87065F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18</xdr:row>
      <xdr:rowOff>33902</xdr:rowOff>
    </xdr:from>
    <xdr:to>
      <xdr:col>56</xdr:col>
      <xdr:colOff>168247</xdr:colOff>
      <xdr:row>19</xdr:row>
      <xdr:rowOff>4269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842B401A-FD9F-4DA2-B0AA-9BB2979496AB}"/>
            </a:ext>
          </a:extLst>
        </xdr:cNvPr>
        <xdr:cNvGrpSpPr>
          <a:grpSpLocks/>
        </xdr:cNvGrpSpPr>
      </xdr:nvGrpSpPr>
      <xdr:grpSpPr bwMode="auto">
        <a:xfrm>
          <a:off x="12039572" y="3853427"/>
          <a:ext cx="187325" cy="237067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3CA51175-BE38-4FE8-A0B2-520FCEE7A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B8661253-8B91-4B43-9259-253DBE95759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19</xdr:row>
      <xdr:rowOff>42374</xdr:rowOff>
    </xdr:from>
    <xdr:to>
      <xdr:col>56</xdr:col>
      <xdr:colOff>168247</xdr:colOff>
      <xdr:row>20</xdr:row>
      <xdr:rowOff>12740</xdr:rowOff>
    </xdr:to>
    <xdr:grpSp>
      <xdr:nvGrpSpPr>
        <xdr:cNvPr id="102" name="Group 1113">
          <a:extLst>
            <a:ext uri="{FF2B5EF4-FFF2-40B4-BE49-F238E27FC236}">
              <a16:creationId xmlns:a16="http://schemas.microsoft.com/office/drawing/2014/main" id="{B9FFACC3-B954-479E-A109-4064E0B37486}"/>
            </a:ext>
          </a:extLst>
        </xdr:cNvPr>
        <xdr:cNvGrpSpPr>
          <a:grpSpLocks/>
        </xdr:cNvGrpSpPr>
      </xdr:nvGrpSpPr>
      <xdr:grpSpPr bwMode="auto">
        <a:xfrm>
          <a:off x="12039572" y="4128599"/>
          <a:ext cx="187325" cy="237066"/>
          <a:chOff x="290" y="298"/>
          <a:chExt cx="21" cy="25"/>
        </a:xfrm>
      </xdr:grpSpPr>
      <xdr:sp macro="" textlink="">
        <xdr:nvSpPr>
          <xdr:cNvPr id="103" name="テキスト 407">
            <a:extLst>
              <a:ext uri="{FF2B5EF4-FFF2-40B4-BE49-F238E27FC236}">
                <a16:creationId xmlns:a16="http://schemas.microsoft.com/office/drawing/2014/main" id="{F0529FC5-CFDA-4232-BD0E-3B0E1F0D93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Ｕ</a:t>
            </a:r>
          </a:p>
        </xdr:txBody>
      </xdr:sp>
      <xdr:sp macro="" textlink="">
        <xdr:nvSpPr>
          <xdr:cNvPr id="104" name="Oval 1115">
            <a:extLst>
              <a:ext uri="{FF2B5EF4-FFF2-40B4-BE49-F238E27FC236}">
                <a16:creationId xmlns:a16="http://schemas.microsoft.com/office/drawing/2014/main" id="{48695393-7A38-4BB1-A4E4-129F8A719AC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50</xdr:col>
      <xdr:colOff>16932</xdr:colOff>
      <xdr:row>12</xdr:row>
      <xdr:rowOff>42333</xdr:rowOff>
    </xdr:from>
    <xdr:to>
      <xdr:col>52</xdr:col>
      <xdr:colOff>117447</xdr:colOff>
      <xdr:row>13</xdr:row>
      <xdr:rowOff>12700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24DC28A8-F851-470A-BC9B-9EB9E1EBE9CB}"/>
            </a:ext>
          </a:extLst>
        </xdr:cNvPr>
        <xdr:cNvGrpSpPr/>
      </xdr:nvGrpSpPr>
      <xdr:grpSpPr>
        <a:xfrm>
          <a:off x="11046882" y="2261658"/>
          <a:ext cx="443415" cy="237067"/>
          <a:chOff x="5689602" y="8092949"/>
          <a:chExt cx="456115" cy="241300"/>
        </a:xfrm>
      </xdr:grpSpPr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4F2CEC3F-E0B4-49F3-8D19-C1926A82F4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56F0BF03-2EE1-4069-AF89-F9FFC98BDA9B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11" name="テキスト 407">
              <a:extLst>
                <a:ext uri="{FF2B5EF4-FFF2-40B4-BE49-F238E27FC236}">
                  <a16:creationId xmlns:a16="http://schemas.microsoft.com/office/drawing/2014/main" id="{812D0D9E-D291-499B-A5FE-FA58A3B6447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112" name="Oval 1115">
              <a:extLst>
                <a:ext uri="{FF2B5EF4-FFF2-40B4-BE49-F238E27FC236}">
                  <a16:creationId xmlns:a16="http://schemas.microsoft.com/office/drawing/2014/main" id="{8DDCA247-870B-40ED-ACEB-E7CC7C6213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8" name="Group 1113">
            <a:extLst>
              <a:ext uri="{FF2B5EF4-FFF2-40B4-BE49-F238E27FC236}">
                <a16:creationId xmlns:a16="http://schemas.microsoft.com/office/drawing/2014/main" id="{06E3B518-1D1D-49FD-AEE5-B8621A47553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09" name="テキスト 407">
              <a:extLst>
                <a:ext uri="{FF2B5EF4-FFF2-40B4-BE49-F238E27FC236}">
                  <a16:creationId xmlns:a16="http://schemas.microsoft.com/office/drawing/2014/main" id="{CFA85353-9B1D-4447-AFC7-ADD379B6B5A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10" name="Oval 1115">
              <a:extLst>
                <a:ext uri="{FF2B5EF4-FFF2-40B4-BE49-F238E27FC236}">
                  <a16:creationId xmlns:a16="http://schemas.microsoft.com/office/drawing/2014/main" id="{F9B0CEC1-C9CF-44F7-98D0-9B88606D72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16938</xdr:colOff>
      <xdr:row>13</xdr:row>
      <xdr:rowOff>33869</xdr:rowOff>
    </xdr:from>
    <xdr:to>
      <xdr:col>54</xdr:col>
      <xdr:colOff>15857</xdr:colOff>
      <xdr:row>14</xdr:row>
      <xdr:rowOff>4241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C35FF41A-12AD-4E67-BCE5-4F7E9DEEB33E}"/>
            </a:ext>
          </a:extLst>
        </xdr:cNvPr>
        <xdr:cNvGrpSpPr/>
      </xdr:nvGrpSpPr>
      <xdr:grpSpPr>
        <a:xfrm>
          <a:off x="11046888" y="2519894"/>
          <a:ext cx="684719" cy="237072"/>
          <a:chOff x="6146799" y="1507073"/>
          <a:chExt cx="710119" cy="241306"/>
        </a:xfrm>
      </xdr:grpSpPr>
      <xdr:sp macro="" textlink="">
        <xdr:nvSpPr>
          <xdr:cNvPr id="114" name="Text Box 802">
            <a:extLst>
              <a:ext uri="{FF2B5EF4-FFF2-40B4-BE49-F238E27FC236}">
                <a16:creationId xmlns:a16="http://schemas.microsoft.com/office/drawing/2014/main" id="{F653A48C-D1EB-4804-BC6A-862CA446D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5" name="Group 1113">
            <a:extLst>
              <a:ext uri="{FF2B5EF4-FFF2-40B4-BE49-F238E27FC236}">
                <a16:creationId xmlns:a16="http://schemas.microsoft.com/office/drawing/2014/main" id="{0C05FC10-0B82-4CAA-8731-8F62C263D78F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23" name="テキスト 407">
              <a:extLst>
                <a:ext uri="{FF2B5EF4-FFF2-40B4-BE49-F238E27FC236}">
                  <a16:creationId xmlns:a16="http://schemas.microsoft.com/office/drawing/2014/main" id="{AEB6DE59-5A2B-46B7-A35E-8585006950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24" name="Oval 1115">
              <a:extLst>
                <a:ext uri="{FF2B5EF4-FFF2-40B4-BE49-F238E27FC236}">
                  <a16:creationId xmlns:a16="http://schemas.microsoft.com/office/drawing/2014/main" id="{A83479EF-6F9F-44F5-838E-B71822BC96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26E6559B-C2D1-4137-B17C-2F58DE3E7BD3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21" name="テキスト 407">
              <a:extLst>
                <a:ext uri="{FF2B5EF4-FFF2-40B4-BE49-F238E27FC236}">
                  <a16:creationId xmlns:a16="http://schemas.microsoft.com/office/drawing/2014/main" id="{66CA9144-A6BA-4D01-B561-7333ED0B762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2" name="Oval 1115">
              <a:extLst>
                <a:ext uri="{FF2B5EF4-FFF2-40B4-BE49-F238E27FC236}">
                  <a16:creationId xmlns:a16="http://schemas.microsoft.com/office/drawing/2014/main" id="{9835235C-893B-4676-997C-AE3DA25695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7" name="Text Box 802">
            <a:extLst>
              <a:ext uri="{FF2B5EF4-FFF2-40B4-BE49-F238E27FC236}">
                <a16:creationId xmlns:a16="http://schemas.microsoft.com/office/drawing/2014/main" id="{6296A70A-3266-4A06-8E32-D3A8C2C3B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8" name="Group 1113">
            <a:extLst>
              <a:ext uri="{FF2B5EF4-FFF2-40B4-BE49-F238E27FC236}">
                <a16:creationId xmlns:a16="http://schemas.microsoft.com/office/drawing/2014/main" id="{66A563D0-A5D8-4F49-9E90-18EACF77EF52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19" name="テキスト 407">
              <a:extLst>
                <a:ext uri="{FF2B5EF4-FFF2-40B4-BE49-F238E27FC236}">
                  <a16:creationId xmlns:a16="http://schemas.microsoft.com/office/drawing/2014/main" id="{581C7D63-CE0C-47A7-84F9-451985243E6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20" name="Oval 1115">
              <a:extLst>
                <a:ext uri="{FF2B5EF4-FFF2-40B4-BE49-F238E27FC236}">
                  <a16:creationId xmlns:a16="http://schemas.microsoft.com/office/drawing/2014/main" id="{8DFE52D2-AD70-4397-B9D5-149EF80F5A1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14</xdr:row>
      <xdr:rowOff>33872</xdr:rowOff>
    </xdr:from>
    <xdr:to>
      <xdr:col>55</xdr:col>
      <xdr:colOff>83595</xdr:colOff>
      <xdr:row>15</xdr:row>
      <xdr:rowOff>4251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6FAD7C3E-9963-45B6-BE20-E4929A68782A}"/>
            </a:ext>
          </a:extLst>
        </xdr:cNvPr>
        <xdr:cNvGrpSpPr/>
      </xdr:nvGrpSpPr>
      <xdr:grpSpPr>
        <a:xfrm>
          <a:off x="11046889" y="2786597"/>
          <a:ext cx="923906" cy="237079"/>
          <a:chOff x="3166536" y="1473188"/>
          <a:chExt cx="955656" cy="241312"/>
        </a:xfrm>
      </xdr:grpSpPr>
      <xdr:sp macro="" textlink="">
        <xdr:nvSpPr>
          <xdr:cNvPr id="126" name="Text Box 802">
            <a:extLst>
              <a:ext uri="{FF2B5EF4-FFF2-40B4-BE49-F238E27FC236}">
                <a16:creationId xmlns:a16="http://schemas.microsoft.com/office/drawing/2014/main" id="{79C22DC1-71B5-436F-BB2D-521FB43F05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7" name="Group 1113">
            <a:extLst>
              <a:ext uri="{FF2B5EF4-FFF2-40B4-BE49-F238E27FC236}">
                <a16:creationId xmlns:a16="http://schemas.microsoft.com/office/drawing/2014/main" id="{52FEE770-304E-4046-9D24-8DEAFCEE50FE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39" name="テキスト 407">
              <a:extLst>
                <a:ext uri="{FF2B5EF4-FFF2-40B4-BE49-F238E27FC236}">
                  <a16:creationId xmlns:a16="http://schemas.microsoft.com/office/drawing/2014/main" id="{421D7955-F5CA-46A2-AF0A-18B0761049E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40" name="Oval 1115">
              <a:extLst>
                <a:ext uri="{FF2B5EF4-FFF2-40B4-BE49-F238E27FC236}">
                  <a16:creationId xmlns:a16="http://schemas.microsoft.com/office/drawing/2014/main" id="{993CB3C9-6DE0-4E11-B264-DBF6A074C5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8" name="Group 1113">
            <a:extLst>
              <a:ext uri="{FF2B5EF4-FFF2-40B4-BE49-F238E27FC236}">
                <a16:creationId xmlns:a16="http://schemas.microsoft.com/office/drawing/2014/main" id="{362AE7B6-4733-48B2-AF4E-23F30721546B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37" name="テキスト 407">
              <a:extLst>
                <a:ext uri="{FF2B5EF4-FFF2-40B4-BE49-F238E27FC236}">
                  <a16:creationId xmlns:a16="http://schemas.microsoft.com/office/drawing/2014/main" id="{02850E61-1F3C-4251-B2C4-35DEF92467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38" name="Oval 1115">
              <a:extLst>
                <a:ext uri="{FF2B5EF4-FFF2-40B4-BE49-F238E27FC236}">
                  <a16:creationId xmlns:a16="http://schemas.microsoft.com/office/drawing/2014/main" id="{F014DDE2-A886-4B2A-990D-26DA9B6213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9" name="Text Box 802">
            <a:extLst>
              <a:ext uri="{FF2B5EF4-FFF2-40B4-BE49-F238E27FC236}">
                <a16:creationId xmlns:a16="http://schemas.microsoft.com/office/drawing/2014/main" id="{86943779-8125-4C75-A074-AB2B615C0C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0" name="Group 1113">
            <a:extLst>
              <a:ext uri="{FF2B5EF4-FFF2-40B4-BE49-F238E27FC236}">
                <a16:creationId xmlns:a16="http://schemas.microsoft.com/office/drawing/2014/main" id="{FA029266-9CE5-4D15-AD49-4CBB797DC07D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35" name="テキスト 407">
              <a:extLst>
                <a:ext uri="{FF2B5EF4-FFF2-40B4-BE49-F238E27FC236}">
                  <a16:creationId xmlns:a16="http://schemas.microsoft.com/office/drawing/2014/main" id="{8E6789A0-A786-4E2D-B0AB-4871200A4F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136" name="Oval 1115">
              <a:extLst>
                <a:ext uri="{FF2B5EF4-FFF2-40B4-BE49-F238E27FC236}">
                  <a16:creationId xmlns:a16="http://schemas.microsoft.com/office/drawing/2014/main" id="{8554A82D-864C-4545-850A-78BC2C3EEE0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6016FC36-521E-4BFC-82E0-C9320F8FA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C9268AFB-A2DA-45D9-B1B7-950AB1A0D847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3" name="テキスト 407">
              <a:extLst>
                <a:ext uri="{FF2B5EF4-FFF2-40B4-BE49-F238E27FC236}">
                  <a16:creationId xmlns:a16="http://schemas.microsoft.com/office/drawing/2014/main" id="{951A0AB7-5F88-4FCB-B079-FBEEB65DE9D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134" name="Oval 1115">
              <a:extLst>
                <a:ext uri="{FF2B5EF4-FFF2-40B4-BE49-F238E27FC236}">
                  <a16:creationId xmlns:a16="http://schemas.microsoft.com/office/drawing/2014/main" id="{0C2B2F7B-A3F9-4DA5-B15B-D1EB1DABC34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18</xdr:row>
      <xdr:rowOff>33915</xdr:rowOff>
    </xdr:from>
    <xdr:to>
      <xdr:col>55</xdr:col>
      <xdr:colOff>83595</xdr:colOff>
      <xdr:row>19</xdr:row>
      <xdr:rowOff>4294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3B21EF9A-8E57-43A3-B3DE-7FAF14CF3C3E}"/>
            </a:ext>
          </a:extLst>
        </xdr:cNvPr>
        <xdr:cNvGrpSpPr/>
      </xdr:nvGrpSpPr>
      <xdr:grpSpPr>
        <a:xfrm>
          <a:off x="11046889" y="3853440"/>
          <a:ext cx="923906" cy="237079"/>
          <a:chOff x="3166536" y="1473188"/>
          <a:chExt cx="955656" cy="241312"/>
        </a:xfrm>
      </xdr:grpSpPr>
      <xdr:sp macro="" textlink="">
        <xdr:nvSpPr>
          <xdr:cNvPr id="142" name="Text Box 802">
            <a:extLst>
              <a:ext uri="{FF2B5EF4-FFF2-40B4-BE49-F238E27FC236}">
                <a16:creationId xmlns:a16="http://schemas.microsoft.com/office/drawing/2014/main" id="{6BAF4347-0020-44CE-996B-CF463A6768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3" name="Group 1113">
            <a:extLst>
              <a:ext uri="{FF2B5EF4-FFF2-40B4-BE49-F238E27FC236}">
                <a16:creationId xmlns:a16="http://schemas.microsoft.com/office/drawing/2014/main" id="{173A22D2-3423-4833-BEF9-9ABE4EC5AE41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55" name="テキスト 407">
              <a:extLst>
                <a:ext uri="{FF2B5EF4-FFF2-40B4-BE49-F238E27FC236}">
                  <a16:creationId xmlns:a16="http://schemas.microsoft.com/office/drawing/2014/main" id="{ACAAD29F-4C27-4686-983C-15B45CD49E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56" name="Oval 1115">
              <a:extLst>
                <a:ext uri="{FF2B5EF4-FFF2-40B4-BE49-F238E27FC236}">
                  <a16:creationId xmlns:a16="http://schemas.microsoft.com/office/drawing/2014/main" id="{059C9C0B-263A-494A-8395-8712811914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4" name="Group 1113">
            <a:extLst>
              <a:ext uri="{FF2B5EF4-FFF2-40B4-BE49-F238E27FC236}">
                <a16:creationId xmlns:a16="http://schemas.microsoft.com/office/drawing/2014/main" id="{3EFD3F58-5754-4E7D-A13E-C134FB9E3EC5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3" name="テキスト 407">
              <a:extLst>
                <a:ext uri="{FF2B5EF4-FFF2-40B4-BE49-F238E27FC236}">
                  <a16:creationId xmlns:a16="http://schemas.microsoft.com/office/drawing/2014/main" id="{45F284F0-8FD8-4947-98A5-A4ABB9FDC5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4" name="Oval 1115">
              <a:extLst>
                <a:ext uri="{FF2B5EF4-FFF2-40B4-BE49-F238E27FC236}">
                  <a16:creationId xmlns:a16="http://schemas.microsoft.com/office/drawing/2014/main" id="{28BB9299-14C8-4178-83E4-5CFC53F5B9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5" name="Text Box 802">
            <a:extLst>
              <a:ext uri="{FF2B5EF4-FFF2-40B4-BE49-F238E27FC236}">
                <a16:creationId xmlns:a16="http://schemas.microsoft.com/office/drawing/2014/main" id="{CCA59CED-9FEF-4F7E-89FF-8B81422A0A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6" name="Group 1113">
            <a:extLst>
              <a:ext uri="{FF2B5EF4-FFF2-40B4-BE49-F238E27FC236}">
                <a16:creationId xmlns:a16="http://schemas.microsoft.com/office/drawing/2014/main" id="{AFCD6EDA-7A96-4677-86E5-B099B5E6686F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1" name="テキスト 407">
              <a:extLst>
                <a:ext uri="{FF2B5EF4-FFF2-40B4-BE49-F238E27FC236}">
                  <a16:creationId xmlns:a16="http://schemas.microsoft.com/office/drawing/2014/main" id="{5BE44279-421F-4E8B-8CE3-AADA010FE9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2" name="Oval 1115">
              <a:extLst>
                <a:ext uri="{FF2B5EF4-FFF2-40B4-BE49-F238E27FC236}">
                  <a16:creationId xmlns:a16="http://schemas.microsoft.com/office/drawing/2014/main" id="{E62ECBA0-F733-4955-B6BD-FF9E6700117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1A360C1C-BFDB-455D-960E-EC58C74D58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E0CB73E2-FB71-4026-8D57-1B136EE65012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49" name="テキスト 407">
              <a:extLst>
                <a:ext uri="{FF2B5EF4-FFF2-40B4-BE49-F238E27FC236}">
                  <a16:creationId xmlns:a16="http://schemas.microsoft.com/office/drawing/2014/main" id="{2B95F0E9-7338-438F-B879-0502F4B6C37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0" name="Oval 1115">
              <a:extLst>
                <a:ext uri="{FF2B5EF4-FFF2-40B4-BE49-F238E27FC236}">
                  <a16:creationId xmlns:a16="http://schemas.microsoft.com/office/drawing/2014/main" id="{DC9894A6-1049-47CF-B238-25EE249D26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19</xdr:row>
      <xdr:rowOff>42345</xdr:rowOff>
    </xdr:from>
    <xdr:to>
      <xdr:col>55</xdr:col>
      <xdr:colOff>83595</xdr:colOff>
      <xdr:row>20</xdr:row>
      <xdr:rowOff>12723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1FD9982A-23D2-4EB8-BCE1-A6B6747D0025}"/>
            </a:ext>
          </a:extLst>
        </xdr:cNvPr>
        <xdr:cNvGrpSpPr/>
      </xdr:nvGrpSpPr>
      <xdr:grpSpPr>
        <a:xfrm>
          <a:off x="11046889" y="4128570"/>
          <a:ext cx="923906" cy="237078"/>
          <a:chOff x="3166536" y="1473188"/>
          <a:chExt cx="955656" cy="241312"/>
        </a:xfrm>
      </xdr:grpSpPr>
      <xdr:sp macro="" textlink="">
        <xdr:nvSpPr>
          <xdr:cNvPr id="158" name="Text Box 802">
            <a:extLst>
              <a:ext uri="{FF2B5EF4-FFF2-40B4-BE49-F238E27FC236}">
                <a16:creationId xmlns:a16="http://schemas.microsoft.com/office/drawing/2014/main" id="{F986FC57-5098-4D43-B51D-BD97DE402C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9" name="Group 1113">
            <a:extLst>
              <a:ext uri="{FF2B5EF4-FFF2-40B4-BE49-F238E27FC236}">
                <a16:creationId xmlns:a16="http://schemas.microsoft.com/office/drawing/2014/main" id="{A37858A6-9B57-42F7-88D8-DD3C57D03625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71" name="テキスト 407">
              <a:extLst>
                <a:ext uri="{FF2B5EF4-FFF2-40B4-BE49-F238E27FC236}">
                  <a16:creationId xmlns:a16="http://schemas.microsoft.com/office/drawing/2014/main" id="{A274A04B-D61F-4DA3-A37B-C95351EB785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72" name="Oval 1115">
              <a:extLst>
                <a:ext uri="{FF2B5EF4-FFF2-40B4-BE49-F238E27FC236}">
                  <a16:creationId xmlns:a16="http://schemas.microsoft.com/office/drawing/2014/main" id="{A631655F-1E6D-44A1-96B1-B604F49313A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0" name="Group 1113">
            <a:extLst>
              <a:ext uri="{FF2B5EF4-FFF2-40B4-BE49-F238E27FC236}">
                <a16:creationId xmlns:a16="http://schemas.microsoft.com/office/drawing/2014/main" id="{5DDD933C-2679-4B02-A736-ED7ABFBC2EC0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69" name="テキスト 407">
              <a:extLst>
                <a:ext uri="{FF2B5EF4-FFF2-40B4-BE49-F238E27FC236}">
                  <a16:creationId xmlns:a16="http://schemas.microsoft.com/office/drawing/2014/main" id="{98C3F61E-9CE1-473F-AC81-544030EB8F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70" name="Oval 1115">
              <a:extLst>
                <a:ext uri="{FF2B5EF4-FFF2-40B4-BE49-F238E27FC236}">
                  <a16:creationId xmlns:a16="http://schemas.microsoft.com/office/drawing/2014/main" id="{0E371B67-9799-4472-97FE-44FF0D5EB03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1" name="Text Box 802">
            <a:extLst>
              <a:ext uri="{FF2B5EF4-FFF2-40B4-BE49-F238E27FC236}">
                <a16:creationId xmlns:a16="http://schemas.microsoft.com/office/drawing/2014/main" id="{BDA97EA5-F516-48CE-BDEC-6500324198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2" name="Group 1113">
            <a:extLst>
              <a:ext uri="{FF2B5EF4-FFF2-40B4-BE49-F238E27FC236}">
                <a16:creationId xmlns:a16="http://schemas.microsoft.com/office/drawing/2014/main" id="{9CBEFF12-3628-49FC-BE33-283D7D19C6C0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67" name="テキスト 407">
              <a:extLst>
                <a:ext uri="{FF2B5EF4-FFF2-40B4-BE49-F238E27FC236}">
                  <a16:creationId xmlns:a16="http://schemas.microsoft.com/office/drawing/2014/main" id="{7AC4F14F-96A9-4EC3-94B2-9CB8039BD6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8" name="Oval 1115">
              <a:extLst>
                <a:ext uri="{FF2B5EF4-FFF2-40B4-BE49-F238E27FC236}">
                  <a16:creationId xmlns:a16="http://schemas.microsoft.com/office/drawing/2014/main" id="{602DA049-8796-408A-B0E0-9828DEC535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3" name="Text Box 802">
            <a:extLst>
              <a:ext uri="{FF2B5EF4-FFF2-40B4-BE49-F238E27FC236}">
                <a16:creationId xmlns:a16="http://schemas.microsoft.com/office/drawing/2014/main" id="{E2B6763D-4101-4600-99F3-95FD252F5A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4" name="Group 1113">
            <a:extLst>
              <a:ext uri="{FF2B5EF4-FFF2-40B4-BE49-F238E27FC236}">
                <a16:creationId xmlns:a16="http://schemas.microsoft.com/office/drawing/2014/main" id="{E6D9B6E9-1171-4A80-8532-F578C691A16E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65" name="テキスト 407">
              <a:extLst>
                <a:ext uri="{FF2B5EF4-FFF2-40B4-BE49-F238E27FC236}">
                  <a16:creationId xmlns:a16="http://schemas.microsoft.com/office/drawing/2014/main" id="{A1E5825A-F21B-4D22-A0E4-61FF0F6CF86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66" name="Oval 1115">
              <a:extLst>
                <a:ext uri="{FF2B5EF4-FFF2-40B4-BE49-F238E27FC236}">
                  <a16:creationId xmlns:a16="http://schemas.microsoft.com/office/drawing/2014/main" id="{589D02A5-E6B4-49E4-8762-A3BD26A13D5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93943</xdr:colOff>
      <xdr:row>15</xdr:row>
      <xdr:rowOff>101601</xdr:rowOff>
    </xdr:from>
    <xdr:to>
      <xdr:col>19</xdr:col>
      <xdr:colOff>176704</xdr:colOff>
      <xdr:row>15</xdr:row>
      <xdr:rowOff>342901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F6E0960E-6EF6-4579-A754-032EDC882877}"/>
            </a:ext>
          </a:extLst>
        </xdr:cNvPr>
        <xdr:cNvGrpSpPr>
          <a:grpSpLocks/>
        </xdr:cNvGrpSpPr>
      </xdr:nvGrpSpPr>
      <xdr:grpSpPr bwMode="auto">
        <a:xfrm>
          <a:off x="2581026" y="2747434"/>
          <a:ext cx="199178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3DB10937-2EEF-435B-9A20-3FC9CBA3DD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7163FE2C-964B-4663-B2C2-2F6FFDF9447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16</xdr:row>
      <xdr:rowOff>101600</xdr:rowOff>
    </xdr:from>
    <xdr:to>
      <xdr:col>19</xdr:col>
      <xdr:colOff>169084</xdr:colOff>
      <xdr:row>16</xdr:row>
      <xdr:rowOff>342900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7326DEB6-F5D6-4085-88DD-9558B03C0086}"/>
            </a:ext>
          </a:extLst>
        </xdr:cNvPr>
        <xdr:cNvGrpSpPr>
          <a:grpSpLocks/>
        </xdr:cNvGrpSpPr>
      </xdr:nvGrpSpPr>
      <xdr:grpSpPr bwMode="auto">
        <a:xfrm>
          <a:off x="2581026" y="3149600"/>
          <a:ext cx="191558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29B9CD2F-9311-451B-9975-6089454D91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BD77E034-197F-4FB3-B300-79E19A322F6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17</xdr:row>
      <xdr:rowOff>84668</xdr:rowOff>
    </xdr:from>
    <xdr:to>
      <xdr:col>19</xdr:col>
      <xdr:colOff>169084</xdr:colOff>
      <xdr:row>17</xdr:row>
      <xdr:rowOff>325968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8B9DE837-2CE0-45D7-BE62-1506B2259722}"/>
            </a:ext>
          </a:extLst>
        </xdr:cNvPr>
        <xdr:cNvGrpSpPr>
          <a:grpSpLocks/>
        </xdr:cNvGrpSpPr>
      </xdr:nvGrpSpPr>
      <xdr:grpSpPr bwMode="auto">
        <a:xfrm>
          <a:off x="2581026" y="3534835"/>
          <a:ext cx="191558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928E8F8E-9EFF-43AB-9311-B6E23CD252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0078F808-4FFE-4A70-8C2B-6AF8AFB9F1F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20</xdr:row>
      <xdr:rowOff>93135</xdr:rowOff>
    </xdr:from>
    <xdr:to>
      <xdr:col>19</xdr:col>
      <xdr:colOff>161464</xdr:colOff>
      <xdr:row>20</xdr:row>
      <xdr:rowOff>334435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CAF8F0BA-8B4E-4F44-B0F0-03F9A4E59510}"/>
            </a:ext>
          </a:extLst>
        </xdr:cNvPr>
        <xdr:cNvGrpSpPr>
          <a:grpSpLocks/>
        </xdr:cNvGrpSpPr>
      </xdr:nvGrpSpPr>
      <xdr:grpSpPr bwMode="auto">
        <a:xfrm>
          <a:off x="2581026" y="4749802"/>
          <a:ext cx="183938" cy="24130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F7253093-6A5E-41D2-9AFB-408737E333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1C2E3131-C564-4F17-9112-D53C30770EA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43142</xdr:colOff>
      <xdr:row>21</xdr:row>
      <xdr:rowOff>67736</xdr:rowOff>
    </xdr:from>
    <xdr:to>
      <xdr:col>3</xdr:col>
      <xdr:colOff>9063</xdr:colOff>
      <xdr:row>21</xdr:row>
      <xdr:rowOff>309036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E307A4FD-70E1-4FD3-A40E-E12AD8EEDA89}"/>
            </a:ext>
          </a:extLst>
        </xdr:cNvPr>
        <xdr:cNvGrpSpPr>
          <a:grpSpLocks/>
        </xdr:cNvGrpSpPr>
      </xdr:nvGrpSpPr>
      <xdr:grpSpPr bwMode="auto">
        <a:xfrm>
          <a:off x="371225" y="5126569"/>
          <a:ext cx="188171" cy="241300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21E6B9C7-46A3-4899-B2D1-0CF47469A1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37790A08-8A2B-4A04-A911-2AC36E31062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24</xdr:row>
      <xdr:rowOff>110069</xdr:rowOff>
    </xdr:from>
    <xdr:to>
      <xdr:col>19</xdr:col>
      <xdr:colOff>161464</xdr:colOff>
      <xdr:row>24</xdr:row>
      <xdr:rowOff>351369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C598359A-6555-4E96-AB25-D9C4FEA955F0}"/>
            </a:ext>
          </a:extLst>
        </xdr:cNvPr>
        <xdr:cNvGrpSpPr>
          <a:grpSpLocks/>
        </xdr:cNvGrpSpPr>
      </xdr:nvGrpSpPr>
      <xdr:grpSpPr bwMode="auto">
        <a:xfrm>
          <a:off x="2581026" y="6026152"/>
          <a:ext cx="183938" cy="241300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33CB6925-ABAC-4979-ACBD-30421068F7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AEABA364-7126-439F-AF1B-F703D142AB4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25</xdr:row>
      <xdr:rowOff>287872</xdr:rowOff>
    </xdr:from>
    <xdr:to>
      <xdr:col>3</xdr:col>
      <xdr:colOff>93730</xdr:colOff>
      <xdr:row>26</xdr:row>
      <xdr:rowOff>165105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01F99BFB-B658-4A8E-8B0F-7785C5A03CDA}"/>
            </a:ext>
          </a:extLst>
        </xdr:cNvPr>
        <xdr:cNvGrpSpPr>
          <a:grpSpLocks/>
        </xdr:cNvGrpSpPr>
      </xdr:nvGrpSpPr>
      <xdr:grpSpPr bwMode="auto">
        <a:xfrm>
          <a:off x="455892" y="6616705"/>
          <a:ext cx="188171" cy="247650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5D4FF242-3624-41A9-A0C2-784EE92EF9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A120CE11-466A-43C4-8960-6317F03D1CC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30</xdr:row>
      <xdr:rowOff>76202</xdr:rowOff>
    </xdr:from>
    <xdr:to>
      <xdr:col>19</xdr:col>
      <xdr:colOff>161464</xdr:colOff>
      <xdr:row>30</xdr:row>
      <xdr:rowOff>317502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19F28044-7347-47B6-BA22-040262556BCC}"/>
            </a:ext>
          </a:extLst>
        </xdr:cNvPr>
        <xdr:cNvGrpSpPr>
          <a:grpSpLocks/>
        </xdr:cNvGrpSpPr>
      </xdr:nvGrpSpPr>
      <xdr:grpSpPr bwMode="auto">
        <a:xfrm>
          <a:off x="2581026" y="7918452"/>
          <a:ext cx="183938" cy="241300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F40E411C-AE35-4251-A570-EE45F43CFD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E6796417-3E22-4951-B947-0965E4136A6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31</xdr:row>
      <xdr:rowOff>279403</xdr:rowOff>
    </xdr:from>
    <xdr:to>
      <xdr:col>3</xdr:col>
      <xdr:colOff>93730</xdr:colOff>
      <xdr:row>32</xdr:row>
      <xdr:rowOff>156637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0F936278-6481-4509-AE46-6031BE6AFA20}"/>
            </a:ext>
          </a:extLst>
        </xdr:cNvPr>
        <xdr:cNvGrpSpPr>
          <a:grpSpLocks/>
        </xdr:cNvGrpSpPr>
      </xdr:nvGrpSpPr>
      <xdr:grpSpPr bwMode="auto">
        <a:xfrm>
          <a:off x="455892" y="8492070"/>
          <a:ext cx="188171" cy="247650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EDEC53F2-6236-450D-9F18-1306702BD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DA1A883F-7280-4804-9B4F-7052B297F54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101603</xdr:colOff>
      <xdr:row>20</xdr:row>
      <xdr:rowOff>93129</xdr:rowOff>
    </xdr:from>
    <xdr:to>
      <xdr:col>17</xdr:col>
      <xdr:colOff>100522</xdr:colOff>
      <xdr:row>20</xdr:row>
      <xdr:rowOff>334435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6E68B5AC-B449-46E7-88D1-68D87CC85DF1}"/>
            </a:ext>
          </a:extLst>
        </xdr:cNvPr>
        <xdr:cNvGrpSpPr/>
      </xdr:nvGrpSpPr>
      <xdr:grpSpPr>
        <a:xfrm>
          <a:off x="1773770" y="4749796"/>
          <a:ext cx="697419" cy="241306"/>
          <a:chOff x="6146799" y="1507073"/>
          <a:chExt cx="710119" cy="241306"/>
        </a:xfrm>
      </xdr:grpSpPr>
      <xdr:sp macro="" textlink="">
        <xdr:nvSpPr>
          <xdr:cNvPr id="30" name="Text Box 802">
            <a:extLst>
              <a:ext uri="{FF2B5EF4-FFF2-40B4-BE49-F238E27FC236}">
                <a16:creationId xmlns:a16="http://schemas.microsoft.com/office/drawing/2014/main" id="{EE4501FA-0423-4CB7-8850-99B55B250E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8E4D9BD6-7B91-4CE8-BFE6-FEEF9F3498D7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10E63A0D-17F4-4AC9-B53B-0A68A30001F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3DB41600-E075-43D5-923E-B992A7A68D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5D0BF190-EC55-4C49-A90C-7C8D14592E92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D274389B-FEE4-4432-81E0-CEFFBF8428A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A6FCB52D-8D91-4E6C-ADD5-C2464AA51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Text Box 802">
            <a:extLst>
              <a:ext uri="{FF2B5EF4-FFF2-40B4-BE49-F238E27FC236}">
                <a16:creationId xmlns:a16="http://schemas.microsoft.com/office/drawing/2014/main" id="{BFE2DA21-A1D8-4F78-99A8-5A189A6793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FF000F1C-AB65-4CD2-8197-FF59E4A8C8AB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35" name="テキスト 407">
              <a:extLst>
                <a:ext uri="{FF2B5EF4-FFF2-40B4-BE49-F238E27FC236}">
                  <a16:creationId xmlns:a16="http://schemas.microsoft.com/office/drawing/2014/main" id="{93B88F37-90A8-4E51-82D3-2360FEB2845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6" name="Oval 1115">
              <a:extLst>
                <a:ext uri="{FF2B5EF4-FFF2-40B4-BE49-F238E27FC236}">
                  <a16:creationId xmlns:a16="http://schemas.microsoft.com/office/drawing/2014/main" id="{F261E2D4-23EA-4BE0-BD61-0FE68B9CF7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EFBB-53D5-4DAB-9F46-F1A44BF2A109}">
  <sheetPr codeName="Sheet40">
    <pageSetUpPr autoPageBreaks="0" fitToPage="1"/>
  </sheetPr>
  <dimension ref="A1:WWF66"/>
  <sheetViews>
    <sheetView showGridLines="0" zoomScale="90" zoomScaleNormal="9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L9" sqref="L9"/>
    </sheetView>
  </sheetViews>
  <sheetFormatPr defaultColWidth="0" defaultRowHeight="14.25" customHeight="1" zeroHeight="1" x14ac:dyDescent="0.15"/>
  <cols>
    <col min="1" max="1" width="2.125" style="39" customWidth="1"/>
    <col min="2" max="3" width="2" style="39" customWidth="1"/>
    <col min="4" max="8" width="2.75" style="39" customWidth="1"/>
    <col min="9" max="9" width="3.75" style="39" customWidth="1"/>
    <col min="10" max="11" width="2" style="39" customWidth="1"/>
    <col min="12" max="23" width="15.625" style="39" customWidth="1"/>
    <col min="24" max="24" width="15.5" style="39" customWidth="1"/>
    <col min="25" max="25" width="2.375" style="39" customWidth="1"/>
    <col min="26" max="254" width="2.375" style="39" hidden="1" customWidth="1"/>
    <col min="255" max="255" width="1.875" style="39" hidden="1" customWidth="1"/>
    <col min="256" max="256" width="2.375" style="39" hidden="1"/>
    <col min="257" max="257" width="2.125" style="39" hidden="1" customWidth="1"/>
    <col min="258" max="264" width="1.625" style="39" hidden="1" customWidth="1"/>
    <col min="265" max="265" width="3.75" style="39" hidden="1" customWidth="1"/>
    <col min="266" max="267" width="2" style="39" hidden="1" customWidth="1"/>
    <col min="268" max="279" width="15.625" style="39" hidden="1" customWidth="1"/>
    <col min="280" max="280" width="15.5" style="39" hidden="1" customWidth="1"/>
    <col min="281" max="511" width="2.375" style="39" hidden="1" customWidth="1"/>
    <col min="512" max="512" width="2.375" style="39" hidden="1"/>
    <col min="513" max="513" width="2.125" style="39" hidden="1" customWidth="1"/>
    <col min="514" max="520" width="1.625" style="39" hidden="1" customWidth="1"/>
    <col min="521" max="521" width="3.75" style="39" hidden="1" customWidth="1"/>
    <col min="522" max="523" width="2" style="39" hidden="1" customWidth="1"/>
    <col min="524" max="535" width="15.625" style="39" hidden="1" customWidth="1"/>
    <col min="536" max="536" width="15.5" style="39" hidden="1" customWidth="1"/>
    <col min="537" max="767" width="2.375" style="39" hidden="1" customWidth="1"/>
    <col min="768" max="768" width="2.375" style="39" hidden="1"/>
    <col min="769" max="769" width="2.125" style="39" hidden="1" customWidth="1"/>
    <col min="770" max="776" width="1.625" style="39" hidden="1" customWidth="1"/>
    <col min="777" max="777" width="3.75" style="39" hidden="1" customWidth="1"/>
    <col min="778" max="779" width="2" style="39" hidden="1" customWidth="1"/>
    <col min="780" max="791" width="15.625" style="39" hidden="1" customWidth="1"/>
    <col min="792" max="792" width="15.5" style="39" hidden="1" customWidth="1"/>
    <col min="793" max="1023" width="2.375" style="39" hidden="1" customWidth="1"/>
    <col min="1024" max="1024" width="2.375" style="39" hidden="1"/>
    <col min="1025" max="1025" width="2.125" style="39" hidden="1" customWidth="1"/>
    <col min="1026" max="1032" width="1.625" style="39" hidden="1" customWidth="1"/>
    <col min="1033" max="1033" width="3.75" style="39" hidden="1" customWidth="1"/>
    <col min="1034" max="1035" width="2" style="39" hidden="1" customWidth="1"/>
    <col min="1036" max="1047" width="15.625" style="39" hidden="1" customWidth="1"/>
    <col min="1048" max="1048" width="15.5" style="39" hidden="1" customWidth="1"/>
    <col min="1049" max="1279" width="2.375" style="39" hidden="1" customWidth="1"/>
    <col min="1280" max="1280" width="2.375" style="39" hidden="1"/>
    <col min="1281" max="1281" width="2.125" style="39" hidden="1" customWidth="1"/>
    <col min="1282" max="1288" width="1.625" style="39" hidden="1" customWidth="1"/>
    <col min="1289" max="1289" width="3.75" style="39" hidden="1" customWidth="1"/>
    <col min="1290" max="1291" width="2" style="39" hidden="1" customWidth="1"/>
    <col min="1292" max="1303" width="15.625" style="39" hidden="1" customWidth="1"/>
    <col min="1304" max="1304" width="15.5" style="39" hidden="1" customWidth="1"/>
    <col min="1305" max="1535" width="2.375" style="39" hidden="1" customWidth="1"/>
    <col min="1536" max="1536" width="2.375" style="39" hidden="1"/>
    <col min="1537" max="1537" width="2.125" style="39" hidden="1" customWidth="1"/>
    <col min="1538" max="1544" width="1.625" style="39" hidden="1" customWidth="1"/>
    <col min="1545" max="1545" width="3.75" style="39" hidden="1" customWidth="1"/>
    <col min="1546" max="1547" width="2" style="39" hidden="1" customWidth="1"/>
    <col min="1548" max="1559" width="15.625" style="39" hidden="1" customWidth="1"/>
    <col min="1560" max="1560" width="15.5" style="39" hidden="1" customWidth="1"/>
    <col min="1561" max="1791" width="2.375" style="39" hidden="1" customWidth="1"/>
    <col min="1792" max="1792" width="2.375" style="39" hidden="1"/>
    <col min="1793" max="1793" width="2.125" style="39" hidden="1" customWidth="1"/>
    <col min="1794" max="1800" width="1.625" style="39" hidden="1" customWidth="1"/>
    <col min="1801" max="1801" width="3.75" style="39" hidden="1" customWidth="1"/>
    <col min="1802" max="1803" width="2" style="39" hidden="1" customWidth="1"/>
    <col min="1804" max="1815" width="15.625" style="39" hidden="1" customWidth="1"/>
    <col min="1816" max="1816" width="15.5" style="39" hidden="1" customWidth="1"/>
    <col min="1817" max="2047" width="2.375" style="39" hidden="1" customWidth="1"/>
    <col min="2048" max="2048" width="2.375" style="39" hidden="1"/>
    <col min="2049" max="2049" width="2.125" style="39" hidden="1" customWidth="1"/>
    <col min="2050" max="2056" width="1.625" style="39" hidden="1" customWidth="1"/>
    <col min="2057" max="2057" width="3.75" style="39" hidden="1" customWidth="1"/>
    <col min="2058" max="2059" width="2" style="39" hidden="1" customWidth="1"/>
    <col min="2060" max="2071" width="15.625" style="39" hidden="1" customWidth="1"/>
    <col min="2072" max="2072" width="15.5" style="39" hidden="1" customWidth="1"/>
    <col min="2073" max="2303" width="2.375" style="39" hidden="1" customWidth="1"/>
    <col min="2304" max="2304" width="2.375" style="39" hidden="1"/>
    <col min="2305" max="2305" width="2.125" style="39" hidden="1" customWidth="1"/>
    <col min="2306" max="2312" width="1.625" style="39" hidden="1" customWidth="1"/>
    <col min="2313" max="2313" width="3.75" style="39" hidden="1" customWidth="1"/>
    <col min="2314" max="2315" width="2" style="39" hidden="1" customWidth="1"/>
    <col min="2316" max="2327" width="15.625" style="39" hidden="1" customWidth="1"/>
    <col min="2328" max="2328" width="15.5" style="39" hidden="1" customWidth="1"/>
    <col min="2329" max="2559" width="2.375" style="39" hidden="1" customWidth="1"/>
    <col min="2560" max="2560" width="2.375" style="39" hidden="1"/>
    <col min="2561" max="2561" width="2.125" style="39" hidden="1" customWidth="1"/>
    <col min="2562" max="2568" width="1.625" style="39" hidden="1" customWidth="1"/>
    <col min="2569" max="2569" width="3.75" style="39" hidden="1" customWidth="1"/>
    <col min="2570" max="2571" width="2" style="39" hidden="1" customWidth="1"/>
    <col min="2572" max="2583" width="15.625" style="39" hidden="1" customWidth="1"/>
    <col min="2584" max="2584" width="15.5" style="39" hidden="1" customWidth="1"/>
    <col min="2585" max="2815" width="2.375" style="39" hidden="1" customWidth="1"/>
    <col min="2816" max="2816" width="2.375" style="39" hidden="1"/>
    <col min="2817" max="2817" width="2.125" style="39" hidden="1" customWidth="1"/>
    <col min="2818" max="2824" width="1.625" style="39" hidden="1" customWidth="1"/>
    <col min="2825" max="2825" width="3.75" style="39" hidden="1" customWidth="1"/>
    <col min="2826" max="2827" width="2" style="39" hidden="1" customWidth="1"/>
    <col min="2828" max="2839" width="15.625" style="39" hidden="1" customWidth="1"/>
    <col min="2840" max="2840" width="15.5" style="39" hidden="1" customWidth="1"/>
    <col min="2841" max="3071" width="2.375" style="39" hidden="1" customWidth="1"/>
    <col min="3072" max="3072" width="2.375" style="39" hidden="1"/>
    <col min="3073" max="3073" width="2.125" style="39" hidden="1" customWidth="1"/>
    <col min="3074" max="3080" width="1.625" style="39" hidden="1" customWidth="1"/>
    <col min="3081" max="3081" width="3.75" style="39" hidden="1" customWidth="1"/>
    <col min="3082" max="3083" width="2" style="39" hidden="1" customWidth="1"/>
    <col min="3084" max="3095" width="15.625" style="39" hidden="1" customWidth="1"/>
    <col min="3096" max="3096" width="15.5" style="39" hidden="1" customWidth="1"/>
    <col min="3097" max="3327" width="2.375" style="39" hidden="1" customWidth="1"/>
    <col min="3328" max="3328" width="2.375" style="39" hidden="1"/>
    <col min="3329" max="3329" width="2.125" style="39" hidden="1" customWidth="1"/>
    <col min="3330" max="3336" width="1.625" style="39" hidden="1" customWidth="1"/>
    <col min="3337" max="3337" width="3.75" style="39" hidden="1" customWidth="1"/>
    <col min="3338" max="3339" width="2" style="39" hidden="1" customWidth="1"/>
    <col min="3340" max="3351" width="15.625" style="39" hidden="1" customWidth="1"/>
    <col min="3352" max="3352" width="15.5" style="39" hidden="1" customWidth="1"/>
    <col min="3353" max="3583" width="2.375" style="39" hidden="1" customWidth="1"/>
    <col min="3584" max="3584" width="2.375" style="39" hidden="1"/>
    <col min="3585" max="3585" width="2.125" style="39" hidden="1" customWidth="1"/>
    <col min="3586" max="3592" width="1.625" style="39" hidden="1" customWidth="1"/>
    <col min="3593" max="3593" width="3.75" style="39" hidden="1" customWidth="1"/>
    <col min="3594" max="3595" width="2" style="39" hidden="1" customWidth="1"/>
    <col min="3596" max="3607" width="15.625" style="39" hidden="1" customWidth="1"/>
    <col min="3608" max="3608" width="15.5" style="39" hidden="1" customWidth="1"/>
    <col min="3609" max="3839" width="2.375" style="39" hidden="1" customWidth="1"/>
    <col min="3840" max="3840" width="2.375" style="39" hidden="1"/>
    <col min="3841" max="3841" width="2.125" style="39" hidden="1" customWidth="1"/>
    <col min="3842" max="3848" width="1.625" style="39" hidden="1" customWidth="1"/>
    <col min="3849" max="3849" width="3.75" style="39" hidden="1" customWidth="1"/>
    <col min="3850" max="3851" width="2" style="39" hidden="1" customWidth="1"/>
    <col min="3852" max="3863" width="15.625" style="39" hidden="1" customWidth="1"/>
    <col min="3864" max="3864" width="15.5" style="39" hidden="1" customWidth="1"/>
    <col min="3865" max="4095" width="2.375" style="39" hidden="1" customWidth="1"/>
    <col min="4096" max="4096" width="2.375" style="39" hidden="1"/>
    <col min="4097" max="4097" width="2.125" style="39" hidden="1" customWidth="1"/>
    <col min="4098" max="4104" width="1.625" style="39" hidden="1" customWidth="1"/>
    <col min="4105" max="4105" width="3.75" style="39" hidden="1" customWidth="1"/>
    <col min="4106" max="4107" width="2" style="39" hidden="1" customWidth="1"/>
    <col min="4108" max="4119" width="15.625" style="39" hidden="1" customWidth="1"/>
    <col min="4120" max="4120" width="15.5" style="39" hidden="1" customWidth="1"/>
    <col min="4121" max="4351" width="2.375" style="39" hidden="1" customWidth="1"/>
    <col min="4352" max="4352" width="2.375" style="39" hidden="1"/>
    <col min="4353" max="4353" width="2.125" style="39" hidden="1" customWidth="1"/>
    <col min="4354" max="4360" width="1.625" style="39" hidden="1" customWidth="1"/>
    <col min="4361" max="4361" width="3.75" style="39" hidden="1" customWidth="1"/>
    <col min="4362" max="4363" width="2" style="39" hidden="1" customWidth="1"/>
    <col min="4364" max="4375" width="15.625" style="39" hidden="1" customWidth="1"/>
    <col min="4376" max="4376" width="15.5" style="39" hidden="1" customWidth="1"/>
    <col min="4377" max="4607" width="2.375" style="39" hidden="1" customWidth="1"/>
    <col min="4608" max="4608" width="2.375" style="39" hidden="1"/>
    <col min="4609" max="4609" width="2.125" style="39" hidden="1" customWidth="1"/>
    <col min="4610" max="4616" width="1.625" style="39" hidden="1" customWidth="1"/>
    <col min="4617" max="4617" width="3.75" style="39" hidden="1" customWidth="1"/>
    <col min="4618" max="4619" width="2" style="39" hidden="1" customWidth="1"/>
    <col min="4620" max="4631" width="15.625" style="39" hidden="1" customWidth="1"/>
    <col min="4632" max="4632" width="15.5" style="39" hidden="1" customWidth="1"/>
    <col min="4633" max="4863" width="2.375" style="39" hidden="1" customWidth="1"/>
    <col min="4864" max="4864" width="2.375" style="39" hidden="1"/>
    <col min="4865" max="4865" width="2.125" style="39" hidden="1" customWidth="1"/>
    <col min="4866" max="4872" width="1.625" style="39" hidden="1" customWidth="1"/>
    <col min="4873" max="4873" width="3.75" style="39" hidden="1" customWidth="1"/>
    <col min="4874" max="4875" width="2" style="39" hidden="1" customWidth="1"/>
    <col min="4876" max="4887" width="15.625" style="39" hidden="1" customWidth="1"/>
    <col min="4888" max="4888" width="15.5" style="39" hidden="1" customWidth="1"/>
    <col min="4889" max="5119" width="2.375" style="39" hidden="1" customWidth="1"/>
    <col min="5120" max="5120" width="2.375" style="39" hidden="1"/>
    <col min="5121" max="5121" width="2.125" style="39" hidden="1" customWidth="1"/>
    <col min="5122" max="5128" width="1.625" style="39" hidden="1" customWidth="1"/>
    <col min="5129" max="5129" width="3.75" style="39" hidden="1" customWidth="1"/>
    <col min="5130" max="5131" width="2" style="39" hidden="1" customWidth="1"/>
    <col min="5132" max="5143" width="15.625" style="39" hidden="1" customWidth="1"/>
    <col min="5144" max="5144" width="15.5" style="39" hidden="1" customWidth="1"/>
    <col min="5145" max="5375" width="2.375" style="39" hidden="1" customWidth="1"/>
    <col min="5376" max="5376" width="2.375" style="39" hidden="1"/>
    <col min="5377" max="5377" width="2.125" style="39" hidden="1" customWidth="1"/>
    <col min="5378" max="5384" width="1.625" style="39" hidden="1" customWidth="1"/>
    <col min="5385" max="5385" width="3.75" style="39" hidden="1" customWidth="1"/>
    <col min="5386" max="5387" width="2" style="39" hidden="1" customWidth="1"/>
    <col min="5388" max="5399" width="15.625" style="39" hidden="1" customWidth="1"/>
    <col min="5400" max="5400" width="15.5" style="39" hidden="1" customWidth="1"/>
    <col min="5401" max="5631" width="2.375" style="39" hidden="1" customWidth="1"/>
    <col min="5632" max="5632" width="2.375" style="39" hidden="1"/>
    <col min="5633" max="5633" width="2.125" style="39" hidden="1" customWidth="1"/>
    <col min="5634" max="5640" width="1.625" style="39" hidden="1" customWidth="1"/>
    <col min="5641" max="5641" width="3.75" style="39" hidden="1" customWidth="1"/>
    <col min="5642" max="5643" width="2" style="39" hidden="1" customWidth="1"/>
    <col min="5644" max="5655" width="15.625" style="39" hidden="1" customWidth="1"/>
    <col min="5656" max="5656" width="15.5" style="39" hidden="1" customWidth="1"/>
    <col min="5657" max="5887" width="2.375" style="39" hidden="1" customWidth="1"/>
    <col min="5888" max="5888" width="2.375" style="39" hidden="1"/>
    <col min="5889" max="5889" width="2.125" style="39" hidden="1" customWidth="1"/>
    <col min="5890" max="5896" width="1.625" style="39" hidden="1" customWidth="1"/>
    <col min="5897" max="5897" width="3.75" style="39" hidden="1" customWidth="1"/>
    <col min="5898" max="5899" width="2" style="39" hidden="1" customWidth="1"/>
    <col min="5900" max="5911" width="15.625" style="39" hidden="1" customWidth="1"/>
    <col min="5912" max="5912" width="15.5" style="39" hidden="1" customWidth="1"/>
    <col min="5913" max="6143" width="2.375" style="39" hidden="1" customWidth="1"/>
    <col min="6144" max="6144" width="2.375" style="39" hidden="1"/>
    <col min="6145" max="6145" width="2.125" style="39" hidden="1" customWidth="1"/>
    <col min="6146" max="6152" width="1.625" style="39" hidden="1" customWidth="1"/>
    <col min="6153" max="6153" width="3.75" style="39" hidden="1" customWidth="1"/>
    <col min="6154" max="6155" width="2" style="39" hidden="1" customWidth="1"/>
    <col min="6156" max="6167" width="15.625" style="39" hidden="1" customWidth="1"/>
    <col min="6168" max="6168" width="15.5" style="39" hidden="1" customWidth="1"/>
    <col min="6169" max="6399" width="2.375" style="39" hidden="1" customWidth="1"/>
    <col min="6400" max="6400" width="2.375" style="39" hidden="1"/>
    <col min="6401" max="6401" width="2.125" style="39" hidden="1" customWidth="1"/>
    <col min="6402" max="6408" width="1.625" style="39" hidden="1" customWidth="1"/>
    <col min="6409" max="6409" width="3.75" style="39" hidden="1" customWidth="1"/>
    <col min="6410" max="6411" width="2" style="39" hidden="1" customWidth="1"/>
    <col min="6412" max="6423" width="15.625" style="39" hidden="1" customWidth="1"/>
    <col min="6424" max="6424" width="15.5" style="39" hidden="1" customWidth="1"/>
    <col min="6425" max="6655" width="2.375" style="39" hidden="1" customWidth="1"/>
    <col min="6656" max="6656" width="2.375" style="39" hidden="1"/>
    <col min="6657" max="6657" width="2.125" style="39" hidden="1" customWidth="1"/>
    <col min="6658" max="6664" width="1.625" style="39" hidden="1" customWidth="1"/>
    <col min="6665" max="6665" width="3.75" style="39" hidden="1" customWidth="1"/>
    <col min="6666" max="6667" width="2" style="39" hidden="1" customWidth="1"/>
    <col min="6668" max="6679" width="15.625" style="39" hidden="1" customWidth="1"/>
    <col min="6680" max="6680" width="15.5" style="39" hidden="1" customWidth="1"/>
    <col min="6681" max="6911" width="2.375" style="39" hidden="1" customWidth="1"/>
    <col min="6912" max="6912" width="2.375" style="39" hidden="1"/>
    <col min="6913" max="6913" width="2.125" style="39" hidden="1" customWidth="1"/>
    <col min="6914" max="6920" width="1.625" style="39" hidden="1" customWidth="1"/>
    <col min="6921" max="6921" width="3.75" style="39" hidden="1" customWidth="1"/>
    <col min="6922" max="6923" width="2" style="39" hidden="1" customWidth="1"/>
    <col min="6924" max="6935" width="15.625" style="39" hidden="1" customWidth="1"/>
    <col min="6936" max="6936" width="15.5" style="39" hidden="1" customWidth="1"/>
    <col min="6937" max="7167" width="2.375" style="39" hidden="1" customWidth="1"/>
    <col min="7168" max="7168" width="2.375" style="39" hidden="1"/>
    <col min="7169" max="7169" width="2.125" style="39" hidden="1" customWidth="1"/>
    <col min="7170" max="7176" width="1.625" style="39" hidden="1" customWidth="1"/>
    <col min="7177" max="7177" width="3.75" style="39" hidden="1" customWidth="1"/>
    <col min="7178" max="7179" width="2" style="39" hidden="1" customWidth="1"/>
    <col min="7180" max="7191" width="15.625" style="39" hidden="1" customWidth="1"/>
    <col min="7192" max="7192" width="15.5" style="39" hidden="1" customWidth="1"/>
    <col min="7193" max="7423" width="2.375" style="39" hidden="1" customWidth="1"/>
    <col min="7424" max="7424" width="2.375" style="39" hidden="1"/>
    <col min="7425" max="7425" width="2.125" style="39" hidden="1" customWidth="1"/>
    <col min="7426" max="7432" width="1.625" style="39" hidden="1" customWidth="1"/>
    <col min="7433" max="7433" width="3.75" style="39" hidden="1" customWidth="1"/>
    <col min="7434" max="7435" width="2" style="39" hidden="1" customWidth="1"/>
    <col min="7436" max="7447" width="15.625" style="39" hidden="1" customWidth="1"/>
    <col min="7448" max="7448" width="15.5" style="39" hidden="1" customWidth="1"/>
    <col min="7449" max="7679" width="2.375" style="39" hidden="1" customWidth="1"/>
    <col min="7680" max="7680" width="2.375" style="39" hidden="1"/>
    <col min="7681" max="7681" width="2.125" style="39" hidden="1" customWidth="1"/>
    <col min="7682" max="7688" width="1.625" style="39" hidden="1" customWidth="1"/>
    <col min="7689" max="7689" width="3.75" style="39" hidden="1" customWidth="1"/>
    <col min="7690" max="7691" width="2" style="39" hidden="1" customWidth="1"/>
    <col min="7692" max="7703" width="15.625" style="39" hidden="1" customWidth="1"/>
    <col min="7704" max="7704" width="15.5" style="39" hidden="1" customWidth="1"/>
    <col min="7705" max="7935" width="2.375" style="39" hidden="1" customWidth="1"/>
    <col min="7936" max="7936" width="2.375" style="39" hidden="1"/>
    <col min="7937" max="7937" width="2.125" style="39" hidden="1" customWidth="1"/>
    <col min="7938" max="7944" width="1.625" style="39" hidden="1" customWidth="1"/>
    <col min="7945" max="7945" width="3.75" style="39" hidden="1" customWidth="1"/>
    <col min="7946" max="7947" width="2" style="39" hidden="1" customWidth="1"/>
    <col min="7948" max="7959" width="15.625" style="39" hidden="1" customWidth="1"/>
    <col min="7960" max="7960" width="15.5" style="39" hidden="1" customWidth="1"/>
    <col min="7961" max="8191" width="2.375" style="39" hidden="1" customWidth="1"/>
    <col min="8192" max="8192" width="2.375" style="39" hidden="1"/>
    <col min="8193" max="8193" width="2.125" style="39" hidden="1" customWidth="1"/>
    <col min="8194" max="8200" width="1.625" style="39" hidden="1" customWidth="1"/>
    <col min="8201" max="8201" width="3.75" style="39" hidden="1" customWidth="1"/>
    <col min="8202" max="8203" width="2" style="39" hidden="1" customWidth="1"/>
    <col min="8204" max="8215" width="15.625" style="39" hidden="1" customWidth="1"/>
    <col min="8216" max="8216" width="15.5" style="39" hidden="1" customWidth="1"/>
    <col min="8217" max="8447" width="2.375" style="39" hidden="1" customWidth="1"/>
    <col min="8448" max="8448" width="2.375" style="39" hidden="1"/>
    <col min="8449" max="8449" width="2.125" style="39" hidden="1" customWidth="1"/>
    <col min="8450" max="8456" width="1.625" style="39" hidden="1" customWidth="1"/>
    <col min="8457" max="8457" width="3.75" style="39" hidden="1" customWidth="1"/>
    <col min="8458" max="8459" width="2" style="39" hidden="1" customWidth="1"/>
    <col min="8460" max="8471" width="15.625" style="39" hidden="1" customWidth="1"/>
    <col min="8472" max="8472" width="15.5" style="39" hidden="1" customWidth="1"/>
    <col min="8473" max="8703" width="2.375" style="39" hidden="1" customWidth="1"/>
    <col min="8704" max="8704" width="2.375" style="39" hidden="1"/>
    <col min="8705" max="8705" width="2.125" style="39" hidden="1" customWidth="1"/>
    <col min="8706" max="8712" width="1.625" style="39" hidden="1" customWidth="1"/>
    <col min="8713" max="8713" width="3.75" style="39" hidden="1" customWidth="1"/>
    <col min="8714" max="8715" width="2" style="39" hidden="1" customWidth="1"/>
    <col min="8716" max="8727" width="15.625" style="39" hidden="1" customWidth="1"/>
    <col min="8728" max="8728" width="15.5" style="39" hidden="1" customWidth="1"/>
    <col min="8729" max="8959" width="2.375" style="39" hidden="1" customWidth="1"/>
    <col min="8960" max="8960" width="2.375" style="39" hidden="1"/>
    <col min="8961" max="8961" width="2.125" style="39" hidden="1" customWidth="1"/>
    <col min="8962" max="8968" width="1.625" style="39" hidden="1" customWidth="1"/>
    <col min="8969" max="8969" width="3.75" style="39" hidden="1" customWidth="1"/>
    <col min="8970" max="8971" width="2" style="39" hidden="1" customWidth="1"/>
    <col min="8972" max="8983" width="15.625" style="39" hidden="1" customWidth="1"/>
    <col min="8984" max="8984" width="15.5" style="39" hidden="1" customWidth="1"/>
    <col min="8985" max="9215" width="2.375" style="39" hidden="1" customWidth="1"/>
    <col min="9216" max="9216" width="2.375" style="39" hidden="1"/>
    <col min="9217" max="9217" width="2.125" style="39" hidden="1" customWidth="1"/>
    <col min="9218" max="9224" width="1.625" style="39" hidden="1" customWidth="1"/>
    <col min="9225" max="9225" width="3.75" style="39" hidden="1" customWidth="1"/>
    <col min="9226" max="9227" width="2" style="39" hidden="1" customWidth="1"/>
    <col min="9228" max="9239" width="15.625" style="39" hidden="1" customWidth="1"/>
    <col min="9240" max="9240" width="15.5" style="39" hidden="1" customWidth="1"/>
    <col min="9241" max="9471" width="2.375" style="39" hidden="1" customWidth="1"/>
    <col min="9472" max="9472" width="2.375" style="39" hidden="1"/>
    <col min="9473" max="9473" width="2.125" style="39" hidden="1" customWidth="1"/>
    <col min="9474" max="9480" width="1.625" style="39" hidden="1" customWidth="1"/>
    <col min="9481" max="9481" width="3.75" style="39" hidden="1" customWidth="1"/>
    <col min="9482" max="9483" width="2" style="39" hidden="1" customWidth="1"/>
    <col min="9484" max="9495" width="15.625" style="39" hidden="1" customWidth="1"/>
    <col min="9496" max="9496" width="15.5" style="39" hidden="1" customWidth="1"/>
    <col min="9497" max="9727" width="2.375" style="39" hidden="1" customWidth="1"/>
    <col min="9728" max="9728" width="2.375" style="39" hidden="1"/>
    <col min="9729" max="9729" width="2.125" style="39" hidden="1" customWidth="1"/>
    <col min="9730" max="9736" width="1.625" style="39" hidden="1" customWidth="1"/>
    <col min="9737" max="9737" width="3.75" style="39" hidden="1" customWidth="1"/>
    <col min="9738" max="9739" width="2" style="39" hidden="1" customWidth="1"/>
    <col min="9740" max="9751" width="15.625" style="39" hidden="1" customWidth="1"/>
    <col min="9752" max="9752" width="15.5" style="39" hidden="1" customWidth="1"/>
    <col min="9753" max="9983" width="2.375" style="39" hidden="1" customWidth="1"/>
    <col min="9984" max="9984" width="2.375" style="39" hidden="1"/>
    <col min="9985" max="9985" width="2.125" style="39" hidden="1" customWidth="1"/>
    <col min="9986" max="9992" width="1.625" style="39" hidden="1" customWidth="1"/>
    <col min="9993" max="9993" width="3.75" style="39" hidden="1" customWidth="1"/>
    <col min="9994" max="9995" width="2" style="39" hidden="1" customWidth="1"/>
    <col min="9996" max="10007" width="15.625" style="39" hidden="1" customWidth="1"/>
    <col min="10008" max="10008" width="15.5" style="39" hidden="1" customWidth="1"/>
    <col min="10009" max="10239" width="2.375" style="39" hidden="1" customWidth="1"/>
    <col min="10240" max="10240" width="2.375" style="39" hidden="1"/>
    <col min="10241" max="10241" width="2.125" style="39" hidden="1" customWidth="1"/>
    <col min="10242" max="10248" width="1.625" style="39" hidden="1" customWidth="1"/>
    <col min="10249" max="10249" width="3.75" style="39" hidden="1" customWidth="1"/>
    <col min="10250" max="10251" width="2" style="39" hidden="1" customWidth="1"/>
    <col min="10252" max="10263" width="15.625" style="39" hidden="1" customWidth="1"/>
    <col min="10264" max="10264" width="15.5" style="39" hidden="1" customWidth="1"/>
    <col min="10265" max="10495" width="2.375" style="39" hidden="1" customWidth="1"/>
    <col min="10496" max="10496" width="2.375" style="39" hidden="1"/>
    <col min="10497" max="10497" width="2.125" style="39" hidden="1" customWidth="1"/>
    <col min="10498" max="10504" width="1.625" style="39" hidden="1" customWidth="1"/>
    <col min="10505" max="10505" width="3.75" style="39" hidden="1" customWidth="1"/>
    <col min="10506" max="10507" width="2" style="39" hidden="1" customWidth="1"/>
    <col min="10508" max="10519" width="15.625" style="39" hidden="1" customWidth="1"/>
    <col min="10520" max="10520" width="15.5" style="39" hidden="1" customWidth="1"/>
    <col min="10521" max="10751" width="2.375" style="39" hidden="1" customWidth="1"/>
    <col min="10752" max="10752" width="2.375" style="39" hidden="1"/>
    <col min="10753" max="10753" width="2.125" style="39" hidden="1" customWidth="1"/>
    <col min="10754" max="10760" width="1.625" style="39" hidden="1" customWidth="1"/>
    <col min="10761" max="10761" width="3.75" style="39" hidden="1" customWidth="1"/>
    <col min="10762" max="10763" width="2" style="39" hidden="1" customWidth="1"/>
    <col min="10764" max="10775" width="15.625" style="39" hidden="1" customWidth="1"/>
    <col min="10776" max="10776" width="15.5" style="39" hidden="1" customWidth="1"/>
    <col min="10777" max="11007" width="2.375" style="39" hidden="1" customWidth="1"/>
    <col min="11008" max="11008" width="2.375" style="39" hidden="1"/>
    <col min="11009" max="11009" width="2.125" style="39" hidden="1" customWidth="1"/>
    <col min="11010" max="11016" width="1.625" style="39" hidden="1" customWidth="1"/>
    <col min="11017" max="11017" width="3.75" style="39" hidden="1" customWidth="1"/>
    <col min="11018" max="11019" width="2" style="39" hidden="1" customWidth="1"/>
    <col min="11020" max="11031" width="15.625" style="39" hidden="1" customWidth="1"/>
    <col min="11032" max="11032" width="15.5" style="39" hidden="1" customWidth="1"/>
    <col min="11033" max="11263" width="2.375" style="39" hidden="1" customWidth="1"/>
    <col min="11264" max="11264" width="2.375" style="39" hidden="1"/>
    <col min="11265" max="11265" width="2.125" style="39" hidden="1" customWidth="1"/>
    <col min="11266" max="11272" width="1.625" style="39" hidden="1" customWidth="1"/>
    <col min="11273" max="11273" width="3.75" style="39" hidden="1" customWidth="1"/>
    <col min="11274" max="11275" width="2" style="39" hidden="1" customWidth="1"/>
    <col min="11276" max="11287" width="15.625" style="39" hidden="1" customWidth="1"/>
    <col min="11288" max="11288" width="15.5" style="39" hidden="1" customWidth="1"/>
    <col min="11289" max="11519" width="2.375" style="39" hidden="1" customWidth="1"/>
    <col min="11520" max="11520" width="2.375" style="39" hidden="1"/>
    <col min="11521" max="11521" width="2.125" style="39" hidden="1" customWidth="1"/>
    <col min="11522" max="11528" width="1.625" style="39" hidden="1" customWidth="1"/>
    <col min="11529" max="11529" width="3.75" style="39" hidden="1" customWidth="1"/>
    <col min="11530" max="11531" width="2" style="39" hidden="1" customWidth="1"/>
    <col min="11532" max="11543" width="15.625" style="39" hidden="1" customWidth="1"/>
    <col min="11544" max="11544" width="15.5" style="39" hidden="1" customWidth="1"/>
    <col min="11545" max="11775" width="2.375" style="39" hidden="1" customWidth="1"/>
    <col min="11776" max="11776" width="2.375" style="39" hidden="1"/>
    <col min="11777" max="11777" width="2.125" style="39" hidden="1" customWidth="1"/>
    <col min="11778" max="11784" width="1.625" style="39" hidden="1" customWidth="1"/>
    <col min="11785" max="11785" width="3.75" style="39" hidden="1" customWidth="1"/>
    <col min="11786" max="11787" width="2" style="39" hidden="1" customWidth="1"/>
    <col min="11788" max="11799" width="15.625" style="39" hidden="1" customWidth="1"/>
    <col min="11800" max="11800" width="15.5" style="39" hidden="1" customWidth="1"/>
    <col min="11801" max="12031" width="2.375" style="39" hidden="1" customWidth="1"/>
    <col min="12032" max="12032" width="2.375" style="39" hidden="1"/>
    <col min="12033" max="12033" width="2.125" style="39" hidden="1" customWidth="1"/>
    <col min="12034" max="12040" width="1.625" style="39" hidden="1" customWidth="1"/>
    <col min="12041" max="12041" width="3.75" style="39" hidden="1" customWidth="1"/>
    <col min="12042" max="12043" width="2" style="39" hidden="1" customWidth="1"/>
    <col min="12044" max="12055" width="15.625" style="39" hidden="1" customWidth="1"/>
    <col min="12056" max="12056" width="15.5" style="39" hidden="1" customWidth="1"/>
    <col min="12057" max="12287" width="2.375" style="39" hidden="1" customWidth="1"/>
    <col min="12288" max="12288" width="2.375" style="39" hidden="1"/>
    <col min="12289" max="12289" width="2.125" style="39" hidden="1" customWidth="1"/>
    <col min="12290" max="12296" width="1.625" style="39" hidden="1" customWidth="1"/>
    <col min="12297" max="12297" width="3.75" style="39" hidden="1" customWidth="1"/>
    <col min="12298" max="12299" width="2" style="39" hidden="1" customWidth="1"/>
    <col min="12300" max="12311" width="15.625" style="39" hidden="1" customWidth="1"/>
    <col min="12312" max="12312" width="15.5" style="39" hidden="1" customWidth="1"/>
    <col min="12313" max="12543" width="2.375" style="39" hidden="1" customWidth="1"/>
    <col min="12544" max="12544" width="2.375" style="39" hidden="1"/>
    <col min="12545" max="12545" width="2.125" style="39" hidden="1" customWidth="1"/>
    <col min="12546" max="12552" width="1.625" style="39" hidden="1" customWidth="1"/>
    <col min="12553" max="12553" width="3.75" style="39" hidden="1" customWidth="1"/>
    <col min="12554" max="12555" width="2" style="39" hidden="1" customWidth="1"/>
    <col min="12556" max="12567" width="15.625" style="39" hidden="1" customWidth="1"/>
    <col min="12568" max="12568" width="15.5" style="39" hidden="1" customWidth="1"/>
    <col min="12569" max="12799" width="2.375" style="39" hidden="1" customWidth="1"/>
    <col min="12800" max="12800" width="2.375" style="39" hidden="1"/>
    <col min="12801" max="12801" width="2.125" style="39" hidden="1" customWidth="1"/>
    <col min="12802" max="12808" width="1.625" style="39" hidden="1" customWidth="1"/>
    <col min="12809" max="12809" width="3.75" style="39" hidden="1" customWidth="1"/>
    <col min="12810" max="12811" width="2" style="39" hidden="1" customWidth="1"/>
    <col min="12812" max="12823" width="15.625" style="39" hidden="1" customWidth="1"/>
    <col min="12824" max="12824" width="15.5" style="39" hidden="1" customWidth="1"/>
    <col min="12825" max="13055" width="2.375" style="39" hidden="1" customWidth="1"/>
    <col min="13056" max="13056" width="2.375" style="39" hidden="1"/>
    <col min="13057" max="13057" width="2.125" style="39" hidden="1" customWidth="1"/>
    <col min="13058" max="13064" width="1.625" style="39" hidden="1" customWidth="1"/>
    <col min="13065" max="13065" width="3.75" style="39" hidden="1" customWidth="1"/>
    <col min="13066" max="13067" width="2" style="39" hidden="1" customWidth="1"/>
    <col min="13068" max="13079" width="15.625" style="39" hidden="1" customWidth="1"/>
    <col min="13080" max="13080" width="15.5" style="39" hidden="1" customWidth="1"/>
    <col min="13081" max="13311" width="2.375" style="39" hidden="1" customWidth="1"/>
    <col min="13312" max="13312" width="2.375" style="39" hidden="1"/>
    <col min="13313" max="13313" width="2.125" style="39" hidden="1" customWidth="1"/>
    <col min="13314" max="13320" width="1.625" style="39" hidden="1" customWidth="1"/>
    <col min="13321" max="13321" width="3.75" style="39" hidden="1" customWidth="1"/>
    <col min="13322" max="13323" width="2" style="39" hidden="1" customWidth="1"/>
    <col min="13324" max="13335" width="15.625" style="39" hidden="1" customWidth="1"/>
    <col min="13336" max="13336" width="15.5" style="39" hidden="1" customWidth="1"/>
    <col min="13337" max="13567" width="2.375" style="39" hidden="1" customWidth="1"/>
    <col min="13568" max="13568" width="2.375" style="39" hidden="1"/>
    <col min="13569" max="13569" width="2.125" style="39" hidden="1" customWidth="1"/>
    <col min="13570" max="13576" width="1.625" style="39" hidden="1" customWidth="1"/>
    <col min="13577" max="13577" width="3.75" style="39" hidden="1" customWidth="1"/>
    <col min="13578" max="13579" width="2" style="39" hidden="1" customWidth="1"/>
    <col min="13580" max="13591" width="15.625" style="39" hidden="1" customWidth="1"/>
    <col min="13592" max="13592" width="15.5" style="39" hidden="1" customWidth="1"/>
    <col min="13593" max="13823" width="2.375" style="39" hidden="1" customWidth="1"/>
    <col min="13824" max="13824" width="2.375" style="39" hidden="1"/>
    <col min="13825" max="13825" width="2.125" style="39" hidden="1" customWidth="1"/>
    <col min="13826" max="13832" width="1.625" style="39" hidden="1" customWidth="1"/>
    <col min="13833" max="13833" width="3.75" style="39" hidden="1" customWidth="1"/>
    <col min="13834" max="13835" width="2" style="39" hidden="1" customWidth="1"/>
    <col min="13836" max="13847" width="15.625" style="39" hidden="1" customWidth="1"/>
    <col min="13848" max="13848" width="15.5" style="39" hidden="1" customWidth="1"/>
    <col min="13849" max="14079" width="2.375" style="39" hidden="1" customWidth="1"/>
    <col min="14080" max="14080" width="2.375" style="39" hidden="1"/>
    <col min="14081" max="14081" width="2.125" style="39" hidden="1" customWidth="1"/>
    <col min="14082" max="14088" width="1.625" style="39" hidden="1" customWidth="1"/>
    <col min="14089" max="14089" width="3.75" style="39" hidden="1" customWidth="1"/>
    <col min="14090" max="14091" width="2" style="39" hidden="1" customWidth="1"/>
    <col min="14092" max="14103" width="15.625" style="39" hidden="1" customWidth="1"/>
    <col min="14104" max="14104" width="15.5" style="39" hidden="1" customWidth="1"/>
    <col min="14105" max="14335" width="2.375" style="39" hidden="1" customWidth="1"/>
    <col min="14336" max="14336" width="2.375" style="39" hidden="1"/>
    <col min="14337" max="14337" width="2.125" style="39" hidden="1" customWidth="1"/>
    <col min="14338" max="14344" width="1.625" style="39" hidden="1" customWidth="1"/>
    <col min="14345" max="14345" width="3.75" style="39" hidden="1" customWidth="1"/>
    <col min="14346" max="14347" width="2" style="39" hidden="1" customWidth="1"/>
    <col min="14348" max="14359" width="15.625" style="39" hidden="1" customWidth="1"/>
    <col min="14360" max="14360" width="15.5" style="39" hidden="1" customWidth="1"/>
    <col min="14361" max="14591" width="2.375" style="39" hidden="1" customWidth="1"/>
    <col min="14592" max="14592" width="2.375" style="39" hidden="1"/>
    <col min="14593" max="14593" width="2.125" style="39" hidden="1" customWidth="1"/>
    <col min="14594" max="14600" width="1.625" style="39" hidden="1" customWidth="1"/>
    <col min="14601" max="14601" width="3.75" style="39" hidden="1" customWidth="1"/>
    <col min="14602" max="14603" width="2" style="39" hidden="1" customWidth="1"/>
    <col min="14604" max="14615" width="15.625" style="39" hidden="1" customWidth="1"/>
    <col min="14616" max="14616" width="15.5" style="39" hidden="1" customWidth="1"/>
    <col min="14617" max="14847" width="2.375" style="39" hidden="1" customWidth="1"/>
    <col min="14848" max="14848" width="2.375" style="39" hidden="1"/>
    <col min="14849" max="14849" width="2.125" style="39" hidden="1" customWidth="1"/>
    <col min="14850" max="14856" width="1.625" style="39" hidden="1" customWidth="1"/>
    <col min="14857" max="14857" width="3.75" style="39" hidden="1" customWidth="1"/>
    <col min="14858" max="14859" width="2" style="39" hidden="1" customWidth="1"/>
    <col min="14860" max="14871" width="15.625" style="39" hidden="1" customWidth="1"/>
    <col min="14872" max="14872" width="15.5" style="39" hidden="1" customWidth="1"/>
    <col min="14873" max="15103" width="2.375" style="39" hidden="1" customWidth="1"/>
    <col min="15104" max="15104" width="2.375" style="39" hidden="1"/>
    <col min="15105" max="15105" width="2.125" style="39" hidden="1" customWidth="1"/>
    <col min="15106" max="15112" width="1.625" style="39" hidden="1" customWidth="1"/>
    <col min="15113" max="15113" width="3.75" style="39" hidden="1" customWidth="1"/>
    <col min="15114" max="15115" width="2" style="39" hidden="1" customWidth="1"/>
    <col min="15116" max="15127" width="15.625" style="39" hidden="1" customWidth="1"/>
    <col min="15128" max="15128" width="15.5" style="39" hidden="1" customWidth="1"/>
    <col min="15129" max="15359" width="2.375" style="39" hidden="1" customWidth="1"/>
    <col min="15360" max="15360" width="2.375" style="39" hidden="1"/>
    <col min="15361" max="15361" width="2.125" style="39" hidden="1" customWidth="1"/>
    <col min="15362" max="15368" width="1.625" style="39" hidden="1" customWidth="1"/>
    <col min="15369" max="15369" width="3.75" style="39" hidden="1" customWidth="1"/>
    <col min="15370" max="15371" width="2" style="39" hidden="1" customWidth="1"/>
    <col min="15372" max="15383" width="15.625" style="39" hidden="1" customWidth="1"/>
    <col min="15384" max="15384" width="15.5" style="39" hidden="1" customWidth="1"/>
    <col min="15385" max="15615" width="2.375" style="39" hidden="1" customWidth="1"/>
    <col min="15616" max="15616" width="2.375" style="39" hidden="1"/>
    <col min="15617" max="15617" width="2.125" style="39" hidden="1" customWidth="1"/>
    <col min="15618" max="15624" width="1.625" style="39" hidden="1" customWidth="1"/>
    <col min="15625" max="15625" width="3.75" style="39" hidden="1" customWidth="1"/>
    <col min="15626" max="15627" width="2" style="39" hidden="1" customWidth="1"/>
    <col min="15628" max="15639" width="15.625" style="39" hidden="1" customWidth="1"/>
    <col min="15640" max="15640" width="15.5" style="39" hidden="1" customWidth="1"/>
    <col min="15641" max="15871" width="2.375" style="39" hidden="1" customWidth="1"/>
    <col min="15872" max="15872" width="2.375" style="39" hidden="1"/>
    <col min="15873" max="15873" width="2.125" style="39" hidden="1" customWidth="1"/>
    <col min="15874" max="15880" width="1.625" style="39" hidden="1" customWidth="1"/>
    <col min="15881" max="15881" width="3.75" style="39" hidden="1" customWidth="1"/>
    <col min="15882" max="15883" width="2" style="39" hidden="1" customWidth="1"/>
    <col min="15884" max="15895" width="15.625" style="39" hidden="1" customWidth="1"/>
    <col min="15896" max="15896" width="15.5" style="39" hidden="1" customWidth="1"/>
    <col min="15897" max="16127" width="2.375" style="39" hidden="1" customWidth="1"/>
    <col min="16128" max="16128" width="2.375" style="39" hidden="1"/>
    <col min="16129" max="16129" width="2.125" style="39" hidden="1" customWidth="1"/>
    <col min="16130" max="16136" width="1.625" style="39" hidden="1" customWidth="1"/>
    <col min="16137" max="16137" width="3.75" style="39" hidden="1" customWidth="1"/>
    <col min="16138" max="16139" width="2" style="39" hidden="1" customWidth="1"/>
    <col min="16140" max="16151" width="15.625" style="39" hidden="1" customWidth="1"/>
    <col min="16152" max="16152" width="15.5" style="39" hidden="1" customWidth="1"/>
    <col min="16153" max="16383" width="2.375" style="39" hidden="1" customWidth="1"/>
    <col min="16384" max="16384" width="2.375" style="39" hidden="1"/>
  </cols>
  <sheetData>
    <row r="1" spans="1:124" s="21" customFormat="1" ht="18" customHeight="1" x14ac:dyDescent="0.15">
      <c r="A1" s="20"/>
      <c r="B1" s="20"/>
      <c r="C1" s="20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124" s="21" customFormat="1" ht="15.6" customHeight="1" x14ac:dyDescent="0.15">
      <c r="A2" s="20" t="s">
        <v>299</v>
      </c>
      <c r="B2" s="22" t="s">
        <v>430</v>
      </c>
      <c r="C2" s="22"/>
      <c r="D2" s="22"/>
      <c r="E2" s="22"/>
      <c r="F2" s="22"/>
      <c r="G2" s="22"/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124" s="21" customFormat="1" ht="9.9499999999999993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124" s="21" customFormat="1" ht="14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0"/>
      <c r="M4" s="20"/>
      <c r="N4" s="20"/>
      <c r="O4" s="20"/>
      <c r="P4" s="20"/>
      <c r="Q4" s="20"/>
      <c r="R4" s="20"/>
      <c r="S4" s="20"/>
      <c r="T4" s="20"/>
      <c r="U4" s="20"/>
      <c r="V4" s="24" t="s">
        <v>20</v>
      </c>
      <c r="W4" s="108" t="s">
        <v>431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</row>
    <row r="5" spans="1:124" s="21" customFormat="1" ht="9.9499999999999993" customHeight="1" x14ac:dyDescent="0.15">
      <c r="A5" s="2"/>
      <c r="B5" s="2"/>
      <c r="C5" s="2"/>
      <c r="D5" s="4"/>
      <c r="E5" s="4"/>
      <c r="F5" s="4"/>
      <c r="G5" s="4"/>
      <c r="H5" s="4"/>
      <c r="I5" s="4"/>
      <c r="J5" s="4"/>
      <c r="K5" s="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</row>
    <row r="6" spans="1:124" s="21" customFormat="1" ht="25.5" customHeight="1" x14ac:dyDescent="0.15">
      <c r="A6" s="4"/>
      <c r="B6" s="110" t="s">
        <v>2</v>
      </c>
      <c r="C6" s="20"/>
      <c r="D6" s="4"/>
      <c r="E6" s="4"/>
      <c r="F6" s="4"/>
      <c r="G6" s="4"/>
      <c r="H6" s="7" t="s">
        <v>3</v>
      </c>
      <c r="I6" s="20"/>
      <c r="J6" s="110"/>
      <c r="K6" s="20"/>
      <c r="L6" s="110"/>
      <c r="M6" s="110"/>
      <c r="N6" s="110"/>
      <c r="O6" s="110"/>
      <c r="P6" s="27" t="s">
        <v>432</v>
      </c>
      <c r="Q6" s="29"/>
      <c r="R6" s="73"/>
      <c r="S6" s="28" t="s">
        <v>422</v>
      </c>
      <c r="T6" s="28" t="s">
        <v>1</v>
      </c>
      <c r="U6" s="165"/>
      <c r="V6" s="248"/>
      <c r="W6" s="166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</row>
    <row r="7" spans="1:124" s="21" customFormat="1" ht="21" customHeight="1" x14ac:dyDescent="0.15">
      <c r="A7" s="4"/>
      <c r="B7" s="110" t="s">
        <v>6</v>
      </c>
      <c r="C7" s="20"/>
      <c r="D7" s="4"/>
      <c r="E7" s="4"/>
      <c r="F7" s="4"/>
      <c r="G7" s="4"/>
      <c r="H7" s="22" t="s">
        <v>433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8" t="s">
        <v>4</v>
      </c>
      <c r="T7" s="28" t="s">
        <v>5</v>
      </c>
      <c r="U7" s="165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</row>
    <row r="8" spans="1:124" s="21" customFormat="1" ht="12.75" customHeight="1" x14ac:dyDescent="0.15">
      <c r="A8" s="4"/>
      <c r="B8" s="110"/>
      <c r="C8" s="20"/>
      <c r="D8" s="4"/>
      <c r="E8" s="4"/>
      <c r="F8" s="4"/>
      <c r="G8" s="4"/>
      <c r="H8" s="20"/>
      <c r="I8" s="20"/>
      <c r="J8" s="20"/>
      <c r="K8" s="22"/>
      <c r="L8" s="20"/>
      <c r="M8" s="20"/>
      <c r="N8" s="20"/>
      <c r="O8" s="20"/>
      <c r="P8" s="20"/>
      <c r="Q8" s="20"/>
      <c r="R8" s="20"/>
      <c r="S8" s="20"/>
      <c r="T8" s="22"/>
      <c r="U8" s="391"/>
      <c r="V8" s="20"/>
      <c r="W8" s="34" t="s">
        <v>265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</row>
    <row r="9" spans="1:124" ht="13.5" customHeight="1" x14ac:dyDescent="0.15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6" t="s">
        <v>17</v>
      </c>
      <c r="M9" s="36" t="s">
        <v>7</v>
      </c>
      <c r="N9" s="36" t="s">
        <v>9</v>
      </c>
      <c r="O9" s="36" t="s">
        <v>10</v>
      </c>
      <c r="P9" s="36" t="s">
        <v>24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28</v>
      </c>
      <c r="W9" s="36" t="s">
        <v>116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24" ht="15" customHeight="1" x14ac:dyDescent="0.15">
      <c r="A10" s="392"/>
      <c r="B10" s="870" t="s">
        <v>434</v>
      </c>
      <c r="C10" s="870"/>
      <c r="D10" s="870"/>
      <c r="E10" s="870"/>
      <c r="F10" s="870"/>
      <c r="G10" s="870"/>
      <c r="H10" s="870"/>
      <c r="I10" s="870"/>
      <c r="J10" s="393"/>
      <c r="K10" s="394"/>
      <c r="L10" s="862" t="s">
        <v>435</v>
      </c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</row>
    <row r="11" spans="1:124" ht="15" customHeight="1" x14ac:dyDescent="0.15">
      <c r="A11" s="392"/>
      <c r="B11" s="870"/>
      <c r="C11" s="870"/>
      <c r="D11" s="870"/>
      <c r="E11" s="870"/>
      <c r="F11" s="870"/>
      <c r="G11" s="870"/>
      <c r="H11" s="870"/>
      <c r="I11" s="870"/>
      <c r="J11" s="395"/>
      <c r="K11" s="396"/>
      <c r="L11" s="862" t="s">
        <v>436</v>
      </c>
      <c r="M11" s="862"/>
      <c r="N11" s="862"/>
      <c r="O11" s="862"/>
      <c r="P11" s="862"/>
      <c r="Q11" s="862"/>
      <c r="R11" s="862"/>
      <c r="S11" s="862"/>
      <c r="T11" s="767"/>
      <c r="U11" s="79"/>
      <c r="V11" s="79"/>
      <c r="W11" s="263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24" ht="15" customHeight="1" x14ac:dyDescent="0.15">
      <c r="A12" s="392"/>
      <c r="B12" s="870"/>
      <c r="C12" s="870"/>
      <c r="D12" s="870"/>
      <c r="E12" s="870"/>
      <c r="F12" s="870"/>
      <c r="G12" s="870"/>
      <c r="H12" s="870"/>
      <c r="I12" s="870"/>
      <c r="J12" s="871" t="s">
        <v>308</v>
      </c>
      <c r="K12" s="872"/>
      <c r="L12" s="873" t="s">
        <v>437</v>
      </c>
      <c r="M12" s="873"/>
      <c r="N12" s="873"/>
      <c r="O12" s="873"/>
      <c r="P12" s="873" t="s">
        <v>438</v>
      </c>
      <c r="Q12" s="873"/>
      <c r="R12" s="873"/>
      <c r="S12" s="263"/>
      <c r="T12" s="255"/>
      <c r="U12" s="360" t="s">
        <v>439</v>
      </c>
      <c r="V12" s="360" t="s">
        <v>440</v>
      </c>
      <c r="W12" s="360" t="s">
        <v>39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24" s="400" customFormat="1" ht="28.5" customHeight="1" x14ac:dyDescent="0.15">
      <c r="A13" s="397"/>
      <c r="B13" s="870"/>
      <c r="C13" s="870"/>
      <c r="D13" s="870"/>
      <c r="E13" s="870"/>
      <c r="F13" s="870"/>
      <c r="G13" s="870"/>
      <c r="H13" s="870"/>
      <c r="I13" s="870"/>
      <c r="J13" s="398"/>
      <c r="K13" s="399"/>
      <c r="L13" s="358" t="s">
        <v>441</v>
      </c>
      <c r="M13" s="358" t="s">
        <v>442</v>
      </c>
      <c r="N13" s="358" t="s">
        <v>443</v>
      </c>
      <c r="O13" s="358" t="s">
        <v>444</v>
      </c>
      <c r="P13" s="358" t="s">
        <v>445</v>
      </c>
      <c r="Q13" s="358" t="s">
        <v>446</v>
      </c>
      <c r="R13" s="358" t="s">
        <v>447</v>
      </c>
      <c r="S13" s="357" t="s">
        <v>423</v>
      </c>
      <c r="T13" s="356" t="s">
        <v>448</v>
      </c>
      <c r="U13" s="360"/>
      <c r="V13" s="360"/>
      <c r="W13" s="360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</row>
    <row r="14" spans="1:124" s="407" customFormat="1" ht="8.1" customHeight="1" thickBot="1" x14ac:dyDescent="0.2">
      <c r="A14" s="401"/>
      <c r="B14" s="870"/>
      <c r="C14" s="870"/>
      <c r="D14" s="870"/>
      <c r="E14" s="870"/>
      <c r="F14" s="870"/>
      <c r="G14" s="870"/>
      <c r="H14" s="870"/>
      <c r="I14" s="870"/>
      <c r="J14" s="402"/>
      <c r="K14" s="403"/>
      <c r="L14" s="60"/>
      <c r="M14" s="59"/>
      <c r="N14" s="60"/>
      <c r="O14" s="60"/>
      <c r="P14" s="60"/>
      <c r="Q14" s="60"/>
      <c r="R14" s="59"/>
      <c r="S14" s="60"/>
      <c r="T14" s="404"/>
      <c r="U14" s="60"/>
      <c r="V14" s="60"/>
      <c r="W14" s="405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</row>
    <row r="15" spans="1:124" ht="21.75" customHeight="1" x14ac:dyDescent="0.15">
      <c r="A15" s="392"/>
      <c r="B15" s="874" t="s">
        <v>449</v>
      </c>
      <c r="C15" s="875"/>
      <c r="D15" s="880" t="s">
        <v>450</v>
      </c>
      <c r="E15" s="880"/>
      <c r="F15" s="880"/>
      <c r="G15" s="880"/>
      <c r="H15" s="880"/>
      <c r="I15" s="804"/>
      <c r="J15" s="408" t="s">
        <v>378</v>
      </c>
      <c r="K15" s="409">
        <v>1</v>
      </c>
      <c r="L15" s="63">
        <v>547850</v>
      </c>
      <c r="M15" s="63">
        <v>0</v>
      </c>
      <c r="N15" s="63">
        <v>0</v>
      </c>
      <c r="O15" s="64">
        <f>SUM(L15:N15)</f>
        <v>547850</v>
      </c>
      <c r="P15" s="63">
        <v>0</v>
      </c>
      <c r="Q15" s="63">
        <v>300395</v>
      </c>
      <c r="R15" s="64">
        <f>SUM(P15:Q15)</f>
        <v>300395</v>
      </c>
      <c r="S15" s="64">
        <f>SUM(O15,R15)</f>
        <v>848245</v>
      </c>
      <c r="T15" s="63"/>
      <c r="U15" s="63">
        <v>121000</v>
      </c>
      <c r="V15" s="63">
        <v>0</v>
      </c>
      <c r="W15" s="13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</row>
    <row r="16" spans="1:124" ht="21.75" customHeight="1" x14ac:dyDescent="0.15">
      <c r="A16" s="392"/>
      <c r="B16" s="876"/>
      <c r="C16" s="877"/>
      <c r="D16" s="880" t="s">
        <v>451</v>
      </c>
      <c r="E16" s="880"/>
      <c r="F16" s="880"/>
      <c r="G16" s="880"/>
      <c r="H16" s="880"/>
      <c r="I16" s="804"/>
      <c r="J16" s="410" t="s">
        <v>378</v>
      </c>
      <c r="K16" s="411">
        <v>2</v>
      </c>
      <c r="L16" s="96">
        <v>332807</v>
      </c>
      <c r="M16" s="96">
        <v>0</v>
      </c>
      <c r="N16" s="96">
        <v>42158</v>
      </c>
      <c r="O16" s="94">
        <f>SUM(L16:N16)</f>
        <v>374965</v>
      </c>
      <c r="P16" s="96">
        <v>86815</v>
      </c>
      <c r="Q16" s="96">
        <v>386206</v>
      </c>
      <c r="R16" s="94">
        <f>SUM(P16:Q16)</f>
        <v>473021</v>
      </c>
      <c r="S16" s="94">
        <f>SUM(O16,R16)</f>
        <v>847986</v>
      </c>
      <c r="T16" s="96"/>
      <c r="U16" s="96">
        <v>3264</v>
      </c>
      <c r="V16" s="96">
        <v>84047</v>
      </c>
      <c r="W16" s="176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</row>
    <row r="17" spans="1:124" ht="21.75" customHeight="1" thickBot="1" x14ac:dyDescent="0.2">
      <c r="A17" s="392"/>
      <c r="B17" s="878"/>
      <c r="C17" s="879"/>
      <c r="D17" s="880" t="s">
        <v>452</v>
      </c>
      <c r="E17" s="880"/>
      <c r="F17" s="880"/>
      <c r="G17" s="880"/>
      <c r="H17" s="880"/>
      <c r="I17" s="804"/>
      <c r="J17" s="412" t="s">
        <v>378</v>
      </c>
      <c r="K17" s="413">
        <v>3</v>
      </c>
      <c r="L17" s="68">
        <f>SUM(L15:L16)</f>
        <v>880657</v>
      </c>
      <c r="M17" s="68">
        <f>SUM(M15:M16)</f>
        <v>0</v>
      </c>
      <c r="N17" s="68">
        <f>SUM(N15:N16)</f>
        <v>42158</v>
      </c>
      <c r="O17" s="68">
        <f>SUM(L17:N17)</f>
        <v>922815</v>
      </c>
      <c r="P17" s="68">
        <f>SUM(P15:P16)</f>
        <v>86815</v>
      </c>
      <c r="Q17" s="68">
        <f>SUM(Q15:Q16)</f>
        <v>686601</v>
      </c>
      <c r="R17" s="68">
        <f>SUM(P17:Q17)</f>
        <v>773416</v>
      </c>
      <c r="S17" s="68">
        <f>SUM(O17,R17)</f>
        <v>1696231</v>
      </c>
      <c r="T17" s="68">
        <f t="shared" ref="T17:U17" si="0">SUM(T15:T16)</f>
        <v>0</v>
      </c>
      <c r="U17" s="68">
        <f t="shared" si="0"/>
        <v>124264</v>
      </c>
      <c r="V17" s="68">
        <f>SUM(V15:V16)</f>
        <v>84047</v>
      </c>
      <c r="W17" s="69">
        <f>SUM(W15:W16)</f>
        <v>0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</row>
    <row r="18" spans="1:124" ht="18" customHeight="1" x14ac:dyDescent="0.15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8"/>
      <c r="M18" s="38"/>
      <c r="N18" s="38"/>
      <c r="O18" s="103"/>
      <c r="P18" s="38"/>
      <c r="Q18" s="38"/>
      <c r="R18" s="38"/>
      <c r="S18" s="38"/>
      <c r="T18" s="103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</row>
    <row r="19" spans="1:124" ht="13.5" customHeight="1" x14ac:dyDescent="0.1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6" t="s">
        <v>17</v>
      </c>
      <c r="M19" s="36" t="s">
        <v>7</v>
      </c>
      <c r="N19" s="36" t="s">
        <v>9</v>
      </c>
      <c r="O19" s="36" t="s">
        <v>10</v>
      </c>
      <c r="P19" s="36" t="s">
        <v>24</v>
      </c>
      <c r="Q19" s="36" t="s">
        <v>12</v>
      </c>
      <c r="R19" s="36" t="s">
        <v>13</v>
      </c>
      <c r="S19" s="36" t="s">
        <v>14</v>
      </c>
      <c r="T19" s="36" t="s">
        <v>15</v>
      </c>
      <c r="U19" s="36" t="s">
        <v>16</v>
      </c>
      <c r="V19" s="36" t="s">
        <v>28</v>
      </c>
      <c r="W19" s="36" t="s">
        <v>116</v>
      </c>
      <c r="X19" s="36" t="s">
        <v>122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24" ht="15" customHeight="1" x14ac:dyDescent="0.15">
      <c r="A20" s="392"/>
      <c r="B20" s="870" t="s">
        <v>434</v>
      </c>
      <c r="C20" s="870"/>
      <c r="D20" s="870"/>
      <c r="E20" s="870"/>
      <c r="F20" s="870"/>
      <c r="G20" s="870"/>
      <c r="H20" s="870"/>
      <c r="I20" s="870"/>
      <c r="J20" s="393"/>
      <c r="K20" s="394"/>
      <c r="L20" s="893" t="s">
        <v>453</v>
      </c>
      <c r="M20" s="893"/>
      <c r="N20" s="893"/>
      <c r="O20" s="893"/>
      <c r="P20" s="862" t="s">
        <v>454</v>
      </c>
      <c r="Q20" s="862"/>
      <c r="R20" s="862"/>
      <c r="S20" s="862"/>
      <c r="T20" s="862"/>
      <c r="U20" s="862"/>
      <c r="V20" s="79"/>
      <c r="W20" s="263"/>
      <c r="X20" s="26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</row>
    <row r="21" spans="1:124" ht="15" customHeight="1" x14ac:dyDescent="0.15">
      <c r="A21" s="392"/>
      <c r="B21" s="870"/>
      <c r="C21" s="870"/>
      <c r="D21" s="870"/>
      <c r="E21" s="870"/>
      <c r="F21" s="870"/>
      <c r="G21" s="870"/>
      <c r="H21" s="870"/>
      <c r="I21" s="870"/>
      <c r="J21" s="395"/>
      <c r="K21" s="396"/>
      <c r="L21" s="863" t="s">
        <v>455</v>
      </c>
      <c r="M21" s="863"/>
      <c r="N21" s="863"/>
      <c r="O21" s="360"/>
      <c r="P21" s="360"/>
      <c r="Q21" s="360"/>
      <c r="R21" s="360"/>
      <c r="S21" s="414"/>
      <c r="T21" s="414"/>
      <c r="U21" s="414"/>
      <c r="V21" s="415"/>
      <c r="W21" s="415"/>
      <c r="X21" s="360" t="s">
        <v>456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</row>
    <row r="22" spans="1:124" s="400" customFormat="1" ht="28.5" customHeight="1" x14ac:dyDescent="0.15">
      <c r="A22" s="397"/>
      <c r="B22" s="870"/>
      <c r="C22" s="870"/>
      <c r="D22" s="870"/>
      <c r="E22" s="870"/>
      <c r="F22" s="870"/>
      <c r="G22" s="870"/>
      <c r="H22" s="870"/>
      <c r="I22" s="870"/>
      <c r="J22" s="416" t="s">
        <v>11</v>
      </c>
      <c r="K22" s="417"/>
      <c r="L22" s="358" t="s">
        <v>457</v>
      </c>
      <c r="M22" s="358" t="s">
        <v>446</v>
      </c>
      <c r="N22" s="263" t="s">
        <v>458</v>
      </c>
      <c r="O22" s="360" t="s">
        <v>39</v>
      </c>
      <c r="P22" s="360" t="s">
        <v>459</v>
      </c>
      <c r="Q22" s="360" t="s">
        <v>460</v>
      </c>
      <c r="R22" s="360" t="s">
        <v>461</v>
      </c>
      <c r="S22" s="360" t="s">
        <v>462</v>
      </c>
      <c r="T22" s="360" t="s">
        <v>463</v>
      </c>
      <c r="U22" s="360" t="s">
        <v>401</v>
      </c>
      <c r="V22" s="357" t="s">
        <v>464</v>
      </c>
      <c r="W22" s="357" t="s">
        <v>465</v>
      </c>
      <c r="X22" s="360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</row>
    <row r="23" spans="1:124" s="407" customFormat="1" ht="8.1" customHeight="1" thickBot="1" x14ac:dyDescent="0.2">
      <c r="A23" s="401"/>
      <c r="B23" s="870"/>
      <c r="C23" s="870"/>
      <c r="D23" s="870"/>
      <c r="E23" s="870"/>
      <c r="F23" s="870"/>
      <c r="G23" s="870"/>
      <c r="H23" s="870"/>
      <c r="I23" s="870"/>
      <c r="J23" s="402"/>
      <c r="K23" s="403"/>
      <c r="L23" s="418"/>
      <c r="M23" s="419"/>
      <c r="N23" s="418"/>
      <c r="O23" s="60"/>
      <c r="P23" s="257"/>
      <c r="Q23" s="257"/>
      <c r="R23" s="420"/>
      <c r="S23" s="257"/>
      <c r="T23" s="257"/>
      <c r="U23" s="257"/>
      <c r="V23" s="257"/>
      <c r="W23" s="420"/>
      <c r="X23" s="420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</row>
    <row r="24" spans="1:124" ht="21.75" customHeight="1" x14ac:dyDescent="0.15">
      <c r="A24" s="392"/>
      <c r="B24" s="881" t="s">
        <v>449</v>
      </c>
      <c r="C24" s="882"/>
      <c r="D24" s="880" t="s">
        <v>450</v>
      </c>
      <c r="E24" s="880"/>
      <c r="F24" s="880"/>
      <c r="G24" s="880"/>
      <c r="H24" s="880"/>
      <c r="I24" s="804"/>
      <c r="J24" s="408" t="s">
        <v>378</v>
      </c>
      <c r="K24" s="421">
        <v>4</v>
      </c>
      <c r="L24" s="63"/>
      <c r="M24" s="63"/>
      <c r="N24" s="64">
        <f>SUM(L24:M24)</f>
        <v>0</v>
      </c>
      <c r="O24" s="13"/>
      <c r="P24" s="887"/>
      <c r="Q24" s="888"/>
      <c r="R24" s="888"/>
      <c r="S24" s="888"/>
      <c r="T24" s="888"/>
      <c r="U24" s="888"/>
      <c r="V24" s="888"/>
      <c r="W24" s="888"/>
      <c r="X24" s="889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</row>
    <row r="25" spans="1:124" ht="21.75" customHeight="1" thickBot="1" x14ac:dyDescent="0.2">
      <c r="A25" s="392"/>
      <c r="B25" s="883"/>
      <c r="C25" s="884"/>
      <c r="D25" s="880" t="s">
        <v>451</v>
      </c>
      <c r="E25" s="880"/>
      <c r="F25" s="880"/>
      <c r="G25" s="880"/>
      <c r="H25" s="880"/>
      <c r="I25" s="804"/>
      <c r="J25" s="410" t="s">
        <v>378</v>
      </c>
      <c r="K25" s="422">
        <v>5</v>
      </c>
      <c r="L25" s="96">
        <v>33519</v>
      </c>
      <c r="M25" s="96">
        <v>77435</v>
      </c>
      <c r="N25" s="94">
        <f>SUM(L25:M25)</f>
        <v>110954</v>
      </c>
      <c r="O25" s="176"/>
      <c r="P25" s="890"/>
      <c r="Q25" s="891"/>
      <c r="R25" s="891"/>
      <c r="S25" s="891"/>
      <c r="T25" s="891"/>
      <c r="U25" s="891"/>
      <c r="V25" s="891"/>
      <c r="W25" s="891"/>
      <c r="X25" s="892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</row>
    <row r="26" spans="1:124" ht="21.75" customHeight="1" thickBot="1" x14ac:dyDescent="0.2">
      <c r="A26" s="392"/>
      <c r="B26" s="885"/>
      <c r="C26" s="886"/>
      <c r="D26" s="880" t="s">
        <v>452</v>
      </c>
      <c r="E26" s="880"/>
      <c r="F26" s="880"/>
      <c r="G26" s="880"/>
      <c r="H26" s="880"/>
      <c r="I26" s="804"/>
      <c r="J26" s="412" t="s">
        <v>378</v>
      </c>
      <c r="K26" s="423">
        <v>6</v>
      </c>
      <c r="L26" s="68">
        <f>SUM(L24:L25)</f>
        <v>33519</v>
      </c>
      <c r="M26" s="68">
        <f>SUM(M24:M25)</f>
        <v>77435</v>
      </c>
      <c r="N26" s="68">
        <f>SUM(L26:M26)</f>
        <v>110954</v>
      </c>
      <c r="O26" s="68">
        <f>SUM(O24:O25)</f>
        <v>0</v>
      </c>
      <c r="P26" s="207">
        <v>2422</v>
      </c>
      <c r="Q26" s="207">
        <v>0</v>
      </c>
      <c r="R26" s="207">
        <v>0</v>
      </c>
      <c r="S26" s="207">
        <v>0</v>
      </c>
      <c r="T26" s="207">
        <v>100</v>
      </c>
      <c r="U26" s="208">
        <f>SUM(P26:T26)</f>
        <v>2522</v>
      </c>
      <c r="V26" s="207">
        <v>182493</v>
      </c>
      <c r="W26" s="207"/>
      <c r="X26" s="217">
        <f>SUM(S17:W17)+SUM(N26:O26)+SUM(U26:V26)</f>
        <v>2200511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24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</row>
    <row r="28" spans="1:124" hidden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</row>
    <row r="29" spans="1:124" hidden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</row>
    <row r="30" spans="1:124" hidden="1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24" hidden="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24" hidden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1:124" hidden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1:124" hidden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1:124" hidden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</row>
    <row r="36" spans="1:124" hidden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1:124" hidden="1" x14ac:dyDescent="0.15"/>
    <row r="38" spans="1:124" hidden="1" x14ac:dyDescent="0.15"/>
    <row r="39" spans="1:124" hidden="1" x14ac:dyDescent="0.15"/>
    <row r="40" spans="1:124" hidden="1" x14ac:dyDescent="0.15"/>
    <row r="41" spans="1:124" hidden="1" x14ac:dyDescent="0.15"/>
    <row r="42" spans="1:124" hidden="1" x14ac:dyDescent="0.15"/>
    <row r="43" spans="1:124" hidden="1" x14ac:dyDescent="0.15"/>
    <row r="44" spans="1:124" hidden="1" x14ac:dyDescent="0.15"/>
    <row r="45" spans="1:124" hidden="1" x14ac:dyDescent="0.15"/>
    <row r="46" spans="1:124" hidden="1" x14ac:dyDescent="0.15"/>
    <row r="47" spans="1:124" hidden="1" x14ac:dyDescent="0.15"/>
    <row r="48" spans="1:12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</sheetData>
  <sheetProtection sheet="1" objects="1" scenarios="1"/>
  <dataConsolidate/>
  <mergeCells count="19">
    <mergeCell ref="P20:U20"/>
    <mergeCell ref="L21:N21"/>
    <mergeCell ref="B24:C26"/>
    <mergeCell ref="D24:I24"/>
    <mergeCell ref="P24:X25"/>
    <mergeCell ref="D25:I25"/>
    <mergeCell ref="D26:I26"/>
    <mergeCell ref="L20:O20"/>
    <mergeCell ref="B15:C17"/>
    <mergeCell ref="D15:I15"/>
    <mergeCell ref="D16:I16"/>
    <mergeCell ref="D17:I17"/>
    <mergeCell ref="B20:I23"/>
    <mergeCell ref="B10:I14"/>
    <mergeCell ref="L10:W10"/>
    <mergeCell ref="L11:T11"/>
    <mergeCell ref="J12:K12"/>
    <mergeCell ref="L12:O12"/>
    <mergeCell ref="P12:R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5:N16 P15:Q16 T15:W16 L24:M25 O24:O25 P26:T26 V26:W26" xr:uid="{72B677E1-EDA7-47DA-8385-90193C1CA354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1B82-1877-4192-B908-0E1B1408D279}">
  <sheetPr codeName="Sheet65">
    <pageSetUpPr autoPageBreaks="0" fitToPage="1"/>
  </sheetPr>
  <dimension ref="A1:WVY58"/>
  <sheetViews>
    <sheetView showGridLines="0" zoomScale="90" zoomScaleNormal="90" workbookViewId="0">
      <pane xSplit="6" ySplit="8" topLeftCell="G9" activePane="bottomRight" state="frozen"/>
      <selection activeCell="AA12" sqref="AA12"/>
      <selection pane="topRight" activeCell="AA12" sqref="AA12"/>
      <selection pane="bottomLeft" activeCell="AA12" sqref="AA12"/>
      <selection pane="bottomRight" activeCell="AA12" sqref="AA12"/>
    </sheetView>
  </sheetViews>
  <sheetFormatPr defaultColWidth="0" defaultRowHeight="13.5" customHeight="1" zeroHeight="1" x14ac:dyDescent="0.15"/>
  <cols>
    <col min="1" max="1" width="0.625" style="475" customWidth="1"/>
    <col min="2" max="2" width="4.375" style="511" customWidth="1"/>
    <col min="3" max="3" width="6.875" style="511" customWidth="1"/>
    <col min="4" max="4" width="11.625" style="511" customWidth="1"/>
    <col min="5" max="6" width="2.625" style="656" customWidth="1"/>
    <col min="7" max="16" width="15.5" style="511" customWidth="1"/>
    <col min="17" max="17" width="1.875" style="475" customWidth="1"/>
    <col min="18" max="18" width="1.5" style="475" hidden="1" customWidth="1"/>
    <col min="19" max="21" width="9" style="475" hidden="1" customWidth="1"/>
    <col min="22" max="256" width="9" style="511" hidden="1" customWidth="1"/>
    <col min="257" max="257" width="0.625" style="511" hidden="1" customWidth="1"/>
    <col min="258" max="258" width="4.375" style="511" hidden="1" customWidth="1"/>
    <col min="259" max="259" width="6.875" style="511" hidden="1" customWidth="1"/>
    <col min="260" max="260" width="11.625" style="511" hidden="1" customWidth="1"/>
    <col min="261" max="262" width="2.625" style="511" hidden="1" customWidth="1"/>
    <col min="263" max="272" width="15.5" style="511" hidden="1" customWidth="1"/>
    <col min="273" max="273" width="1.875" style="511" hidden="1" customWidth="1"/>
    <col min="274" max="277" width="0" style="511" hidden="1" customWidth="1"/>
    <col min="278" max="512" width="0" style="511" hidden="1"/>
    <col min="513" max="513" width="0.625" style="511" hidden="1" customWidth="1"/>
    <col min="514" max="514" width="4.375" style="511" hidden="1" customWidth="1"/>
    <col min="515" max="515" width="6.875" style="511" hidden="1" customWidth="1"/>
    <col min="516" max="516" width="11.625" style="511" hidden="1" customWidth="1"/>
    <col min="517" max="518" width="2.625" style="511" hidden="1" customWidth="1"/>
    <col min="519" max="528" width="15.5" style="511" hidden="1" customWidth="1"/>
    <col min="529" max="529" width="1.875" style="511" hidden="1" customWidth="1"/>
    <col min="530" max="533" width="0" style="511" hidden="1" customWidth="1"/>
    <col min="534" max="768" width="0" style="511" hidden="1"/>
    <col min="769" max="769" width="0.625" style="511" hidden="1" customWidth="1"/>
    <col min="770" max="770" width="4.375" style="511" hidden="1" customWidth="1"/>
    <col min="771" max="771" width="6.875" style="511" hidden="1" customWidth="1"/>
    <col min="772" max="772" width="11.625" style="511" hidden="1" customWidth="1"/>
    <col min="773" max="774" width="2.625" style="511" hidden="1" customWidth="1"/>
    <col min="775" max="784" width="15.5" style="511" hidden="1" customWidth="1"/>
    <col min="785" max="785" width="1.875" style="511" hidden="1" customWidth="1"/>
    <col min="786" max="789" width="0" style="511" hidden="1" customWidth="1"/>
    <col min="790" max="1024" width="0" style="511" hidden="1"/>
    <col min="1025" max="1025" width="0.625" style="511" hidden="1" customWidth="1"/>
    <col min="1026" max="1026" width="4.375" style="511" hidden="1" customWidth="1"/>
    <col min="1027" max="1027" width="6.875" style="511" hidden="1" customWidth="1"/>
    <col min="1028" max="1028" width="11.625" style="511" hidden="1" customWidth="1"/>
    <col min="1029" max="1030" width="2.625" style="511" hidden="1" customWidth="1"/>
    <col min="1031" max="1040" width="15.5" style="511" hidden="1" customWidth="1"/>
    <col min="1041" max="1041" width="1.875" style="511" hidden="1" customWidth="1"/>
    <col min="1042" max="1045" width="0" style="511" hidden="1" customWidth="1"/>
    <col min="1046" max="1280" width="0" style="511" hidden="1"/>
    <col min="1281" max="1281" width="0.625" style="511" hidden="1" customWidth="1"/>
    <col min="1282" max="1282" width="4.375" style="511" hidden="1" customWidth="1"/>
    <col min="1283" max="1283" width="6.875" style="511" hidden="1" customWidth="1"/>
    <col min="1284" max="1284" width="11.625" style="511" hidden="1" customWidth="1"/>
    <col min="1285" max="1286" width="2.625" style="511" hidden="1" customWidth="1"/>
    <col min="1287" max="1296" width="15.5" style="511" hidden="1" customWidth="1"/>
    <col min="1297" max="1297" width="1.875" style="511" hidden="1" customWidth="1"/>
    <col min="1298" max="1301" width="0" style="511" hidden="1" customWidth="1"/>
    <col min="1302" max="1536" width="0" style="511" hidden="1"/>
    <col min="1537" max="1537" width="0.625" style="511" hidden="1" customWidth="1"/>
    <col min="1538" max="1538" width="4.375" style="511" hidden="1" customWidth="1"/>
    <col min="1539" max="1539" width="6.875" style="511" hidden="1" customWidth="1"/>
    <col min="1540" max="1540" width="11.625" style="511" hidden="1" customWidth="1"/>
    <col min="1541" max="1542" width="2.625" style="511" hidden="1" customWidth="1"/>
    <col min="1543" max="1552" width="15.5" style="511" hidden="1" customWidth="1"/>
    <col min="1553" max="1553" width="1.875" style="511" hidden="1" customWidth="1"/>
    <col min="1554" max="1557" width="0" style="511" hidden="1" customWidth="1"/>
    <col min="1558" max="1792" width="0" style="511" hidden="1"/>
    <col min="1793" max="1793" width="0.625" style="511" hidden="1" customWidth="1"/>
    <col min="1794" max="1794" width="4.375" style="511" hidden="1" customWidth="1"/>
    <col min="1795" max="1795" width="6.875" style="511" hidden="1" customWidth="1"/>
    <col min="1796" max="1796" width="11.625" style="511" hidden="1" customWidth="1"/>
    <col min="1797" max="1798" width="2.625" style="511" hidden="1" customWidth="1"/>
    <col min="1799" max="1808" width="15.5" style="511" hidden="1" customWidth="1"/>
    <col min="1809" max="1809" width="1.875" style="511" hidden="1" customWidth="1"/>
    <col min="1810" max="1813" width="0" style="511" hidden="1" customWidth="1"/>
    <col min="1814" max="2048" width="0" style="511" hidden="1"/>
    <col min="2049" max="2049" width="0.625" style="511" hidden="1" customWidth="1"/>
    <col min="2050" max="2050" width="4.375" style="511" hidden="1" customWidth="1"/>
    <col min="2051" max="2051" width="6.875" style="511" hidden="1" customWidth="1"/>
    <col min="2052" max="2052" width="11.625" style="511" hidden="1" customWidth="1"/>
    <col min="2053" max="2054" width="2.625" style="511" hidden="1" customWidth="1"/>
    <col min="2055" max="2064" width="15.5" style="511" hidden="1" customWidth="1"/>
    <col min="2065" max="2065" width="1.875" style="511" hidden="1" customWidth="1"/>
    <col min="2066" max="2069" width="0" style="511" hidden="1" customWidth="1"/>
    <col min="2070" max="2304" width="0" style="511" hidden="1"/>
    <col min="2305" max="2305" width="0.625" style="511" hidden="1" customWidth="1"/>
    <col min="2306" max="2306" width="4.375" style="511" hidden="1" customWidth="1"/>
    <col min="2307" max="2307" width="6.875" style="511" hidden="1" customWidth="1"/>
    <col min="2308" max="2308" width="11.625" style="511" hidden="1" customWidth="1"/>
    <col min="2309" max="2310" width="2.625" style="511" hidden="1" customWidth="1"/>
    <col min="2311" max="2320" width="15.5" style="511" hidden="1" customWidth="1"/>
    <col min="2321" max="2321" width="1.875" style="511" hidden="1" customWidth="1"/>
    <col min="2322" max="2325" width="0" style="511" hidden="1" customWidth="1"/>
    <col min="2326" max="2560" width="0" style="511" hidden="1"/>
    <col min="2561" max="2561" width="0.625" style="511" hidden="1" customWidth="1"/>
    <col min="2562" max="2562" width="4.375" style="511" hidden="1" customWidth="1"/>
    <col min="2563" max="2563" width="6.875" style="511" hidden="1" customWidth="1"/>
    <col min="2564" max="2564" width="11.625" style="511" hidden="1" customWidth="1"/>
    <col min="2565" max="2566" width="2.625" style="511" hidden="1" customWidth="1"/>
    <col min="2567" max="2576" width="15.5" style="511" hidden="1" customWidth="1"/>
    <col min="2577" max="2577" width="1.875" style="511" hidden="1" customWidth="1"/>
    <col min="2578" max="2581" width="0" style="511" hidden="1" customWidth="1"/>
    <col min="2582" max="2816" width="0" style="511" hidden="1"/>
    <col min="2817" max="2817" width="0.625" style="511" hidden="1" customWidth="1"/>
    <col min="2818" max="2818" width="4.375" style="511" hidden="1" customWidth="1"/>
    <col min="2819" max="2819" width="6.875" style="511" hidden="1" customWidth="1"/>
    <col min="2820" max="2820" width="11.625" style="511" hidden="1" customWidth="1"/>
    <col min="2821" max="2822" width="2.625" style="511" hidden="1" customWidth="1"/>
    <col min="2823" max="2832" width="15.5" style="511" hidden="1" customWidth="1"/>
    <col min="2833" max="2833" width="1.875" style="511" hidden="1" customWidth="1"/>
    <col min="2834" max="2837" width="0" style="511" hidden="1" customWidth="1"/>
    <col min="2838" max="3072" width="0" style="511" hidden="1"/>
    <col min="3073" max="3073" width="0.625" style="511" hidden="1" customWidth="1"/>
    <col min="3074" max="3074" width="4.375" style="511" hidden="1" customWidth="1"/>
    <col min="3075" max="3075" width="6.875" style="511" hidden="1" customWidth="1"/>
    <col min="3076" max="3076" width="11.625" style="511" hidden="1" customWidth="1"/>
    <col min="3077" max="3078" width="2.625" style="511" hidden="1" customWidth="1"/>
    <col min="3079" max="3088" width="15.5" style="511" hidden="1" customWidth="1"/>
    <col min="3089" max="3089" width="1.875" style="511" hidden="1" customWidth="1"/>
    <col min="3090" max="3093" width="0" style="511" hidden="1" customWidth="1"/>
    <col min="3094" max="3328" width="0" style="511" hidden="1"/>
    <col min="3329" max="3329" width="0.625" style="511" hidden="1" customWidth="1"/>
    <col min="3330" max="3330" width="4.375" style="511" hidden="1" customWidth="1"/>
    <col min="3331" max="3331" width="6.875" style="511" hidden="1" customWidth="1"/>
    <col min="3332" max="3332" width="11.625" style="511" hidden="1" customWidth="1"/>
    <col min="3333" max="3334" width="2.625" style="511" hidden="1" customWidth="1"/>
    <col min="3335" max="3344" width="15.5" style="511" hidden="1" customWidth="1"/>
    <col min="3345" max="3345" width="1.875" style="511" hidden="1" customWidth="1"/>
    <col min="3346" max="3349" width="0" style="511" hidden="1" customWidth="1"/>
    <col min="3350" max="3584" width="0" style="511" hidden="1"/>
    <col min="3585" max="3585" width="0.625" style="511" hidden="1" customWidth="1"/>
    <col min="3586" max="3586" width="4.375" style="511" hidden="1" customWidth="1"/>
    <col min="3587" max="3587" width="6.875" style="511" hidden="1" customWidth="1"/>
    <col min="3588" max="3588" width="11.625" style="511" hidden="1" customWidth="1"/>
    <col min="3589" max="3590" width="2.625" style="511" hidden="1" customWidth="1"/>
    <col min="3591" max="3600" width="15.5" style="511" hidden="1" customWidth="1"/>
    <col min="3601" max="3601" width="1.875" style="511" hidden="1" customWidth="1"/>
    <col min="3602" max="3605" width="0" style="511" hidden="1" customWidth="1"/>
    <col min="3606" max="3840" width="0" style="511" hidden="1"/>
    <col min="3841" max="3841" width="0.625" style="511" hidden="1" customWidth="1"/>
    <col min="3842" max="3842" width="4.375" style="511" hidden="1" customWidth="1"/>
    <col min="3843" max="3843" width="6.875" style="511" hidden="1" customWidth="1"/>
    <col min="3844" max="3844" width="11.625" style="511" hidden="1" customWidth="1"/>
    <col min="3845" max="3846" width="2.625" style="511" hidden="1" customWidth="1"/>
    <col min="3847" max="3856" width="15.5" style="511" hidden="1" customWidth="1"/>
    <col min="3857" max="3857" width="1.875" style="511" hidden="1" customWidth="1"/>
    <col min="3858" max="3861" width="0" style="511" hidden="1" customWidth="1"/>
    <col min="3862" max="4096" width="0" style="511" hidden="1"/>
    <col min="4097" max="4097" width="0.625" style="511" hidden="1" customWidth="1"/>
    <col min="4098" max="4098" width="4.375" style="511" hidden="1" customWidth="1"/>
    <col min="4099" max="4099" width="6.875" style="511" hidden="1" customWidth="1"/>
    <col min="4100" max="4100" width="11.625" style="511" hidden="1" customWidth="1"/>
    <col min="4101" max="4102" width="2.625" style="511" hidden="1" customWidth="1"/>
    <col min="4103" max="4112" width="15.5" style="511" hidden="1" customWidth="1"/>
    <col min="4113" max="4113" width="1.875" style="511" hidden="1" customWidth="1"/>
    <col min="4114" max="4117" width="0" style="511" hidden="1" customWidth="1"/>
    <col min="4118" max="4352" width="0" style="511" hidden="1"/>
    <col min="4353" max="4353" width="0.625" style="511" hidden="1" customWidth="1"/>
    <col min="4354" max="4354" width="4.375" style="511" hidden="1" customWidth="1"/>
    <col min="4355" max="4355" width="6.875" style="511" hidden="1" customWidth="1"/>
    <col min="4356" max="4356" width="11.625" style="511" hidden="1" customWidth="1"/>
    <col min="4357" max="4358" width="2.625" style="511" hidden="1" customWidth="1"/>
    <col min="4359" max="4368" width="15.5" style="511" hidden="1" customWidth="1"/>
    <col min="4369" max="4369" width="1.875" style="511" hidden="1" customWidth="1"/>
    <col min="4370" max="4373" width="0" style="511" hidden="1" customWidth="1"/>
    <col min="4374" max="4608" width="0" style="511" hidden="1"/>
    <col min="4609" max="4609" width="0.625" style="511" hidden="1" customWidth="1"/>
    <col min="4610" max="4610" width="4.375" style="511" hidden="1" customWidth="1"/>
    <col min="4611" max="4611" width="6.875" style="511" hidden="1" customWidth="1"/>
    <col min="4612" max="4612" width="11.625" style="511" hidden="1" customWidth="1"/>
    <col min="4613" max="4614" width="2.625" style="511" hidden="1" customWidth="1"/>
    <col min="4615" max="4624" width="15.5" style="511" hidden="1" customWidth="1"/>
    <col min="4625" max="4625" width="1.875" style="511" hidden="1" customWidth="1"/>
    <col min="4626" max="4629" width="0" style="511" hidden="1" customWidth="1"/>
    <col min="4630" max="4864" width="0" style="511" hidden="1"/>
    <col min="4865" max="4865" width="0.625" style="511" hidden="1" customWidth="1"/>
    <col min="4866" max="4866" width="4.375" style="511" hidden="1" customWidth="1"/>
    <col min="4867" max="4867" width="6.875" style="511" hidden="1" customWidth="1"/>
    <col min="4868" max="4868" width="11.625" style="511" hidden="1" customWidth="1"/>
    <col min="4869" max="4870" width="2.625" style="511" hidden="1" customWidth="1"/>
    <col min="4871" max="4880" width="15.5" style="511" hidden="1" customWidth="1"/>
    <col min="4881" max="4881" width="1.875" style="511" hidden="1" customWidth="1"/>
    <col min="4882" max="4885" width="0" style="511" hidden="1" customWidth="1"/>
    <col min="4886" max="5120" width="0" style="511" hidden="1"/>
    <col min="5121" max="5121" width="0.625" style="511" hidden="1" customWidth="1"/>
    <col min="5122" max="5122" width="4.375" style="511" hidden="1" customWidth="1"/>
    <col min="5123" max="5123" width="6.875" style="511" hidden="1" customWidth="1"/>
    <col min="5124" max="5124" width="11.625" style="511" hidden="1" customWidth="1"/>
    <col min="5125" max="5126" width="2.625" style="511" hidden="1" customWidth="1"/>
    <col min="5127" max="5136" width="15.5" style="511" hidden="1" customWidth="1"/>
    <col min="5137" max="5137" width="1.875" style="511" hidden="1" customWidth="1"/>
    <col min="5138" max="5141" width="0" style="511" hidden="1" customWidth="1"/>
    <col min="5142" max="5376" width="0" style="511" hidden="1"/>
    <col min="5377" max="5377" width="0.625" style="511" hidden="1" customWidth="1"/>
    <col min="5378" max="5378" width="4.375" style="511" hidden="1" customWidth="1"/>
    <col min="5379" max="5379" width="6.875" style="511" hidden="1" customWidth="1"/>
    <col min="5380" max="5380" width="11.625" style="511" hidden="1" customWidth="1"/>
    <col min="5381" max="5382" width="2.625" style="511" hidden="1" customWidth="1"/>
    <col min="5383" max="5392" width="15.5" style="511" hidden="1" customWidth="1"/>
    <col min="5393" max="5393" width="1.875" style="511" hidden="1" customWidth="1"/>
    <col min="5394" max="5397" width="0" style="511" hidden="1" customWidth="1"/>
    <col min="5398" max="5632" width="0" style="511" hidden="1"/>
    <col min="5633" max="5633" width="0.625" style="511" hidden="1" customWidth="1"/>
    <col min="5634" max="5634" width="4.375" style="511" hidden="1" customWidth="1"/>
    <col min="5635" max="5635" width="6.875" style="511" hidden="1" customWidth="1"/>
    <col min="5636" max="5636" width="11.625" style="511" hidden="1" customWidth="1"/>
    <col min="5637" max="5638" width="2.625" style="511" hidden="1" customWidth="1"/>
    <col min="5639" max="5648" width="15.5" style="511" hidden="1" customWidth="1"/>
    <col min="5649" max="5649" width="1.875" style="511" hidden="1" customWidth="1"/>
    <col min="5650" max="5653" width="0" style="511" hidden="1" customWidth="1"/>
    <col min="5654" max="5888" width="0" style="511" hidden="1"/>
    <col min="5889" max="5889" width="0.625" style="511" hidden="1" customWidth="1"/>
    <col min="5890" max="5890" width="4.375" style="511" hidden="1" customWidth="1"/>
    <col min="5891" max="5891" width="6.875" style="511" hidden="1" customWidth="1"/>
    <col min="5892" max="5892" width="11.625" style="511" hidden="1" customWidth="1"/>
    <col min="5893" max="5894" width="2.625" style="511" hidden="1" customWidth="1"/>
    <col min="5895" max="5904" width="15.5" style="511" hidden="1" customWidth="1"/>
    <col min="5905" max="5905" width="1.875" style="511" hidden="1" customWidth="1"/>
    <col min="5906" max="5909" width="0" style="511" hidden="1" customWidth="1"/>
    <col min="5910" max="6144" width="0" style="511" hidden="1"/>
    <col min="6145" max="6145" width="0.625" style="511" hidden="1" customWidth="1"/>
    <col min="6146" max="6146" width="4.375" style="511" hidden="1" customWidth="1"/>
    <col min="6147" max="6147" width="6.875" style="511" hidden="1" customWidth="1"/>
    <col min="6148" max="6148" width="11.625" style="511" hidden="1" customWidth="1"/>
    <col min="6149" max="6150" width="2.625" style="511" hidden="1" customWidth="1"/>
    <col min="6151" max="6160" width="15.5" style="511" hidden="1" customWidth="1"/>
    <col min="6161" max="6161" width="1.875" style="511" hidden="1" customWidth="1"/>
    <col min="6162" max="6165" width="0" style="511" hidden="1" customWidth="1"/>
    <col min="6166" max="6400" width="0" style="511" hidden="1"/>
    <col min="6401" max="6401" width="0.625" style="511" hidden="1" customWidth="1"/>
    <col min="6402" max="6402" width="4.375" style="511" hidden="1" customWidth="1"/>
    <col min="6403" max="6403" width="6.875" style="511" hidden="1" customWidth="1"/>
    <col min="6404" max="6404" width="11.625" style="511" hidden="1" customWidth="1"/>
    <col min="6405" max="6406" width="2.625" style="511" hidden="1" customWidth="1"/>
    <col min="6407" max="6416" width="15.5" style="511" hidden="1" customWidth="1"/>
    <col min="6417" max="6417" width="1.875" style="511" hidden="1" customWidth="1"/>
    <col min="6418" max="6421" width="0" style="511" hidden="1" customWidth="1"/>
    <col min="6422" max="6656" width="0" style="511" hidden="1"/>
    <col min="6657" max="6657" width="0.625" style="511" hidden="1" customWidth="1"/>
    <col min="6658" max="6658" width="4.375" style="511" hidden="1" customWidth="1"/>
    <col min="6659" max="6659" width="6.875" style="511" hidden="1" customWidth="1"/>
    <col min="6660" max="6660" width="11.625" style="511" hidden="1" customWidth="1"/>
    <col min="6661" max="6662" width="2.625" style="511" hidden="1" customWidth="1"/>
    <col min="6663" max="6672" width="15.5" style="511" hidden="1" customWidth="1"/>
    <col min="6673" max="6673" width="1.875" style="511" hidden="1" customWidth="1"/>
    <col min="6674" max="6677" width="0" style="511" hidden="1" customWidth="1"/>
    <col min="6678" max="6912" width="0" style="511" hidden="1"/>
    <col min="6913" max="6913" width="0.625" style="511" hidden="1" customWidth="1"/>
    <col min="6914" max="6914" width="4.375" style="511" hidden="1" customWidth="1"/>
    <col min="6915" max="6915" width="6.875" style="511" hidden="1" customWidth="1"/>
    <col min="6916" max="6916" width="11.625" style="511" hidden="1" customWidth="1"/>
    <col min="6917" max="6918" width="2.625" style="511" hidden="1" customWidth="1"/>
    <col min="6919" max="6928" width="15.5" style="511" hidden="1" customWidth="1"/>
    <col min="6929" max="6929" width="1.875" style="511" hidden="1" customWidth="1"/>
    <col min="6930" max="6933" width="0" style="511" hidden="1" customWidth="1"/>
    <col min="6934" max="7168" width="0" style="511" hidden="1"/>
    <col min="7169" max="7169" width="0.625" style="511" hidden="1" customWidth="1"/>
    <col min="7170" max="7170" width="4.375" style="511" hidden="1" customWidth="1"/>
    <col min="7171" max="7171" width="6.875" style="511" hidden="1" customWidth="1"/>
    <col min="7172" max="7172" width="11.625" style="511" hidden="1" customWidth="1"/>
    <col min="7173" max="7174" width="2.625" style="511" hidden="1" customWidth="1"/>
    <col min="7175" max="7184" width="15.5" style="511" hidden="1" customWidth="1"/>
    <col min="7185" max="7185" width="1.875" style="511" hidden="1" customWidth="1"/>
    <col min="7186" max="7189" width="0" style="511" hidden="1" customWidth="1"/>
    <col min="7190" max="7424" width="0" style="511" hidden="1"/>
    <col min="7425" max="7425" width="0.625" style="511" hidden="1" customWidth="1"/>
    <col min="7426" max="7426" width="4.375" style="511" hidden="1" customWidth="1"/>
    <col min="7427" max="7427" width="6.875" style="511" hidden="1" customWidth="1"/>
    <col min="7428" max="7428" width="11.625" style="511" hidden="1" customWidth="1"/>
    <col min="7429" max="7430" width="2.625" style="511" hidden="1" customWidth="1"/>
    <col min="7431" max="7440" width="15.5" style="511" hidden="1" customWidth="1"/>
    <col min="7441" max="7441" width="1.875" style="511" hidden="1" customWidth="1"/>
    <col min="7442" max="7445" width="0" style="511" hidden="1" customWidth="1"/>
    <col min="7446" max="7680" width="0" style="511" hidden="1"/>
    <col min="7681" max="7681" width="0.625" style="511" hidden="1" customWidth="1"/>
    <col min="7682" max="7682" width="4.375" style="511" hidden="1" customWidth="1"/>
    <col min="7683" max="7683" width="6.875" style="511" hidden="1" customWidth="1"/>
    <col min="7684" max="7684" width="11.625" style="511" hidden="1" customWidth="1"/>
    <col min="7685" max="7686" width="2.625" style="511" hidden="1" customWidth="1"/>
    <col min="7687" max="7696" width="15.5" style="511" hidden="1" customWidth="1"/>
    <col min="7697" max="7697" width="1.875" style="511" hidden="1" customWidth="1"/>
    <col min="7698" max="7701" width="0" style="511" hidden="1" customWidth="1"/>
    <col min="7702" max="7936" width="0" style="511" hidden="1"/>
    <col min="7937" max="7937" width="0.625" style="511" hidden="1" customWidth="1"/>
    <col min="7938" max="7938" width="4.375" style="511" hidden="1" customWidth="1"/>
    <col min="7939" max="7939" width="6.875" style="511" hidden="1" customWidth="1"/>
    <col min="7940" max="7940" width="11.625" style="511" hidden="1" customWidth="1"/>
    <col min="7941" max="7942" width="2.625" style="511" hidden="1" customWidth="1"/>
    <col min="7943" max="7952" width="15.5" style="511" hidden="1" customWidth="1"/>
    <col min="7953" max="7953" width="1.875" style="511" hidden="1" customWidth="1"/>
    <col min="7954" max="7957" width="0" style="511" hidden="1" customWidth="1"/>
    <col min="7958" max="8192" width="0" style="511" hidden="1"/>
    <col min="8193" max="8193" width="0.625" style="511" hidden="1" customWidth="1"/>
    <col min="8194" max="8194" width="4.375" style="511" hidden="1" customWidth="1"/>
    <col min="8195" max="8195" width="6.875" style="511" hidden="1" customWidth="1"/>
    <col min="8196" max="8196" width="11.625" style="511" hidden="1" customWidth="1"/>
    <col min="8197" max="8198" width="2.625" style="511" hidden="1" customWidth="1"/>
    <col min="8199" max="8208" width="15.5" style="511" hidden="1" customWidth="1"/>
    <col min="8209" max="8209" width="1.875" style="511" hidden="1" customWidth="1"/>
    <col min="8210" max="8213" width="0" style="511" hidden="1" customWidth="1"/>
    <col min="8214" max="8448" width="0" style="511" hidden="1"/>
    <col min="8449" max="8449" width="0.625" style="511" hidden="1" customWidth="1"/>
    <col min="8450" max="8450" width="4.375" style="511" hidden="1" customWidth="1"/>
    <col min="8451" max="8451" width="6.875" style="511" hidden="1" customWidth="1"/>
    <col min="8452" max="8452" width="11.625" style="511" hidden="1" customWidth="1"/>
    <col min="8453" max="8454" width="2.625" style="511" hidden="1" customWidth="1"/>
    <col min="8455" max="8464" width="15.5" style="511" hidden="1" customWidth="1"/>
    <col min="8465" max="8465" width="1.875" style="511" hidden="1" customWidth="1"/>
    <col min="8466" max="8469" width="0" style="511" hidden="1" customWidth="1"/>
    <col min="8470" max="8704" width="0" style="511" hidden="1"/>
    <col min="8705" max="8705" width="0.625" style="511" hidden="1" customWidth="1"/>
    <col min="8706" max="8706" width="4.375" style="511" hidden="1" customWidth="1"/>
    <col min="8707" max="8707" width="6.875" style="511" hidden="1" customWidth="1"/>
    <col min="8708" max="8708" width="11.625" style="511" hidden="1" customWidth="1"/>
    <col min="8709" max="8710" width="2.625" style="511" hidden="1" customWidth="1"/>
    <col min="8711" max="8720" width="15.5" style="511" hidden="1" customWidth="1"/>
    <col min="8721" max="8721" width="1.875" style="511" hidden="1" customWidth="1"/>
    <col min="8722" max="8725" width="0" style="511" hidden="1" customWidth="1"/>
    <col min="8726" max="8960" width="0" style="511" hidden="1"/>
    <col min="8961" max="8961" width="0.625" style="511" hidden="1" customWidth="1"/>
    <col min="8962" max="8962" width="4.375" style="511" hidden="1" customWidth="1"/>
    <col min="8963" max="8963" width="6.875" style="511" hidden="1" customWidth="1"/>
    <col min="8964" max="8964" width="11.625" style="511" hidden="1" customWidth="1"/>
    <col min="8965" max="8966" width="2.625" style="511" hidden="1" customWidth="1"/>
    <col min="8967" max="8976" width="15.5" style="511" hidden="1" customWidth="1"/>
    <col min="8977" max="8977" width="1.875" style="511" hidden="1" customWidth="1"/>
    <col min="8978" max="8981" width="0" style="511" hidden="1" customWidth="1"/>
    <col min="8982" max="9216" width="0" style="511" hidden="1"/>
    <col min="9217" max="9217" width="0.625" style="511" hidden="1" customWidth="1"/>
    <col min="9218" max="9218" width="4.375" style="511" hidden="1" customWidth="1"/>
    <col min="9219" max="9219" width="6.875" style="511" hidden="1" customWidth="1"/>
    <col min="9220" max="9220" width="11.625" style="511" hidden="1" customWidth="1"/>
    <col min="9221" max="9222" width="2.625" style="511" hidden="1" customWidth="1"/>
    <col min="9223" max="9232" width="15.5" style="511" hidden="1" customWidth="1"/>
    <col min="9233" max="9233" width="1.875" style="511" hidden="1" customWidth="1"/>
    <col min="9234" max="9237" width="0" style="511" hidden="1" customWidth="1"/>
    <col min="9238" max="9472" width="0" style="511" hidden="1"/>
    <col min="9473" max="9473" width="0.625" style="511" hidden="1" customWidth="1"/>
    <col min="9474" max="9474" width="4.375" style="511" hidden="1" customWidth="1"/>
    <col min="9475" max="9475" width="6.875" style="511" hidden="1" customWidth="1"/>
    <col min="9476" max="9476" width="11.625" style="511" hidden="1" customWidth="1"/>
    <col min="9477" max="9478" width="2.625" style="511" hidden="1" customWidth="1"/>
    <col min="9479" max="9488" width="15.5" style="511" hidden="1" customWidth="1"/>
    <col min="9489" max="9489" width="1.875" style="511" hidden="1" customWidth="1"/>
    <col min="9490" max="9493" width="0" style="511" hidden="1" customWidth="1"/>
    <col min="9494" max="9728" width="0" style="511" hidden="1"/>
    <col min="9729" max="9729" width="0.625" style="511" hidden="1" customWidth="1"/>
    <col min="9730" max="9730" width="4.375" style="511" hidden="1" customWidth="1"/>
    <col min="9731" max="9731" width="6.875" style="511" hidden="1" customWidth="1"/>
    <col min="9732" max="9732" width="11.625" style="511" hidden="1" customWidth="1"/>
    <col min="9733" max="9734" width="2.625" style="511" hidden="1" customWidth="1"/>
    <col min="9735" max="9744" width="15.5" style="511" hidden="1" customWidth="1"/>
    <col min="9745" max="9745" width="1.875" style="511" hidden="1" customWidth="1"/>
    <col min="9746" max="9749" width="0" style="511" hidden="1" customWidth="1"/>
    <col min="9750" max="9984" width="0" style="511" hidden="1"/>
    <col min="9985" max="9985" width="0.625" style="511" hidden="1" customWidth="1"/>
    <col min="9986" max="9986" width="4.375" style="511" hidden="1" customWidth="1"/>
    <col min="9987" max="9987" width="6.875" style="511" hidden="1" customWidth="1"/>
    <col min="9988" max="9988" width="11.625" style="511" hidden="1" customWidth="1"/>
    <col min="9989" max="9990" width="2.625" style="511" hidden="1" customWidth="1"/>
    <col min="9991" max="10000" width="15.5" style="511" hidden="1" customWidth="1"/>
    <col min="10001" max="10001" width="1.875" style="511" hidden="1" customWidth="1"/>
    <col min="10002" max="10005" width="0" style="511" hidden="1" customWidth="1"/>
    <col min="10006" max="10240" width="0" style="511" hidden="1"/>
    <col min="10241" max="10241" width="0.625" style="511" hidden="1" customWidth="1"/>
    <col min="10242" max="10242" width="4.375" style="511" hidden="1" customWidth="1"/>
    <col min="10243" max="10243" width="6.875" style="511" hidden="1" customWidth="1"/>
    <col min="10244" max="10244" width="11.625" style="511" hidden="1" customWidth="1"/>
    <col min="10245" max="10246" width="2.625" style="511" hidden="1" customWidth="1"/>
    <col min="10247" max="10256" width="15.5" style="511" hidden="1" customWidth="1"/>
    <col min="10257" max="10257" width="1.875" style="511" hidden="1" customWidth="1"/>
    <col min="10258" max="10261" width="0" style="511" hidden="1" customWidth="1"/>
    <col min="10262" max="10496" width="0" style="511" hidden="1"/>
    <col min="10497" max="10497" width="0.625" style="511" hidden="1" customWidth="1"/>
    <col min="10498" max="10498" width="4.375" style="511" hidden="1" customWidth="1"/>
    <col min="10499" max="10499" width="6.875" style="511" hidden="1" customWidth="1"/>
    <col min="10500" max="10500" width="11.625" style="511" hidden="1" customWidth="1"/>
    <col min="10501" max="10502" width="2.625" style="511" hidden="1" customWidth="1"/>
    <col min="10503" max="10512" width="15.5" style="511" hidden="1" customWidth="1"/>
    <col min="10513" max="10513" width="1.875" style="511" hidden="1" customWidth="1"/>
    <col min="10514" max="10517" width="0" style="511" hidden="1" customWidth="1"/>
    <col min="10518" max="10752" width="0" style="511" hidden="1"/>
    <col min="10753" max="10753" width="0.625" style="511" hidden="1" customWidth="1"/>
    <col min="10754" max="10754" width="4.375" style="511" hidden="1" customWidth="1"/>
    <col min="10755" max="10755" width="6.875" style="511" hidden="1" customWidth="1"/>
    <col min="10756" max="10756" width="11.625" style="511" hidden="1" customWidth="1"/>
    <col min="10757" max="10758" width="2.625" style="511" hidden="1" customWidth="1"/>
    <col min="10759" max="10768" width="15.5" style="511" hidden="1" customWidth="1"/>
    <col min="10769" max="10769" width="1.875" style="511" hidden="1" customWidth="1"/>
    <col min="10770" max="10773" width="0" style="511" hidden="1" customWidth="1"/>
    <col min="10774" max="11008" width="0" style="511" hidden="1"/>
    <col min="11009" max="11009" width="0.625" style="511" hidden="1" customWidth="1"/>
    <col min="11010" max="11010" width="4.375" style="511" hidden="1" customWidth="1"/>
    <col min="11011" max="11011" width="6.875" style="511" hidden="1" customWidth="1"/>
    <col min="11012" max="11012" width="11.625" style="511" hidden="1" customWidth="1"/>
    <col min="11013" max="11014" width="2.625" style="511" hidden="1" customWidth="1"/>
    <col min="11015" max="11024" width="15.5" style="511" hidden="1" customWidth="1"/>
    <col min="11025" max="11025" width="1.875" style="511" hidden="1" customWidth="1"/>
    <col min="11026" max="11029" width="0" style="511" hidden="1" customWidth="1"/>
    <col min="11030" max="11264" width="0" style="511" hidden="1"/>
    <col min="11265" max="11265" width="0.625" style="511" hidden="1" customWidth="1"/>
    <col min="11266" max="11266" width="4.375" style="511" hidden="1" customWidth="1"/>
    <col min="11267" max="11267" width="6.875" style="511" hidden="1" customWidth="1"/>
    <col min="11268" max="11268" width="11.625" style="511" hidden="1" customWidth="1"/>
    <col min="11269" max="11270" width="2.625" style="511" hidden="1" customWidth="1"/>
    <col min="11271" max="11280" width="15.5" style="511" hidden="1" customWidth="1"/>
    <col min="11281" max="11281" width="1.875" style="511" hidden="1" customWidth="1"/>
    <col min="11282" max="11285" width="0" style="511" hidden="1" customWidth="1"/>
    <col min="11286" max="11520" width="0" style="511" hidden="1"/>
    <col min="11521" max="11521" width="0.625" style="511" hidden="1" customWidth="1"/>
    <col min="11522" max="11522" width="4.375" style="511" hidden="1" customWidth="1"/>
    <col min="11523" max="11523" width="6.875" style="511" hidden="1" customWidth="1"/>
    <col min="11524" max="11524" width="11.625" style="511" hidden="1" customWidth="1"/>
    <col min="11525" max="11526" width="2.625" style="511" hidden="1" customWidth="1"/>
    <col min="11527" max="11536" width="15.5" style="511" hidden="1" customWidth="1"/>
    <col min="11537" max="11537" width="1.875" style="511" hidden="1" customWidth="1"/>
    <col min="11538" max="11541" width="0" style="511" hidden="1" customWidth="1"/>
    <col min="11542" max="11776" width="0" style="511" hidden="1"/>
    <col min="11777" max="11777" width="0.625" style="511" hidden="1" customWidth="1"/>
    <col min="11778" max="11778" width="4.375" style="511" hidden="1" customWidth="1"/>
    <col min="11779" max="11779" width="6.875" style="511" hidden="1" customWidth="1"/>
    <col min="11780" max="11780" width="11.625" style="511" hidden="1" customWidth="1"/>
    <col min="11781" max="11782" width="2.625" style="511" hidden="1" customWidth="1"/>
    <col min="11783" max="11792" width="15.5" style="511" hidden="1" customWidth="1"/>
    <col min="11793" max="11793" width="1.875" style="511" hidden="1" customWidth="1"/>
    <col min="11794" max="11797" width="0" style="511" hidden="1" customWidth="1"/>
    <col min="11798" max="12032" width="0" style="511" hidden="1"/>
    <col min="12033" max="12033" width="0.625" style="511" hidden="1" customWidth="1"/>
    <col min="12034" max="12034" width="4.375" style="511" hidden="1" customWidth="1"/>
    <col min="12035" max="12035" width="6.875" style="511" hidden="1" customWidth="1"/>
    <col min="12036" max="12036" width="11.625" style="511" hidden="1" customWidth="1"/>
    <col min="12037" max="12038" width="2.625" style="511" hidden="1" customWidth="1"/>
    <col min="12039" max="12048" width="15.5" style="511" hidden="1" customWidth="1"/>
    <col min="12049" max="12049" width="1.875" style="511" hidden="1" customWidth="1"/>
    <col min="12050" max="12053" width="0" style="511" hidden="1" customWidth="1"/>
    <col min="12054" max="12288" width="0" style="511" hidden="1"/>
    <col min="12289" max="12289" width="0.625" style="511" hidden="1" customWidth="1"/>
    <col min="12290" max="12290" width="4.375" style="511" hidden="1" customWidth="1"/>
    <col min="12291" max="12291" width="6.875" style="511" hidden="1" customWidth="1"/>
    <col min="12292" max="12292" width="11.625" style="511" hidden="1" customWidth="1"/>
    <col min="12293" max="12294" width="2.625" style="511" hidden="1" customWidth="1"/>
    <col min="12295" max="12304" width="15.5" style="511" hidden="1" customWidth="1"/>
    <col min="12305" max="12305" width="1.875" style="511" hidden="1" customWidth="1"/>
    <col min="12306" max="12309" width="0" style="511" hidden="1" customWidth="1"/>
    <col min="12310" max="12544" width="0" style="511" hidden="1"/>
    <col min="12545" max="12545" width="0.625" style="511" hidden="1" customWidth="1"/>
    <col min="12546" max="12546" width="4.375" style="511" hidden="1" customWidth="1"/>
    <col min="12547" max="12547" width="6.875" style="511" hidden="1" customWidth="1"/>
    <col min="12548" max="12548" width="11.625" style="511" hidden="1" customWidth="1"/>
    <col min="12549" max="12550" width="2.625" style="511" hidden="1" customWidth="1"/>
    <col min="12551" max="12560" width="15.5" style="511" hidden="1" customWidth="1"/>
    <col min="12561" max="12561" width="1.875" style="511" hidden="1" customWidth="1"/>
    <col min="12562" max="12565" width="0" style="511" hidden="1" customWidth="1"/>
    <col min="12566" max="12800" width="0" style="511" hidden="1"/>
    <col min="12801" max="12801" width="0.625" style="511" hidden="1" customWidth="1"/>
    <col min="12802" max="12802" width="4.375" style="511" hidden="1" customWidth="1"/>
    <col min="12803" max="12803" width="6.875" style="511" hidden="1" customWidth="1"/>
    <col min="12804" max="12804" width="11.625" style="511" hidden="1" customWidth="1"/>
    <col min="12805" max="12806" width="2.625" style="511" hidden="1" customWidth="1"/>
    <col min="12807" max="12816" width="15.5" style="511" hidden="1" customWidth="1"/>
    <col min="12817" max="12817" width="1.875" style="511" hidden="1" customWidth="1"/>
    <col min="12818" max="12821" width="0" style="511" hidden="1" customWidth="1"/>
    <col min="12822" max="13056" width="0" style="511" hidden="1"/>
    <col min="13057" max="13057" width="0.625" style="511" hidden="1" customWidth="1"/>
    <col min="13058" max="13058" width="4.375" style="511" hidden="1" customWidth="1"/>
    <col min="13059" max="13059" width="6.875" style="511" hidden="1" customWidth="1"/>
    <col min="13060" max="13060" width="11.625" style="511" hidden="1" customWidth="1"/>
    <col min="13061" max="13062" width="2.625" style="511" hidden="1" customWidth="1"/>
    <col min="13063" max="13072" width="15.5" style="511" hidden="1" customWidth="1"/>
    <col min="13073" max="13073" width="1.875" style="511" hidden="1" customWidth="1"/>
    <col min="13074" max="13077" width="0" style="511" hidden="1" customWidth="1"/>
    <col min="13078" max="13312" width="0" style="511" hidden="1"/>
    <col min="13313" max="13313" width="0.625" style="511" hidden="1" customWidth="1"/>
    <col min="13314" max="13314" width="4.375" style="511" hidden="1" customWidth="1"/>
    <col min="13315" max="13315" width="6.875" style="511" hidden="1" customWidth="1"/>
    <col min="13316" max="13316" width="11.625" style="511" hidden="1" customWidth="1"/>
    <col min="13317" max="13318" width="2.625" style="511" hidden="1" customWidth="1"/>
    <col min="13319" max="13328" width="15.5" style="511" hidden="1" customWidth="1"/>
    <col min="13329" max="13329" width="1.875" style="511" hidden="1" customWidth="1"/>
    <col min="13330" max="13333" width="0" style="511" hidden="1" customWidth="1"/>
    <col min="13334" max="13568" width="0" style="511" hidden="1"/>
    <col min="13569" max="13569" width="0.625" style="511" hidden="1" customWidth="1"/>
    <col min="13570" max="13570" width="4.375" style="511" hidden="1" customWidth="1"/>
    <col min="13571" max="13571" width="6.875" style="511" hidden="1" customWidth="1"/>
    <col min="13572" max="13572" width="11.625" style="511" hidden="1" customWidth="1"/>
    <col min="13573" max="13574" width="2.625" style="511" hidden="1" customWidth="1"/>
    <col min="13575" max="13584" width="15.5" style="511" hidden="1" customWidth="1"/>
    <col min="13585" max="13585" width="1.875" style="511" hidden="1" customWidth="1"/>
    <col min="13586" max="13589" width="0" style="511" hidden="1" customWidth="1"/>
    <col min="13590" max="13824" width="0" style="511" hidden="1"/>
    <col min="13825" max="13825" width="0.625" style="511" hidden="1" customWidth="1"/>
    <col min="13826" max="13826" width="4.375" style="511" hidden="1" customWidth="1"/>
    <col min="13827" max="13827" width="6.875" style="511" hidden="1" customWidth="1"/>
    <col min="13828" max="13828" width="11.625" style="511" hidden="1" customWidth="1"/>
    <col min="13829" max="13830" width="2.625" style="511" hidden="1" customWidth="1"/>
    <col min="13831" max="13840" width="15.5" style="511" hidden="1" customWidth="1"/>
    <col min="13841" max="13841" width="1.875" style="511" hidden="1" customWidth="1"/>
    <col min="13842" max="13845" width="0" style="511" hidden="1" customWidth="1"/>
    <col min="13846" max="14080" width="0" style="511" hidden="1"/>
    <col min="14081" max="14081" width="0.625" style="511" hidden="1" customWidth="1"/>
    <col min="14082" max="14082" width="4.375" style="511" hidden="1" customWidth="1"/>
    <col min="14083" max="14083" width="6.875" style="511" hidden="1" customWidth="1"/>
    <col min="14084" max="14084" width="11.625" style="511" hidden="1" customWidth="1"/>
    <col min="14085" max="14086" width="2.625" style="511" hidden="1" customWidth="1"/>
    <col min="14087" max="14096" width="15.5" style="511" hidden="1" customWidth="1"/>
    <col min="14097" max="14097" width="1.875" style="511" hidden="1" customWidth="1"/>
    <col min="14098" max="14101" width="0" style="511" hidden="1" customWidth="1"/>
    <col min="14102" max="14336" width="0" style="511" hidden="1"/>
    <col min="14337" max="14337" width="0.625" style="511" hidden="1" customWidth="1"/>
    <col min="14338" max="14338" width="4.375" style="511" hidden="1" customWidth="1"/>
    <col min="14339" max="14339" width="6.875" style="511" hidden="1" customWidth="1"/>
    <col min="14340" max="14340" width="11.625" style="511" hidden="1" customWidth="1"/>
    <col min="14341" max="14342" width="2.625" style="511" hidden="1" customWidth="1"/>
    <col min="14343" max="14352" width="15.5" style="511" hidden="1" customWidth="1"/>
    <col min="14353" max="14353" width="1.875" style="511" hidden="1" customWidth="1"/>
    <col min="14354" max="14357" width="0" style="511" hidden="1" customWidth="1"/>
    <col min="14358" max="14592" width="0" style="511" hidden="1"/>
    <col min="14593" max="14593" width="0.625" style="511" hidden="1" customWidth="1"/>
    <col min="14594" max="14594" width="4.375" style="511" hidden="1" customWidth="1"/>
    <col min="14595" max="14595" width="6.875" style="511" hidden="1" customWidth="1"/>
    <col min="14596" max="14596" width="11.625" style="511" hidden="1" customWidth="1"/>
    <col min="14597" max="14598" width="2.625" style="511" hidden="1" customWidth="1"/>
    <col min="14599" max="14608" width="15.5" style="511" hidden="1" customWidth="1"/>
    <col min="14609" max="14609" width="1.875" style="511" hidden="1" customWidth="1"/>
    <col min="14610" max="14613" width="0" style="511" hidden="1" customWidth="1"/>
    <col min="14614" max="14848" width="0" style="511" hidden="1"/>
    <col min="14849" max="14849" width="0.625" style="511" hidden="1" customWidth="1"/>
    <col min="14850" max="14850" width="4.375" style="511" hidden="1" customWidth="1"/>
    <col min="14851" max="14851" width="6.875" style="511" hidden="1" customWidth="1"/>
    <col min="14852" max="14852" width="11.625" style="511" hidden="1" customWidth="1"/>
    <col min="14853" max="14854" width="2.625" style="511" hidden="1" customWidth="1"/>
    <col min="14855" max="14864" width="15.5" style="511" hidden="1" customWidth="1"/>
    <col min="14865" max="14865" width="1.875" style="511" hidden="1" customWidth="1"/>
    <col min="14866" max="14869" width="0" style="511" hidden="1" customWidth="1"/>
    <col min="14870" max="15104" width="0" style="511" hidden="1"/>
    <col min="15105" max="15105" width="0.625" style="511" hidden="1" customWidth="1"/>
    <col min="15106" max="15106" width="4.375" style="511" hidden="1" customWidth="1"/>
    <col min="15107" max="15107" width="6.875" style="511" hidden="1" customWidth="1"/>
    <col min="15108" max="15108" width="11.625" style="511" hidden="1" customWidth="1"/>
    <col min="15109" max="15110" width="2.625" style="511" hidden="1" customWidth="1"/>
    <col min="15111" max="15120" width="15.5" style="511" hidden="1" customWidth="1"/>
    <col min="15121" max="15121" width="1.875" style="511" hidden="1" customWidth="1"/>
    <col min="15122" max="15125" width="0" style="511" hidden="1" customWidth="1"/>
    <col min="15126" max="15360" width="0" style="511" hidden="1"/>
    <col min="15361" max="15361" width="0.625" style="511" hidden="1" customWidth="1"/>
    <col min="15362" max="15362" width="4.375" style="511" hidden="1" customWidth="1"/>
    <col min="15363" max="15363" width="6.875" style="511" hidden="1" customWidth="1"/>
    <col min="15364" max="15364" width="11.625" style="511" hidden="1" customWidth="1"/>
    <col min="15365" max="15366" width="2.625" style="511" hidden="1" customWidth="1"/>
    <col min="15367" max="15376" width="15.5" style="511" hidden="1" customWidth="1"/>
    <col min="15377" max="15377" width="1.875" style="511" hidden="1" customWidth="1"/>
    <col min="15378" max="15381" width="0" style="511" hidden="1" customWidth="1"/>
    <col min="15382" max="15616" width="0" style="511" hidden="1"/>
    <col min="15617" max="15617" width="0.625" style="511" hidden="1" customWidth="1"/>
    <col min="15618" max="15618" width="4.375" style="511" hidden="1" customWidth="1"/>
    <col min="15619" max="15619" width="6.875" style="511" hidden="1" customWidth="1"/>
    <col min="15620" max="15620" width="11.625" style="511" hidden="1" customWidth="1"/>
    <col min="15621" max="15622" width="2.625" style="511" hidden="1" customWidth="1"/>
    <col min="15623" max="15632" width="15.5" style="511" hidden="1" customWidth="1"/>
    <col min="15633" max="15633" width="1.875" style="511" hidden="1" customWidth="1"/>
    <col min="15634" max="15637" width="0" style="511" hidden="1" customWidth="1"/>
    <col min="15638" max="15872" width="0" style="511" hidden="1"/>
    <col min="15873" max="15873" width="0.625" style="511" hidden="1" customWidth="1"/>
    <col min="15874" max="15874" width="4.375" style="511" hidden="1" customWidth="1"/>
    <col min="15875" max="15875" width="6.875" style="511" hidden="1" customWidth="1"/>
    <col min="15876" max="15876" width="11.625" style="511" hidden="1" customWidth="1"/>
    <col min="15877" max="15878" width="2.625" style="511" hidden="1" customWidth="1"/>
    <col min="15879" max="15888" width="15.5" style="511" hidden="1" customWidth="1"/>
    <col min="15889" max="15889" width="1.875" style="511" hidden="1" customWidth="1"/>
    <col min="15890" max="15893" width="0" style="511" hidden="1" customWidth="1"/>
    <col min="15894" max="16128" width="0" style="511" hidden="1"/>
    <col min="16129" max="16129" width="0.625" style="511" hidden="1" customWidth="1"/>
    <col min="16130" max="16130" width="4.375" style="511" hidden="1" customWidth="1"/>
    <col min="16131" max="16131" width="6.875" style="511" hidden="1" customWidth="1"/>
    <col min="16132" max="16132" width="11.625" style="511" hidden="1" customWidth="1"/>
    <col min="16133" max="16134" width="2.625" style="511" hidden="1" customWidth="1"/>
    <col min="16135" max="16144" width="15.5" style="511" hidden="1" customWidth="1"/>
    <col min="16145" max="16145" width="1.875" style="511" hidden="1" customWidth="1"/>
    <col min="16146" max="16149" width="0" style="511" hidden="1" customWidth="1"/>
    <col min="16150" max="16384" width="0" style="511" hidden="1"/>
  </cols>
  <sheetData>
    <row r="1" spans="1:116" s="586" customFormat="1" ht="18" customHeight="1" x14ac:dyDescent="0.15">
      <c r="A1" s="229"/>
      <c r="B1" s="183"/>
      <c r="C1" s="183"/>
      <c r="D1" s="183"/>
      <c r="E1" s="585"/>
      <c r="F1" s="585"/>
      <c r="G1" s="183" t="s">
        <v>637</v>
      </c>
      <c r="H1" s="183"/>
      <c r="I1" s="183"/>
      <c r="J1" s="183"/>
      <c r="K1" s="183"/>
      <c r="L1" s="183"/>
      <c r="M1" s="183"/>
      <c r="N1" s="183"/>
      <c r="O1" s="183"/>
      <c r="P1" s="183"/>
      <c r="Q1" s="229"/>
      <c r="R1" s="229"/>
      <c r="S1" s="229"/>
      <c r="T1" s="229"/>
      <c r="U1" s="229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</row>
    <row r="2" spans="1:116" s="586" customFormat="1" ht="15.6" customHeight="1" x14ac:dyDescent="0.15">
      <c r="A2" s="587" t="s">
        <v>638</v>
      </c>
      <c r="B2" s="183"/>
      <c r="C2" s="183"/>
      <c r="D2" s="183"/>
      <c r="E2" s="585"/>
      <c r="F2" s="585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229"/>
      <c r="R2" s="229"/>
      <c r="S2" s="229"/>
      <c r="T2" s="229"/>
      <c r="U2" s="229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</row>
    <row r="3" spans="1:116" s="586" customFormat="1" ht="6.6" customHeight="1" x14ac:dyDescent="0.15">
      <c r="A3" s="229"/>
      <c r="B3" s="183"/>
      <c r="C3" s="183"/>
      <c r="D3" s="183"/>
      <c r="E3" s="585"/>
      <c r="F3" s="585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229"/>
      <c r="R3" s="229"/>
      <c r="S3" s="229"/>
      <c r="T3" s="229"/>
      <c r="U3" s="229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</row>
    <row r="4" spans="1:116" s="586" customFormat="1" ht="16.149999999999999" customHeight="1" x14ac:dyDescent="0.15">
      <c r="A4" s="229"/>
      <c r="B4" s="183"/>
      <c r="C4" s="183"/>
      <c r="D4" s="183"/>
      <c r="E4" s="585"/>
      <c r="F4" s="585"/>
      <c r="G4" s="183"/>
      <c r="H4" s="183"/>
      <c r="I4" s="183"/>
      <c r="J4" s="183"/>
      <c r="K4" s="183"/>
      <c r="L4" s="183"/>
      <c r="M4" s="183"/>
      <c r="N4" s="183"/>
      <c r="O4" s="24" t="s">
        <v>20</v>
      </c>
      <c r="P4" s="491" t="s">
        <v>639</v>
      </c>
      <c r="Q4" s="229"/>
      <c r="R4" s="229"/>
      <c r="S4" s="229"/>
      <c r="T4" s="229"/>
      <c r="U4" s="229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</row>
    <row r="5" spans="1:116" s="586" customFormat="1" ht="3.6" customHeight="1" x14ac:dyDescent="0.15">
      <c r="A5" s="229"/>
      <c r="B5" s="183"/>
      <c r="C5" s="183"/>
      <c r="D5" s="183"/>
      <c r="E5" s="585"/>
      <c r="F5" s="585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229"/>
      <c r="R5" s="229"/>
      <c r="S5" s="229"/>
      <c r="T5" s="229"/>
      <c r="U5" s="229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</row>
    <row r="6" spans="1:116" s="586" customFormat="1" ht="25.9" customHeight="1" x14ac:dyDescent="0.15">
      <c r="A6" s="229"/>
      <c r="B6" s="110" t="s">
        <v>21</v>
      </c>
      <c r="C6" s="183"/>
      <c r="D6" s="5" t="s">
        <v>3</v>
      </c>
      <c r="E6" s="183"/>
      <c r="F6" s="585"/>
      <c r="G6" s="183"/>
      <c r="H6" s="183"/>
      <c r="I6" s="113" t="s">
        <v>640</v>
      </c>
      <c r="J6" s="113"/>
      <c r="K6" s="183"/>
      <c r="L6" s="183"/>
      <c r="M6" s="183"/>
      <c r="N6" s="109" t="s">
        <v>0</v>
      </c>
      <c r="O6" s="28" t="s">
        <v>1</v>
      </c>
      <c r="P6" s="184"/>
      <c r="Q6" s="229"/>
      <c r="R6" s="229"/>
      <c r="S6" s="229"/>
      <c r="T6" s="229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</row>
    <row r="7" spans="1:116" s="586" customFormat="1" ht="18.600000000000001" customHeight="1" x14ac:dyDescent="0.15">
      <c r="A7" s="229"/>
      <c r="B7" s="110" t="s">
        <v>22</v>
      </c>
      <c r="C7" s="183"/>
      <c r="D7" s="106" t="s">
        <v>641</v>
      </c>
      <c r="E7" s="183"/>
      <c r="F7" s="585"/>
      <c r="G7" s="183"/>
      <c r="H7" s="183"/>
      <c r="I7" s="183"/>
      <c r="J7" s="183"/>
      <c r="K7" s="183"/>
      <c r="L7" s="183"/>
      <c r="M7" s="183"/>
      <c r="N7" s="30" t="s">
        <v>4</v>
      </c>
      <c r="O7" s="31" t="s">
        <v>5</v>
      </c>
      <c r="P7" s="184"/>
      <c r="Q7" s="229"/>
      <c r="R7" s="229"/>
      <c r="S7" s="229"/>
      <c r="T7" s="229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</row>
    <row r="8" spans="1:116" s="586" customFormat="1" ht="18.600000000000001" customHeight="1" x14ac:dyDescent="0.15">
      <c r="A8" s="229"/>
      <c r="B8" s="110"/>
      <c r="C8" s="183"/>
      <c r="D8" s="106"/>
      <c r="E8" s="183"/>
      <c r="F8" s="585"/>
      <c r="G8" s="183"/>
      <c r="H8" s="183"/>
      <c r="I8" s="183"/>
      <c r="J8" s="183"/>
      <c r="K8" s="183"/>
      <c r="L8" s="183"/>
      <c r="M8" s="183"/>
      <c r="N8" s="183"/>
      <c r="O8" s="183"/>
      <c r="P8" s="588" t="s">
        <v>23</v>
      </c>
      <c r="Q8" s="229"/>
      <c r="R8" s="229"/>
      <c r="S8" s="229"/>
      <c r="T8" s="229"/>
      <c r="U8" s="229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</row>
    <row r="9" spans="1:116" s="586" customFormat="1" ht="13.5" customHeight="1" x14ac:dyDescent="0.15">
      <c r="A9" s="229"/>
      <c r="B9" s="221"/>
      <c r="C9" s="221"/>
      <c r="D9" s="221"/>
      <c r="E9" s="589"/>
      <c r="F9" s="589"/>
      <c r="G9" s="590" t="s">
        <v>17</v>
      </c>
      <c r="H9" s="590" t="s">
        <v>7</v>
      </c>
      <c r="I9" s="590" t="s">
        <v>9</v>
      </c>
      <c r="J9" s="590" t="s">
        <v>10</v>
      </c>
      <c r="K9" s="590" t="s">
        <v>24</v>
      </c>
      <c r="L9" s="590" t="s">
        <v>12</v>
      </c>
      <c r="M9" s="590" t="s">
        <v>13</v>
      </c>
      <c r="N9" s="590" t="s">
        <v>14</v>
      </c>
      <c r="O9" s="590" t="s">
        <v>15</v>
      </c>
      <c r="P9" s="590" t="s">
        <v>16</v>
      </c>
      <c r="Q9" s="229"/>
      <c r="R9" s="229"/>
      <c r="S9" s="229"/>
      <c r="T9" s="229"/>
      <c r="U9" s="229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</row>
    <row r="10" spans="1:116" ht="5.25" customHeight="1" x14ac:dyDescent="0.15">
      <c r="A10" s="310"/>
      <c r="B10" s="348"/>
      <c r="C10" s="381"/>
      <c r="D10" s="349"/>
      <c r="E10" s="865" t="s">
        <v>384</v>
      </c>
      <c r="F10" s="866"/>
      <c r="G10" s="591"/>
      <c r="H10" s="348"/>
      <c r="I10" s="381"/>
      <c r="J10" s="381"/>
      <c r="K10" s="381"/>
      <c r="L10" s="381"/>
      <c r="M10" s="381"/>
      <c r="N10" s="381"/>
      <c r="O10" s="381"/>
      <c r="P10" s="349"/>
      <c r="Q10" s="310"/>
      <c r="R10" s="310"/>
      <c r="S10" s="310"/>
      <c r="T10" s="310"/>
      <c r="U10" s="3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  <c r="CV10" s="510"/>
      <c r="CW10" s="510"/>
      <c r="CX10" s="510"/>
      <c r="CY10" s="510"/>
      <c r="CZ10" s="510"/>
      <c r="DA10" s="510"/>
      <c r="DB10" s="510"/>
      <c r="DC10" s="510"/>
      <c r="DD10" s="510"/>
      <c r="DE10" s="510"/>
      <c r="DF10" s="510"/>
      <c r="DG10" s="510"/>
      <c r="DH10" s="510"/>
      <c r="DI10" s="510"/>
      <c r="DJ10" s="510"/>
      <c r="DK10" s="510"/>
      <c r="DL10" s="510"/>
    </row>
    <row r="11" spans="1:116" ht="15" customHeight="1" x14ac:dyDescent="0.15">
      <c r="A11" s="310"/>
      <c r="B11" s="592"/>
      <c r="C11" s="310"/>
      <c r="D11" s="593"/>
      <c r="E11" s="776"/>
      <c r="F11" s="777"/>
      <c r="G11" s="594" t="s">
        <v>642</v>
      </c>
      <c r="H11" s="595"/>
      <c r="I11" s="596"/>
      <c r="J11" s="596"/>
      <c r="K11" s="597" t="s">
        <v>643</v>
      </c>
      <c r="L11" s="597"/>
      <c r="M11" s="597" t="s">
        <v>417</v>
      </c>
      <c r="N11" s="597"/>
      <c r="O11" s="597" t="s">
        <v>644</v>
      </c>
      <c r="P11" s="598"/>
      <c r="Q11" s="310"/>
      <c r="R11" s="310"/>
      <c r="S11" s="310"/>
      <c r="T11" s="310"/>
      <c r="U11" s="3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</row>
    <row r="12" spans="1:116" ht="20.25" customHeight="1" x14ac:dyDescent="0.15">
      <c r="A12" s="310"/>
      <c r="B12" s="592"/>
      <c r="C12" s="310" t="s">
        <v>645</v>
      </c>
      <c r="D12" s="593" t="s">
        <v>646</v>
      </c>
      <c r="E12" s="776"/>
      <c r="F12" s="777"/>
      <c r="G12" s="594" t="s">
        <v>647</v>
      </c>
      <c r="H12" s="943" t="s">
        <v>648</v>
      </c>
      <c r="I12" s="943" t="s">
        <v>649</v>
      </c>
      <c r="J12" s="943" t="s">
        <v>650</v>
      </c>
      <c r="K12" s="910" t="s">
        <v>651</v>
      </c>
      <c r="L12" s="943" t="s">
        <v>652</v>
      </c>
      <c r="M12" s="943" t="s">
        <v>653</v>
      </c>
      <c r="N12" s="943" t="s">
        <v>654</v>
      </c>
      <c r="O12" s="943" t="s">
        <v>19</v>
      </c>
      <c r="P12" s="910" t="s">
        <v>655</v>
      </c>
      <c r="Q12" s="310"/>
      <c r="R12" s="310"/>
      <c r="S12" s="310"/>
      <c r="T12" s="310"/>
      <c r="U12" s="3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DL12" s="510"/>
    </row>
    <row r="13" spans="1:116" ht="12.6" customHeight="1" x14ac:dyDescent="0.15">
      <c r="A13" s="310"/>
      <c r="B13" s="592"/>
      <c r="C13" s="310"/>
      <c r="D13" s="593"/>
      <c r="E13" s="776"/>
      <c r="F13" s="777"/>
      <c r="G13" s="599"/>
      <c r="H13" s="944"/>
      <c r="I13" s="944"/>
      <c r="J13" s="944"/>
      <c r="K13" s="945"/>
      <c r="L13" s="944"/>
      <c r="M13" s="944"/>
      <c r="N13" s="944"/>
      <c r="O13" s="944"/>
      <c r="P13" s="945"/>
      <c r="Q13" s="310"/>
      <c r="R13" s="310"/>
      <c r="S13" s="310"/>
      <c r="T13" s="310"/>
      <c r="U13" s="3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  <c r="DI13" s="510"/>
      <c r="DJ13" s="510"/>
      <c r="DK13" s="510"/>
      <c r="DL13" s="510"/>
    </row>
    <row r="14" spans="1:116" ht="7.5" customHeight="1" thickBot="1" x14ac:dyDescent="0.2">
      <c r="A14" s="310"/>
      <c r="B14" s="595"/>
      <c r="C14" s="596"/>
      <c r="D14" s="598"/>
      <c r="E14" s="776"/>
      <c r="F14" s="777"/>
      <c r="G14" s="389"/>
      <c r="H14" s="944"/>
      <c r="I14" s="944"/>
      <c r="J14" s="944"/>
      <c r="K14" s="945"/>
      <c r="L14" s="944"/>
      <c r="M14" s="944"/>
      <c r="N14" s="944"/>
      <c r="O14" s="944"/>
      <c r="P14" s="945"/>
      <c r="Q14" s="310"/>
      <c r="R14" s="310"/>
      <c r="S14" s="310"/>
      <c r="T14" s="310"/>
      <c r="U14" s="3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DL14" s="510"/>
    </row>
    <row r="15" spans="1:116" ht="32.1" customHeight="1" x14ac:dyDescent="0.15">
      <c r="A15" s="310"/>
      <c r="B15" s="946" t="s">
        <v>656</v>
      </c>
      <c r="C15" s="856" t="s">
        <v>657</v>
      </c>
      <c r="D15" s="830"/>
      <c r="E15" s="191">
        <v>0</v>
      </c>
      <c r="F15" s="192">
        <v>1</v>
      </c>
      <c r="G15" s="64">
        <f>SUM(H15:P15)</f>
        <v>0</v>
      </c>
      <c r="H15" s="63"/>
      <c r="I15" s="63"/>
      <c r="J15" s="63"/>
      <c r="K15" s="63"/>
      <c r="L15" s="63"/>
      <c r="M15" s="63"/>
      <c r="N15" s="63"/>
      <c r="O15" s="63"/>
      <c r="P15" s="13"/>
      <c r="Q15" s="310"/>
      <c r="R15" s="310"/>
      <c r="S15" s="310"/>
      <c r="T15" s="310"/>
      <c r="U15" s="3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10"/>
      <c r="DI15" s="510"/>
      <c r="DJ15" s="510"/>
      <c r="DK15" s="510"/>
      <c r="DL15" s="510"/>
    </row>
    <row r="16" spans="1:116" ht="32.1" customHeight="1" thickBot="1" x14ac:dyDescent="0.2">
      <c r="A16" s="310"/>
      <c r="B16" s="946"/>
      <c r="C16" s="830" t="s">
        <v>658</v>
      </c>
      <c r="D16" s="947"/>
      <c r="E16" s="196">
        <v>0</v>
      </c>
      <c r="F16" s="197">
        <v>2</v>
      </c>
      <c r="G16" s="68">
        <f>SUM(H16:P16)</f>
        <v>0</v>
      </c>
      <c r="H16" s="67"/>
      <c r="I16" s="67"/>
      <c r="J16" s="67"/>
      <c r="K16" s="67"/>
      <c r="L16" s="67"/>
      <c r="M16" s="67"/>
      <c r="N16" s="67"/>
      <c r="O16" s="67"/>
      <c r="P16" s="214"/>
      <c r="Q16" s="310"/>
      <c r="R16" s="310"/>
      <c r="S16" s="310"/>
      <c r="T16" s="310"/>
      <c r="U16" s="3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510"/>
      <c r="DL16" s="510"/>
    </row>
    <row r="17" spans="1:116" ht="32.1" customHeight="1" thickBot="1" x14ac:dyDescent="0.2">
      <c r="A17" s="310"/>
      <c r="B17" s="946"/>
      <c r="C17" s="856" t="s">
        <v>659</v>
      </c>
      <c r="D17" s="856"/>
      <c r="E17" s="361"/>
      <c r="F17" s="366"/>
      <c r="G17" s="362">
        <f>SUM(G15:G16)</f>
        <v>0</v>
      </c>
      <c r="H17" s="362">
        <f t="shared" ref="H17:N17" si="0">SUM(H15:H16)</f>
        <v>0</v>
      </c>
      <c r="I17" s="362">
        <f t="shared" si="0"/>
        <v>0</v>
      </c>
      <c r="J17" s="362">
        <f t="shared" si="0"/>
        <v>0</v>
      </c>
      <c r="K17" s="362">
        <f t="shared" si="0"/>
        <v>0</v>
      </c>
      <c r="L17" s="362">
        <f t="shared" si="0"/>
        <v>0</v>
      </c>
      <c r="M17" s="362">
        <f t="shared" si="0"/>
        <v>0</v>
      </c>
      <c r="N17" s="362">
        <f t="shared" si="0"/>
        <v>0</v>
      </c>
      <c r="O17" s="362">
        <f>SUM(O15:O16)</f>
        <v>0</v>
      </c>
      <c r="P17" s="362">
        <f>SUM(P15:P16)</f>
        <v>0</v>
      </c>
      <c r="Q17" s="310"/>
      <c r="R17" s="310"/>
      <c r="S17" s="310"/>
      <c r="T17" s="310"/>
      <c r="U17" s="3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0"/>
      <c r="DJ17" s="510"/>
      <c r="DK17" s="510"/>
      <c r="DL17" s="510"/>
    </row>
    <row r="18" spans="1:116" ht="32.85" customHeight="1" x14ac:dyDescent="0.15">
      <c r="A18" s="310"/>
      <c r="B18" s="948" t="s">
        <v>660</v>
      </c>
      <c r="C18" s="856" t="s">
        <v>657</v>
      </c>
      <c r="D18" s="830"/>
      <c r="E18" s="191">
        <v>0</v>
      </c>
      <c r="F18" s="192">
        <v>3</v>
      </c>
      <c r="G18" s="64">
        <f>SUM(H18:P18)</f>
        <v>6700</v>
      </c>
      <c r="H18" s="63"/>
      <c r="I18" s="63"/>
      <c r="J18" s="63"/>
      <c r="K18" s="63"/>
      <c r="L18" s="63">
        <v>6700</v>
      </c>
      <c r="M18" s="63"/>
      <c r="N18" s="63"/>
      <c r="O18" s="63"/>
      <c r="P18" s="13"/>
      <c r="Q18" s="310"/>
      <c r="R18" s="310"/>
      <c r="S18" s="310"/>
      <c r="T18" s="310"/>
      <c r="U18" s="3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</row>
    <row r="19" spans="1:116" ht="32.85" customHeight="1" thickBot="1" x14ac:dyDescent="0.2">
      <c r="A19" s="310"/>
      <c r="B19" s="948"/>
      <c r="C19" s="856" t="s">
        <v>658</v>
      </c>
      <c r="D19" s="830"/>
      <c r="E19" s="196">
        <v>0</v>
      </c>
      <c r="F19" s="197">
        <v>4</v>
      </c>
      <c r="G19" s="68">
        <f>SUM(H19:P19)</f>
        <v>0</v>
      </c>
      <c r="H19" s="67"/>
      <c r="I19" s="67"/>
      <c r="J19" s="67"/>
      <c r="K19" s="67"/>
      <c r="L19" s="67"/>
      <c r="M19" s="67"/>
      <c r="N19" s="67"/>
      <c r="O19" s="67"/>
      <c r="P19" s="214"/>
      <c r="Q19" s="310"/>
      <c r="R19" s="310"/>
      <c r="S19" s="310"/>
      <c r="T19" s="310"/>
      <c r="U19" s="3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DL19" s="510"/>
    </row>
    <row r="20" spans="1:116" ht="32.85" customHeight="1" thickBot="1" x14ac:dyDescent="0.2">
      <c r="A20" s="310"/>
      <c r="B20" s="948"/>
      <c r="C20" s="856" t="s">
        <v>659</v>
      </c>
      <c r="D20" s="856"/>
      <c r="E20" s="361"/>
      <c r="F20" s="366"/>
      <c r="G20" s="362">
        <f>SUM(G18:G19)</f>
        <v>6700</v>
      </c>
      <c r="H20" s="362">
        <f t="shared" ref="H20" si="1">SUM(H18:H19)</f>
        <v>0</v>
      </c>
      <c r="I20" s="362">
        <f>SUM(I18:I19)</f>
        <v>0</v>
      </c>
      <c r="J20" s="362">
        <f t="shared" ref="J20:N20" si="2">SUM(J18:J19)</f>
        <v>0</v>
      </c>
      <c r="K20" s="362">
        <f t="shared" si="2"/>
        <v>0</v>
      </c>
      <c r="L20" s="362">
        <f t="shared" si="2"/>
        <v>6700</v>
      </c>
      <c r="M20" s="362">
        <f t="shared" si="2"/>
        <v>0</v>
      </c>
      <c r="N20" s="362">
        <f t="shared" si="2"/>
        <v>0</v>
      </c>
      <c r="O20" s="362">
        <f>SUM(O18:O19)</f>
        <v>0</v>
      </c>
      <c r="P20" s="362">
        <f>SUM(P18:P19)</f>
        <v>0</v>
      </c>
      <c r="Q20" s="310"/>
      <c r="R20" s="310"/>
      <c r="S20" s="310"/>
      <c r="T20" s="310"/>
      <c r="U20" s="3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  <c r="BS20" s="510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0"/>
      <c r="CJ20" s="510"/>
      <c r="CK20" s="510"/>
      <c r="CL20" s="510"/>
      <c r="CM20" s="510"/>
      <c r="CN20" s="510"/>
      <c r="CO20" s="510"/>
      <c r="CP20" s="510"/>
      <c r="CQ20" s="510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0"/>
      <c r="DC20" s="510"/>
      <c r="DD20" s="510"/>
      <c r="DE20" s="510"/>
      <c r="DF20" s="510"/>
      <c r="DG20" s="510"/>
      <c r="DH20" s="510"/>
      <c r="DI20" s="510"/>
      <c r="DJ20" s="510"/>
      <c r="DK20" s="510"/>
      <c r="DL20" s="510"/>
    </row>
    <row r="21" spans="1:116" ht="32.1" customHeight="1" x14ac:dyDescent="0.15">
      <c r="A21" s="310"/>
      <c r="B21" s="949" t="s">
        <v>661</v>
      </c>
      <c r="C21" s="856" t="s">
        <v>657</v>
      </c>
      <c r="D21" s="830"/>
      <c r="E21" s="191">
        <v>0</v>
      </c>
      <c r="F21" s="192">
        <v>5</v>
      </c>
      <c r="G21" s="64">
        <f>SUM(H21:P21)</f>
        <v>0</v>
      </c>
      <c r="H21" s="63"/>
      <c r="I21" s="63"/>
      <c r="J21" s="63"/>
      <c r="K21" s="63"/>
      <c r="L21" s="63"/>
      <c r="M21" s="63"/>
      <c r="N21" s="63"/>
      <c r="O21" s="63"/>
      <c r="P21" s="13"/>
      <c r="Q21" s="310"/>
      <c r="R21" s="310"/>
      <c r="S21" s="310"/>
      <c r="T21" s="310"/>
      <c r="U21" s="3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10"/>
      <c r="BY21" s="510"/>
      <c r="BZ21" s="510"/>
      <c r="CA21" s="510"/>
      <c r="CB21" s="510"/>
      <c r="CC21" s="510"/>
      <c r="CD21" s="510"/>
      <c r="CE21" s="510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0"/>
      <c r="DE21" s="510"/>
      <c r="DF21" s="510"/>
      <c r="DG21" s="510"/>
      <c r="DH21" s="510"/>
      <c r="DI21" s="510"/>
      <c r="DJ21" s="510"/>
      <c r="DK21" s="510"/>
      <c r="DL21" s="510"/>
    </row>
    <row r="22" spans="1:116" ht="32.1" customHeight="1" thickBot="1" x14ac:dyDescent="0.2">
      <c r="A22" s="310"/>
      <c r="B22" s="948"/>
      <c r="C22" s="856" t="s">
        <v>658</v>
      </c>
      <c r="D22" s="830"/>
      <c r="E22" s="196">
        <v>0</v>
      </c>
      <c r="F22" s="197">
        <v>6</v>
      </c>
      <c r="G22" s="230">
        <f>SUM(H22:P22)</f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2">
        <v>0</v>
      </c>
      <c r="Q22" s="310"/>
      <c r="R22" s="310"/>
      <c r="S22" s="310"/>
      <c r="T22" s="310"/>
      <c r="U22" s="3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</row>
    <row r="23" spans="1:116" ht="32.1" customHeight="1" thickBot="1" x14ac:dyDescent="0.2">
      <c r="A23" s="310"/>
      <c r="B23" s="948"/>
      <c r="C23" s="856" t="s">
        <v>659</v>
      </c>
      <c r="D23" s="856"/>
      <c r="E23" s="361"/>
      <c r="F23" s="366"/>
      <c r="G23" s="362">
        <f>SUM(G21:G22)</f>
        <v>0</v>
      </c>
      <c r="H23" s="362">
        <f t="shared" ref="H23" si="3">SUM(H21:H22)</f>
        <v>0</v>
      </c>
      <c r="I23" s="362">
        <f>SUM(I21:I22)</f>
        <v>0</v>
      </c>
      <c r="J23" s="362">
        <f t="shared" ref="J23:N23" si="4">SUM(J21:J22)</f>
        <v>0</v>
      </c>
      <c r="K23" s="362">
        <f t="shared" si="4"/>
        <v>0</v>
      </c>
      <c r="L23" s="362">
        <f t="shared" si="4"/>
        <v>0</v>
      </c>
      <c r="M23" s="362">
        <f t="shared" si="4"/>
        <v>0</v>
      </c>
      <c r="N23" s="362">
        <f t="shared" si="4"/>
        <v>0</v>
      </c>
      <c r="O23" s="362">
        <f>SUM(O21:O22)</f>
        <v>0</v>
      </c>
      <c r="P23" s="362">
        <f>SUM(P21:P22)</f>
        <v>0</v>
      </c>
      <c r="Q23" s="310"/>
      <c r="R23" s="310"/>
      <c r="S23" s="310"/>
      <c r="T23" s="310"/>
      <c r="U23" s="3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/>
      <c r="DJ23" s="510"/>
      <c r="DK23" s="510"/>
      <c r="DL23" s="510"/>
    </row>
    <row r="24" spans="1:116" ht="32.1" customHeight="1" x14ac:dyDescent="0.15">
      <c r="A24" s="310"/>
      <c r="B24" s="949" t="s">
        <v>662</v>
      </c>
      <c r="C24" s="856" t="s">
        <v>657</v>
      </c>
      <c r="D24" s="830"/>
      <c r="E24" s="191">
        <v>0</v>
      </c>
      <c r="F24" s="192">
        <v>7</v>
      </c>
      <c r="G24" s="64">
        <f>SUM(H24:P24)</f>
        <v>0</v>
      </c>
      <c r="H24" s="63"/>
      <c r="I24" s="63"/>
      <c r="J24" s="63"/>
      <c r="K24" s="63"/>
      <c r="L24" s="63"/>
      <c r="M24" s="63"/>
      <c r="N24" s="63"/>
      <c r="O24" s="63"/>
      <c r="P24" s="13"/>
      <c r="Q24" s="310"/>
      <c r="R24" s="310"/>
      <c r="S24" s="310"/>
      <c r="T24" s="310"/>
      <c r="U24" s="3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CW24" s="510"/>
      <c r="CX24" s="510"/>
      <c r="CY24" s="510"/>
      <c r="CZ24" s="510"/>
      <c r="DA24" s="510"/>
      <c r="DB24" s="510"/>
      <c r="DC24" s="510"/>
      <c r="DD24" s="510"/>
      <c r="DE24" s="510"/>
      <c r="DF24" s="510"/>
      <c r="DG24" s="510"/>
      <c r="DH24" s="510"/>
      <c r="DI24" s="510"/>
      <c r="DJ24" s="510"/>
      <c r="DK24" s="510"/>
      <c r="DL24" s="510"/>
    </row>
    <row r="25" spans="1:116" ht="32.1" customHeight="1" thickBot="1" x14ac:dyDescent="0.2">
      <c r="A25" s="310"/>
      <c r="B25" s="948"/>
      <c r="C25" s="856" t="s">
        <v>658</v>
      </c>
      <c r="D25" s="830"/>
      <c r="E25" s="196">
        <v>0</v>
      </c>
      <c r="F25" s="197">
        <v>8</v>
      </c>
      <c r="G25" s="68">
        <f>SUM(H25:P25)</f>
        <v>0</v>
      </c>
      <c r="H25" s="67"/>
      <c r="I25" s="67"/>
      <c r="J25" s="67"/>
      <c r="K25" s="67"/>
      <c r="L25" s="67"/>
      <c r="M25" s="67"/>
      <c r="N25" s="67"/>
      <c r="O25" s="67"/>
      <c r="P25" s="214"/>
      <c r="Q25" s="310"/>
      <c r="R25" s="310"/>
      <c r="S25" s="310"/>
      <c r="T25" s="310"/>
      <c r="U25" s="3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0"/>
      <c r="DL25" s="510"/>
    </row>
    <row r="26" spans="1:116" ht="34.5" customHeight="1" thickBot="1" x14ac:dyDescent="0.2">
      <c r="A26" s="310"/>
      <c r="B26" s="948"/>
      <c r="C26" s="856" t="s">
        <v>659</v>
      </c>
      <c r="D26" s="856"/>
      <c r="E26" s="361"/>
      <c r="F26" s="366"/>
      <c r="G26" s="362">
        <f>SUM(G24:G25)</f>
        <v>0</v>
      </c>
      <c r="H26" s="362">
        <f t="shared" ref="H26" si="5">SUM(H24:H25)</f>
        <v>0</v>
      </c>
      <c r="I26" s="362">
        <f>SUM(I24:I25)</f>
        <v>0</v>
      </c>
      <c r="J26" s="362">
        <f t="shared" ref="J26:N26" si="6">SUM(J24:J25)</f>
        <v>0</v>
      </c>
      <c r="K26" s="362">
        <f t="shared" si="6"/>
        <v>0</v>
      </c>
      <c r="L26" s="362">
        <f t="shared" si="6"/>
        <v>0</v>
      </c>
      <c r="M26" s="362">
        <f t="shared" si="6"/>
        <v>0</v>
      </c>
      <c r="N26" s="362">
        <f t="shared" si="6"/>
        <v>0</v>
      </c>
      <c r="O26" s="362">
        <f>SUM(O24:O25)</f>
        <v>0</v>
      </c>
      <c r="P26" s="362">
        <f>SUM(P24:P25)</f>
        <v>0</v>
      </c>
      <c r="Q26" s="310"/>
      <c r="R26" s="310"/>
      <c r="S26" s="310"/>
      <c r="T26" s="310"/>
      <c r="U26" s="3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0"/>
      <c r="DI26" s="510"/>
      <c r="DJ26" s="510"/>
      <c r="DK26" s="510"/>
      <c r="DL26" s="510"/>
    </row>
    <row r="27" spans="1:116" ht="32.1" customHeight="1" x14ac:dyDescent="0.15">
      <c r="A27" s="310"/>
      <c r="B27" s="809" t="s">
        <v>663</v>
      </c>
      <c r="C27" s="809"/>
      <c r="D27" s="778"/>
      <c r="E27" s="191">
        <v>0</v>
      </c>
      <c r="F27" s="192">
        <v>9</v>
      </c>
      <c r="G27" s="64">
        <f>SUM(H27:P27)</f>
        <v>2509773</v>
      </c>
      <c r="H27" s="63">
        <v>131134</v>
      </c>
      <c r="I27" s="63">
        <v>15668</v>
      </c>
      <c r="J27" s="63">
        <v>11046</v>
      </c>
      <c r="K27" s="63">
        <v>0</v>
      </c>
      <c r="L27" s="63">
        <v>1031317</v>
      </c>
      <c r="M27" s="63">
        <v>326346</v>
      </c>
      <c r="N27" s="63">
        <v>0</v>
      </c>
      <c r="O27" s="63">
        <v>994262</v>
      </c>
      <c r="P27" s="13"/>
      <c r="Q27" s="310"/>
      <c r="R27" s="310"/>
      <c r="S27" s="310"/>
      <c r="T27" s="310"/>
      <c r="U27" s="3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0"/>
      <c r="DL27" s="510"/>
    </row>
    <row r="28" spans="1:116" ht="32.1" customHeight="1" thickBot="1" x14ac:dyDescent="0.2">
      <c r="A28" s="310"/>
      <c r="B28" s="809" t="s">
        <v>568</v>
      </c>
      <c r="C28" s="809"/>
      <c r="D28" s="778"/>
      <c r="E28" s="196">
        <v>1</v>
      </c>
      <c r="F28" s="197">
        <v>0</v>
      </c>
      <c r="G28" s="68">
        <f>SUM(H28:P28)</f>
        <v>2516473</v>
      </c>
      <c r="H28" s="68">
        <f>SUM(H15:H16,H18:H19,H21:H22,H24:H25,H27)</f>
        <v>131134</v>
      </c>
      <c r="I28" s="68">
        <f>SUM(I15:I16,I18:I19,I21:I22,I24:I25,I27)</f>
        <v>15668</v>
      </c>
      <c r="J28" s="68">
        <f t="shared" ref="J28:N28" si="7">SUM(J15:J16,J18:J19,J21:J22,J24:J25,J27)</f>
        <v>11046</v>
      </c>
      <c r="K28" s="68">
        <f t="shared" si="7"/>
        <v>0</v>
      </c>
      <c r="L28" s="68">
        <f t="shared" si="7"/>
        <v>1038017</v>
      </c>
      <c r="M28" s="68">
        <f t="shared" si="7"/>
        <v>326346</v>
      </c>
      <c r="N28" s="68">
        <f t="shared" si="7"/>
        <v>0</v>
      </c>
      <c r="O28" s="68">
        <f>SUM(O15:O16,O18:O19,O21:O22,O24:O25,O27)</f>
        <v>994262</v>
      </c>
      <c r="P28" s="69">
        <f>SUM(P15:P16,P18:P19,P21:P22,P24:P25,P27)</f>
        <v>0</v>
      </c>
      <c r="Q28" s="310"/>
      <c r="R28" s="310"/>
      <c r="S28" s="310"/>
      <c r="T28" s="310"/>
      <c r="U28" s="3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0"/>
      <c r="DL28" s="510"/>
    </row>
    <row r="29" spans="1:116" ht="28.5" customHeight="1" x14ac:dyDescent="0.15">
      <c r="A29" s="310"/>
      <c r="B29" s="218"/>
      <c r="C29" s="310"/>
      <c r="D29" s="600"/>
      <c r="E29" s="510"/>
      <c r="F29" s="233"/>
      <c r="G29" s="145"/>
      <c r="H29" s="145"/>
      <c r="I29" s="145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0"/>
      <c r="DL29" s="510"/>
    </row>
    <row r="30" spans="1:116" ht="24.75" customHeight="1" x14ac:dyDescent="0.15">
      <c r="A30" s="601"/>
      <c r="B30" s="602"/>
      <c r="C30" s="603"/>
      <c r="D30" s="604"/>
      <c r="E30" s="605"/>
      <c r="F30" s="605"/>
      <c r="G30" s="606"/>
      <c r="H30" s="607"/>
      <c r="I30" s="607"/>
      <c r="J30" s="608" t="s">
        <v>664</v>
      </c>
      <c r="K30" s="607"/>
      <c r="L30" s="607"/>
      <c r="M30" s="607"/>
      <c r="N30" s="607"/>
      <c r="O30" s="609"/>
      <c r="P30" s="601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0"/>
      <c r="AG30" s="610"/>
      <c r="AH30" s="610"/>
      <c r="AI30" s="610"/>
      <c r="AJ30" s="610"/>
      <c r="AK30" s="610"/>
      <c r="AL30" s="610"/>
      <c r="AM30" s="6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10"/>
      <c r="DI30" s="510"/>
      <c r="DJ30" s="510"/>
      <c r="DK30" s="510"/>
      <c r="DL30" s="510"/>
    </row>
    <row r="31" spans="1:116" ht="13.5" customHeight="1" x14ac:dyDescent="0.15">
      <c r="A31" s="601"/>
      <c r="B31" s="602"/>
      <c r="C31" s="603"/>
      <c r="D31" s="604"/>
      <c r="E31" s="605"/>
      <c r="F31" s="605"/>
      <c r="G31" s="611"/>
      <c r="H31" s="607"/>
      <c r="I31" s="612"/>
      <c r="J31" s="607"/>
      <c r="K31" s="613" t="s">
        <v>665</v>
      </c>
      <c r="L31" s="607"/>
      <c r="M31" s="607"/>
      <c r="N31" s="607"/>
      <c r="O31" s="609"/>
      <c r="P31" s="601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  <c r="DG31" s="510"/>
      <c r="DH31" s="510"/>
      <c r="DI31" s="510"/>
      <c r="DJ31" s="510"/>
      <c r="DK31" s="510"/>
      <c r="DL31" s="510"/>
    </row>
    <row r="32" spans="1:116" ht="12" customHeight="1" x14ac:dyDescent="0.15">
      <c r="A32" s="601"/>
      <c r="B32" s="602"/>
      <c r="C32" s="603"/>
      <c r="D32" s="604"/>
      <c r="E32" s="605"/>
      <c r="F32" s="605"/>
      <c r="G32" s="606"/>
      <c r="H32" s="611"/>
      <c r="I32" s="612"/>
      <c r="J32" s="607"/>
      <c r="K32" s="607"/>
      <c r="L32" s="607"/>
      <c r="M32" s="609"/>
      <c r="N32" s="614" t="s">
        <v>27</v>
      </c>
      <c r="O32" s="604"/>
      <c r="P32" s="615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</row>
    <row r="33" spans="1:116" ht="29.1" customHeight="1" x14ac:dyDescent="0.15">
      <c r="A33" s="117"/>
      <c r="B33" s="616"/>
      <c r="C33" s="510"/>
      <c r="D33" s="566"/>
      <c r="E33" s="617"/>
      <c r="F33" s="617"/>
      <c r="G33" s="618" t="s">
        <v>17</v>
      </c>
      <c r="H33" s="618" t="s">
        <v>7</v>
      </c>
      <c r="I33" s="618" t="s">
        <v>9</v>
      </c>
      <c r="J33" s="618" t="s">
        <v>10</v>
      </c>
      <c r="K33" s="566"/>
      <c r="L33" s="618" t="s">
        <v>24</v>
      </c>
      <c r="M33" s="618" t="s">
        <v>12</v>
      </c>
      <c r="N33" s="618" t="s">
        <v>13</v>
      </c>
      <c r="O33" s="618"/>
      <c r="P33" s="566"/>
      <c r="Q33" s="310"/>
      <c r="R33" s="310"/>
      <c r="S33" s="310"/>
      <c r="T33" s="310"/>
      <c r="U33" s="3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/>
      <c r="DJ33" s="510"/>
      <c r="DK33" s="510"/>
      <c r="DL33" s="510"/>
    </row>
    <row r="34" spans="1:116" ht="26.25" customHeight="1" x14ac:dyDescent="0.15">
      <c r="A34" s="310"/>
      <c r="B34" s="619"/>
      <c r="C34" s="381"/>
      <c r="D34" s="620"/>
      <c r="E34" s="621"/>
      <c r="F34" s="622"/>
      <c r="G34" s="623"/>
      <c r="H34" s="624"/>
      <c r="I34" s="624"/>
      <c r="J34" s="624"/>
      <c r="K34" s="625"/>
      <c r="L34" s="626" t="s">
        <v>666</v>
      </c>
      <c r="M34" s="627" t="s">
        <v>667</v>
      </c>
      <c r="N34" s="628" t="s">
        <v>330</v>
      </c>
      <c r="O34" s="566"/>
      <c r="P34" s="566"/>
      <c r="Q34" s="310"/>
      <c r="R34" s="310"/>
      <c r="S34" s="310"/>
      <c r="T34" s="3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0"/>
      <c r="DC34" s="510"/>
      <c r="DD34" s="510"/>
      <c r="DE34" s="510"/>
      <c r="DF34" s="510"/>
      <c r="DG34" s="510"/>
      <c r="DH34" s="510"/>
      <c r="DI34" s="510"/>
      <c r="DJ34" s="510"/>
      <c r="DK34" s="510"/>
      <c r="DL34" s="510"/>
    </row>
    <row r="35" spans="1:116" ht="27.75" customHeight="1" x14ac:dyDescent="0.15">
      <c r="A35" s="310"/>
      <c r="B35" s="629"/>
      <c r="C35" s="218" t="s">
        <v>668</v>
      </c>
      <c r="D35" s="630" t="s">
        <v>669</v>
      </c>
      <c r="E35" s="631"/>
      <c r="F35" s="632"/>
      <c r="G35" s="633" t="s">
        <v>670</v>
      </c>
      <c r="H35" s="633" t="s">
        <v>671</v>
      </c>
      <c r="I35" s="633" t="s">
        <v>672</v>
      </c>
      <c r="J35" s="633" t="s">
        <v>673</v>
      </c>
      <c r="K35" s="634" t="s">
        <v>674</v>
      </c>
      <c r="L35" s="635" t="s">
        <v>675</v>
      </c>
      <c r="M35" s="635" t="s">
        <v>676</v>
      </c>
      <c r="N35" s="636" t="s">
        <v>677</v>
      </c>
      <c r="O35" s="566"/>
      <c r="P35" s="566"/>
      <c r="Q35" s="310"/>
      <c r="R35" s="310"/>
      <c r="S35" s="310"/>
      <c r="T35" s="3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/>
      <c r="DG35" s="510"/>
      <c r="DH35" s="510"/>
      <c r="DI35" s="510"/>
      <c r="DJ35" s="510"/>
      <c r="DK35" s="510"/>
      <c r="DL35" s="510"/>
    </row>
    <row r="36" spans="1:116" ht="36" customHeight="1" thickBot="1" x14ac:dyDescent="0.2">
      <c r="A36" s="310"/>
      <c r="B36" s="637"/>
      <c r="C36" s="596"/>
      <c r="D36" s="638"/>
      <c r="E36" s="639"/>
      <c r="F36" s="640"/>
      <c r="G36" s="641" t="s">
        <v>678</v>
      </c>
      <c r="H36" s="642"/>
      <c r="I36" s="642"/>
      <c r="J36" s="642"/>
      <c r="K36" s="643" t="s">
        <v>679</v>
      </c>
      <c r="L36" s="644" t="s">
        <v>680</v>
      </c>
      <c r="M36" s="644" t="s">
        <v>681</v>
      </c>
      <c r="N36" s="645"/>
      <c r="O36" s="566"/>
      <c r="P36" s="566"/>
      <c r="Q36" s="310"/>
      <c r="R36" s="310"/>
      <c r="S36" s="310"/>
      <c r="T36" s="3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/>
      <c r="DJ36" s="510"/>
      <c r="DK36" s="510"/>
      <c r="DL36" s="510"/>
    </row>
    <row r="37" spans="1:116" ht="31.5" customHeight="1" thickBot="1" x14ac:dyDescent="0.2">
      <c r="A37" s="262"/>
      <c r="B37" s="778" t="s">
        <v>682</v>
      </c>
      <c r="C37" s="779"/>
      <c r="D37" s="833"/>
      <c r="E37" s="646">
        <v>1</v>
      </c>
      <c r="F37" s="647">
        <v>1</v>
      </c>
      <c r="G37" s="648"/>
      <c r="H37" s="648"/>
      <c r="I37" s="648"/>
      <c r="J37" s="649"/>
      <c r="K37" s="650" t="str">
        <f>IF(OR(J37=0,I37=0),"",(J37/I37)*100)</f>
        <v/>
      </c>
      <c r="L37" s="651"/>
      <c r="M37" s="648"/>
      <c r="N37" s="217">
        <f>SUM(L37:M37)</f>
        <v>0</v>
      </c>
      <c r="O37" s="566"/>
      <c r="P37" s="566"/>
      <c r="Q37" s="262"/>
      <c r="R37" s="310"/>
      <c r="S37" s="310"/>
      <c r="T37" s="3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0"/>
      <c r="DL37" s="510"/>
    </row>
    <row r="38" spans="1:116" ht="17.25" customHeight="1" x14ac:dyDescent="0.15">
      <c r="A38" s="262"/>
      <c r="B38" s="652"/>
      <c r="C38" s="510"/>
      <c r="D38" s="566"/>
      <c r="E38" s="653"/>
      <c r="F38" s="653"/>
      <c r="G38" s="654"/>
      <c r="H38" s="654"/>
      <c r="I38" s="654"/>
      <c r="J38" s="654"/>
      <c r="K38" s="654"/>
      <c r="L38" s="654"/>
      <c r="M38" s="654"/>
      <c r="N38" s="654"/>
      <c r="O38" s="655"/>
      <c r="P38" s="566"/>
      <c r="Q38" s="262"/>
      <c r="R38" s="310"/>
      <c r="S38" s="310"/>
      <c r="T38" s="3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0"/>
      <c r="BV38" s="510"/>
      <c r="BW38" s="510"/>
      <c r="BX38" s="510"/>
      <c r="BY38" s="510"/>
      <c r="BZ38" s="510"/>
      <c r="CA38" s="510"/>
      <c r="CB38" s="510"/>
      <c r="CC38" s="510"/>
      <c r="CD38" s="510"/>
      <c r="CE38" s="510"/>
      <c r="CF38" s="510"/>
      <c r="CG38" s="510"/>
      <c r="CH38" s="510"/>
      <c r="CI38" s="510"/>
      <c r="CJ38" s="510"/>
      <c r="CK38" s="510"/>
      <c r="CL38" s="510"/>
      <c r="CM38" s="510"/>
      <c r="CN38" s="510"/>
      <c r="CO38" s="510"/>
      <c r="CP38" s="510"/>
      <c r="CQ38" s="510"/>
      <c r="CR38" s="510"/>
      <c r="CS38" s="510"/>
      <c r="CT38" s="510"/>
      <c r="CU38" s="510"/>
      <c r="CV38" s="510"/>
      <c r="CW38" s="510"/>
      <c r="CX38" s="510"/>
      <c r="CY38" s="510"/>
      <c r="CZ38" s="510"/>
      <c r="DA38" s="510"/>
      <c r="DB38" s="510"/>
      <c r="DC38" s="510"/>
      <c r="DD38" s="510"/>
      <c r="DE38" s="510"/>
      <c r="DF38" s="510"/>
      <c r="DG38" s="510"/>
      <c r="DH38" s="510"/>
      <c r="DI38" s="510"/>
      <c r="DJ38" s="510"/>
      <c r="DK38" s="510"/>
      <c r="DL38" s="510"/>
    </row>
    <row r="39" spans="1:116" hidden="1" x14ac:dyDescent="0.15">
      <c r="A39" s="310"/>
      <c r="B39" s="510"/>
      <c r="C39" s="510"/>
      <c r="D39" s="510"/>
      <c r="E39" s="313"/>
      <c r="F39" s="313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310"/>
      <c r="R39" s="310"/>
      <c r="S39" s="310"/>
      <c r="T39" s="310"/>
      <c r="U39" s="3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0"/>
      <c r="DL39" s="510"/>
    </row>
    <row r="40" spans="1:116" hidden="1" x14ac:dyDescent="0.15">
      <c r="A40" s="310"/>
      <c r="B40" s="510"/>
      <c r="C40" s="510"/>
      <c r="D40" s="510"/>
      <c r="E40" s="313"/>
      <c r="F40" s="313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310"/>
      <c r="R40" s="310"/>
      <c r="S40" s="310"/>
      <c r="T40" s="310"/>
      <c r="U40" s="3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0"/>
      <c r="BW40" s="510"/>
      <c r="BX40" s="510"/>
      <c r="BY40" s="510"/>
      <c r="BZ40" s="510"/>
      <c r="CA40" s="510"/>
      <c r="CB40" s="510"/>
      <c r="CC40" s="510"/>
      <c r="CD40" s="510"/>
      <c r="CE40" s="510"/>
      <c r="CF40" s="510"/>
      <c r="CG40" s="510"/>
      <c r="CH40" s="510"/>
      <c r="CI40" s="510"/>
      <c r="CJ40" s="510"/>
      <c r="CK40" s="510"/>
      <c r="CL40" s="510"/>
      <c r="CM40" s="510"/>
      <c r="CN40" s="510"/>
      <c r="CO40" s="510"/>
      <c r="CP40" s="510"/>
      <c r="CQ40" s="510"/>
      <c r="CR40" s="510"/>
      <c r="CS40" s="510"/>
      <c r="CT40" s="510"/>
      <c r="CU40" s="510"/>
      <c r="CV40" s="510"/>
      <c r="CW40" s="510"/>
      <c r="CX40" s="510"/>
      <c r="CY40" s="510"/>
      <c r="CZ40" s="510"/>
      <c r="DA40" s="510"/>
      <c r="DB40" s="510"/>
      <c r="DC40" s="510"/>
      <c r="DD40" s="510"/>
      <c r="DE40" s="510"/>
      <c r="DF40" s="510"/>
      <c r="DG40" s="510"/>
      <c r="DH40" s="510"/>
      <c r="DI40" s="510"/>
      <c r="DJ40" s="510"/>
      <c r="DK40" s="510"/>
      <c r="DL40" s="510"/>
    </row>
    <row r="41" spans="1:116" hidden="1" x14ac:dyDescent="0.15">
      <c r="A41" s="310"/>
      <c r="B41" s="510"/>
      <c r="C41" s="510"/>
      <c r="D41" s="510"/>
      <c r="E41" s="313"/>
      <c r="F41" s="313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310"/>
      <c r="R41" s="310"/>
      <c r="S41" s="310"/>
      <c r="T41" s="310"/>
      <c r="U41" s="3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0"/>
      <c r="CM41" s="510"/>
      <c r="CN41" s="510"/>
      <c r="CO41" s="510"/>
      <c r="CP41" s="510"/>
      <c r="CQ41" s="510"/>
      <c r="CR41" s="510"/>
      <c r="CS41" s="510"/>
      <c r="CT41" s="510"/>
      <c r="CU41" s="510"/>
      <c r="CV41" s="510"/>
      <c r="CW41" s="510"/>
      <c r="CX41" s="510"/>
      <c r="CY41" s="510"/>
      <c r="CZ41" s="510"/>
      <c r="DA41" s="510"/>
      <c r="DB41" s="510"/>
      <c r="DC41" s="510"/>
      <c r="DD41" s="510"/>
      <c r="DE41" s="510"/>
      <c r="DF41" s="510"/>
      <c r="DG41" s="510"/>
      <c r="DH41" s="510"/>
      <c r="DI41" s="510"/>
      <c r="DJ41" s="510"/>
      <c r="DK41" s="510"/>
      <c r="DL41" s="510"/>
    </row>
    <row r="42" spans="1:116" hidden="1" x14ac:dyDescent="0.15">
      <c r="A42" s="310"/>
      <c r="B42" s="510"/>
      <c r="C42" s="510"/>
      <c r="D42" s="510"/>
      <c r="E42" s="313"/>
      <c r="F42" s="313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310"/>
      <c r="R42" s="310"/>
      <c r="S42" s="310"/>
      <c r="T42" s="310"/>
      <c r="U42" s="3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510"/>
      <c r="BV42" s="510"/>
      <c r="BW42" s="510"/>
      <c r="BX42" s="510"/>
      <c r="BY42" s="510"/>
      <c r="BZ42" s="510"/>
      <c r="CA42" s="510"/>
      <c r="CB42" s="510"/>
      <c r="CC42" s="510"/>
      <c r="CD42" s="510"/>
      <c r="CE42" s="510"/>
      <c r="CF42" s="510"/>
      <c r="CG42" s="510"/>
      <c r="CH42" s="510"/>
      <c r="CI42" s="510"/>
      <c r="CJ42" s="510"/>
      <c r="CK42" s="510"/>
      <c r="CL42" s="510"/>
      <c r="CM42" s="510"/>
      <c r="CN42" s="510"/>
      <c r="CO42" s="510"/>
      <c r="CP42" s="510"/>
      <c r="CQ42" s="510"/>
      <c r="CR42" s="510"/>
      <c r="CS42" s="510"/>
      <c r="CT42" s="510"/>
      <c r="CU42" s="510"/>
      <c r="CV42" s="510"/>
      <c r="CW42" s="510"/>
      <c r="CX42" s="510"/>
      <c r="CY42" s="510"/>
      <c r="CZ42" s="510"/>
      <c r="DA42" s="510"/>
      <c r="DB42" s="510"/>
      <c r="DC42" s="510"/>
      <c r="DD42" s="510"/>
      <c r="DE42" s="510"/>
      <c r="DF42" s="510"/>
      <c r="DG42" s="510"/>
      <c r="DH42" s="510"/>
      <c r="DI42" s="510"/>
      <c r="DJ42" s="510"/>
      <c r="DK42" s="510"/>
      <c r="DL42" s="510"/>
    </row>
    <row r="43" spans="1:116" hidden="1" x14ac:dyDescent="0.15">
      <c r="A43" s="310"/>
      <c r="B43" s="510"/>
      <c r="C43" s="510"/>
      <c r="D43" s="510"/>
      <c r="E43" s="313"/>
      <c r="F43" s="313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310"/>
      <c r="R43" s="310"/>
      <c r="S43" s="310"/>
      <c r="T43" s="310"/>
      <c r="U43" s="3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0"/>
      <c r="CE43" s="510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0"/>
      <c r="CQ43" s="510"/>
      <c r="CR43" s="510"/>
      <c r="CS43" s="510"/>
      <c r="CT43" s="510"/>
      <c r="CU43" s="510"/>
      <c r="CV43" s="510"/>
      <c r="CW43" s="510"/>
      <c r="CX43" s="510"/>
      <c r="CY43" s="510"/>
      <c r="CZ43" s="510"/>
      <c r="DA43" s="510"/>
      <c r="DB43" s="510"/>
      <c r="DC43" s="510"/>
      <c r="DD43" s="510"/>
      <c r="DE43" s="510"/>
      <c r="DF43" s="510"/>
      <c r="DG43" s="510"/>
      <c r="DH43" s="510"/>
      <c r="DI43" s="510"/>
      <c r="DJ43" s="510"/>
      <c r="DK43" s="510"/>
      <c r="DL43" s="510"/>
    </row>
    <row r="44" spans="1:116" hidden="1" x14ac:dyDescent="0.15">
      <c r="A44" s="310"/>
      <c r="B44" s="510"/>
      <c r="C44" s="510"/>
      <c r="D44" s="510"/>
      <c r="E44" s="313"/>
      <c r="F44" s="313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310"/>
      <c r="R44" s="310"/>
      <c r="S44" s="310"/>
      <c r="T44" s="310"/>
      <c r="U44" s="3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  <c r="BK44" s="510"/>
      <c r="BL44" s="510"/>
      <c r="BM44" s="510"/>
      <c r="BN44" s="510"/>
      <c r="BO44" s="510"/>
      <c r="BP44" s="510"/>
      <c r="BQ44" s="510"/>
      <c r="BR44" s="510"/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0"/>
      <c r="CJ44" s="510"/>
      <c r="CK44" s="510"/>
      <c r="CL44" s="510"/>
      <c r="CM44" s="510"/>
      <c r="CN44" s="510"/>
      <c r="CO44" s="510"/>
      <c r="CP44" s="510"/>
      <c r="CQ44" s="510"/>
      <c r="CR44" s="510"/>
      <c r="CS44" s="510"/>
      <c r="CT44" s="510"/>
      <c r="CU44" s="510"/>
      <c r="CV44" s="510"/>
      <c r="CW44" s="510"/>
      <c r="CX44" s="510"/>
      <c r="CY44" s="510"/>
      <c r="CZ44" s="510"/>
      <c r="DA44" s="510"/>
      <c r="DB44" s="510"/>
      <c r="DC44" s="510"/>
      <c r="DD44" s="510"/>
      <c r="DE44" s="510"/>
      <c r="DF44" s="510"/>
      <c r="DG44" s="510"/>
      <c r="DH44" s="510"/>
      <c r="DI44" s="510"/>
      <c r="DJ44" s="510"/>
      <c r="DK44" s="510"/>
      <c r="DL44" s="510"/>
    </row>
    <row r="45" spans="1:116" hidden="1" x14ac:dyDescent="0.15">
      <c r="A45" s="310"/>
      <c r="B45" s="510"/>
      <c r="C45" s="510"/>
      <c r="D45" s="510"/>
      <c r="E45" s="313"/>
      <c r="F45" s="313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310"/>
      <c r="R45" s="310"/>
      <c r="S45" s="310"/>
      <c r="T45" s="310"/>
      <c r="U45" s="3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/>
      <c r="BN45" s="510"/>
      <c r="BO45" s="510"/>
      <c r="BP45" s="510"/>
      <c r="BQ45" s="510"/>
      <c r="BR45" s="510"/>
      <c r="BS45" s="510"/>
      <c r="BT45" s="510"/>
      <c r="BU45" s="510"/>
      <c r="BV45" s="510"/>
      <c r="BW45" s="510"/>
      <c r="BX45" s="510"/>
      <c r="BY45" s="510"/>
      <c r="BZ45" s="510"/>
      <c r="CA45" s="510"/>
      <c r="CB45" s="510"/>
      <c r="CC45" s="510"/>
      <c r="CD45" s="510"/>
      <c r="CE45" s="510"/>
      <c r="CF45" s="510"/>
      <c r="CG45" s="510"/>
      <c r="CH45" s="510"/>
      <c r="CI45" s="510"/>
      <c r="CJ45" s="510"/>
      <c r="CK45" s="510"/>
      <c r="CL45" s="510"/>
      <c r="CM45" s="510"/>
      <c r="CN45" s="510"/>
      <c r="CO45" s="510"/>
      <c r="CP45" s="510"/>
      <c r="CQ45" s="510"/>
      <c r="CR45" s="510"/>
      <c r="CS45" s="510"/>
      <c r="CT45" s="510"/>
      <c r="CU45" s="510"/>
      <c r="CV45" s="510"/>
      <c r="CW45" s="510"/>
      <c r="CX45" s="510"/>
      <c r="CY45" s="510"/>
      <c r="CZ45" s="510"/>
      <c r="DA45" s="510"/>
      <c r="DB45" s="510"/>
      <c r="DC45" s="510"/>
      <c r="DD45" s="510"/>
      <c r="DE45" s="510"/>
      <c r="DF45" s="510"/>
      <c r="DG45" s="510"/>
      <c r="DH45" s="510"/>
      <c r="DI45" s="510"/>
      <c r="DJ45" s="510"/>
      <c r="DK45" s="510"/>
      <c r="DL45" s="510"/>
    </row>
    <row r="46" spans="1:116" hidden="1" x14ac:dyDescent="0.15">
      <c r="A46" s="310"/>
      <c r="B46" s="510"/>
      <c r="C46" s="510"/>
      <c r="D46" s="510"/>
      <c r="E46" s="313"/>
      <c r="F46" s="313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310"/>
      <c r="R46" s="310"/>
      <c r="S46" s="310"/>
      <c r="T46" s="310"/>
      <c r="U46" s="3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/>
      <c r="CR46" s="510"/>
      <c r="CS46" s="510"/>
      <c r="CT46" s="510"/>
      <c r="CU46" s="510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10"/>
      <c r="DI46" s="510"/>
      <c r="DJ46" s="510"/>
      <c r="DK46" s="510"/>
      <c r="DL46" s="510"/>
    </row>
    <row r="47" spans="1:116" hidden="1" x14ac:dyDescent="0.15">
      <c r="A47" s="310"/>
      <c r="B47" s="510"/>
      <c r="C47" s="510"/>
      <c r="D47" s="510"/>
      <c r="E47" s="313"/>
      <c r="F47" s="313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310"/>
      <c r="R47" s="310"/>
      <c r="S47" s="310"/>
      <c r="T47" s="310"/>
      <c r="U47" s="3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0"/>
      <c r="BS47" s="510"/>
      <c r="BT47" s="510"/>
      <c r="BU47" s="510"/>
      <c r="BV47" s="510"/>
      <c r="BW47" s="510"/>
      <c r="BX47" s="510"/>
      <c r="BY47" s="510"/>
      <c r="BZ47" s="510"/>
      <c r="CA47" s="510"/>
      <c r="CB47" s="510"/>
      <c r="CC47" s="510"/>
      <c r="CD47" s="510"/>
      <c r="CE47" s="510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/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  <c r="DB47" s="510"/>
      <c r="DC47" s="510"/>
      <c r="DD47" s="510"/>
      <c r="DE47" s="510"/>
      <c r="DF47" s="510"/>
      <c r="DG47" s="510"/>
      <c r="DH47" s="510"/>
      <c r="DI47" s="510"/>
      <c r="DJ47" s="510"/>
      <c r="DK47" s="510"/>
      <c r="DL47" s="510"/>
    </row>
    <row r="48" spans="1:116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</sheetData>
  <sheetProtection sheet="1" objects="1" scenarios="1"/>
  <mergeCells count="29">
    <mergeCell ref="B37:D37"/>
    <mergeCell ref="B24:B26"/>
    <mergeCell ref="C24:D24"/>
    <mergeCell ref="C25:D25"/>
    <mergeCell ref="C26:D26"/>
    <mergeCell ref="B27:D27"/>
    <mergeCell ref="B28:D28"/>
    <mergeCell ref="B18:B20"/>
    <mergeCell ref="C18:D18"/>
    <mergeCell ref="C19:D19"/>
    <mergeCell ref="C20:D20"/>
    <mergeCell ref="B21:B23"/>
    <mergeCell ref="C21:D21"/>
    <mergeCell ref="C22:D22"/>
    <mergeCell ref="C23:D23"/>
    <mergeCell ref="M12:M14"/>
    <mergeCell ref="N12:N14"/>
    <mergeCell ref="O12:O14"/>
    <mergeCell ref="P12:P14"/>
    <mergeCell ref="B15:B17"/>
    <mergeCell ref="C15:D15"/>
    <mergeCell ref="C16:D16"/>
    <mergeCell ref="C17:D17"/>
    <mergeCell ref="E10:F14"/>
    <mergeCell ref="H12:H14"/>
    <mergeCell ref="I12:I14"/>
    <mergeCell ref="J12:J14"/>
    <mergeCell ref="K12:K14"/>
    <mergeCell ref="L12:L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H15:P16 H18:P19 H21:P21 H24:P25 H27:P27 G37:J37 L37:M37" xr:uid="{A0097DA4-B39C-4D58-BC6B-F2B732A99D55}">
      <formula1>-9999999999</formula1>
      <formula2>99999999999</formula2>
    </dataValidation>
  </dataValidations>
  <pageMargins left="0.59055118110236227" right="0" top="0" bottom="0" header="0" footer="0"/>
  <pageSetup paperSize="9" scale="6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A70D-EFC4-4C0B-8531-D257B1111CE1}">
  <sheetPr codeName="Sheet66">
    <pageSetUpPr autoPageBreaks="0" fitToPage="1"/>
  </sheetPr>
  <dimension ref="A1:WXQ62"/>
  <sheetViews>
    <sheetView showGridLines="0" zoomScale="90" zoomScaleNormal="90" workbookViewId="0">
      <pane ySplit="10" topLeftCell="A11" activePane="bottomLeft" state="frozen"/>
      <selection activeCell="AA12" sqref="AA12"/>
      <selection pane="bottomLeft" activeCell="AA12" sqref="AA12"/>
    </sheetView>
  </sheetViews>
  <sheetFormatPr defaultColWidth="0" defaultRowHeight="14.25" customHeight="1" zeroHeight="1" x14ac:dyDescent="0.15"/>
  <cols>
    <col min="1" max="3" width="1.625" style="122" customWidth="1"/>
    <col min="4" max="10" width="2" style="122" customWidth="1"/>
    <col min="11" max="17" width="2.25" style="122" customWidth="1"/>
    <col min="18" max="19" width="2.125" style="377" customWidth="1"/>
    <col min="20" max="20" width="20.625" style="377" customWidth="1"/>
    <col min="21" max="21" width="5.625" style="377" customWidth="1"/>
    <col min="22" max="23" width="1.625" style="377" customWidth="1"/>
    <col min="24" max="33" width="2" style="377" customWidth="1"/>
    <col min="34" max="37" width="2" style="122" customWidth="1"/>
    <col min="38" max="38" width="1.875" style="122" customWidth="1"/>
    <col min="39" max="39" width="2.125" style="122" customWidth="1"/>
    <col min="40" max="40" width="20.625" style="122" customWidth="1"/>
    <col min="41" max="41" width="5.625" style="122" customWidth="1"/>
    <col min="42" max="43" width="1.625" style="122" customWidth="1"/>
    <col min="44" max="50" width="2.125" style="122" customWidth="1"/>
    <col min="51" max="57" width="2.25" style="122" customWidth="1"/>
    <col min="58" max="59" width="2.125" style="122" customWidth="1"/>
    <col min="60" max="60" width="20.625" style="122" customWidth="1"/>
    <col min="61" max="61" width="11.25" style="122" customWidth="1"/>
    <col min="62" max="62" width="2.5" style="181" customWidth="1"/>
    <col min="63" max="66" width="17.875" style="181" hidden="1"/>
    <col min="67" max="256" width="7.75" style="181" hidden="1"/>
    <col min="257" max="264" width="1.625" style="181" hidden="1"/>
    <col min="265" max="265" width="1.75" style="181" hidden="1"/>
    <col min="266" max="267" width="1.625" style="181" hidden="1"/>
    <col min="268" max="268" width="1.875" style="181" hidden="1"/>
    <col min="269" max="273" width="1.625" style="181" hidden="1"/>
    <col min="274" max="275" width="2.125" style="181" hidden="1"/>
    <col min="276" max="276" width="20.625" style="181" hidden="1"/>
    <col min="277" max="277" width="5.625" style="181" hidden="1"/>
    <col min="278" max="284" width="1.625" style="181" hidden="1"/>
    <col min="285" max="285" width="2" style="181" hidden="1"/>
    <col min="286" max="287" width="1.625" style="181" hidden="1"/>
    <col min="288" max="288" width="1.875" style="181" hidden="1"/>
    <col min="289" max="290" width="1.625" style="181" hidden="1"/>
    <col min="291" max="291" width="1.75" style="181" hidden="1"/>
    <col min="292" max="293" width="1.625" style="181" hidden="1"/>
    <col min="294" max="294" width="1.875" style="181" hidden="1"/>
    <col min="295" max="295" width="2.125" style="181" hidden="1"/>
    <col min="296" max="296" width="20.625" style="181" hidden="1"/>
    <col min="297" max="297" width="5.625" style="181" hidden="1"/>
    <col min="298" max="299" width="1.625" style="181" hidden="1"/>
    <col min="300" max="300" width="2.125" style="181" hidden="1"/>
    <col min="301" max="301" width="1.875" style="181" hidden="1"/>
    <col min="302" max="312" width="1.625" style="181" hidden="1"/>
    <col min="313" max="313" width="2.875" style="181" hidden="1"/>
    <col min="314" max="315" width="2.125" style="181" hidden="1"/>
    <col min="316" max="316" width="20.625" style="181" hidden="1"/>
    <col min="317" max="317" width="8.625" style="181" hidden="1"/>
    <col min="318" max="512" width="7.75" style="181" hidden="1"/>
    <col min="513" max="520" width="1.625" style="181" hidden="1"/>
    <col min="521" max="521" width="1.75" style="181" hidden="1"/>
    <col min="522" max="523" width="1.625" style="181" hidden="1"/>
    <col min="524" max="524" width="1.875" style="181" hidden="1"/>
    <col min="525" max="529" width="1.625" style="181" hidden="1"/>
    <col min="530" max="531" width="2.125" style="181" hidden="1"/>
    <col min="532" max="532" width="20.625" style="181" hidden="1"/>
    <col min="533" max="533" width="5.625" style="181" hidden="1"/>
    <col min="534" max="540" width="1.625" style="181" hidden="1"/>
    <col min="541" max="541" width="2" style="181" hidden="1"/>
    <col min="542" max="543" width="1.625" style="181" hidden="1"/>
    <col min="544" max="544" width="1.875" style="181" hidden="1"/>
    <col min="545" max="546" width="1.625" style="181" hidden="1"/>
    <col min="547" max="547" width="1.75" style="181" hidden="1"/>
    <col min="548" max="549" width="1.625" style="181" hidden="1"/>
    <col min="550" max="550" width="1.875" style="181" hidden="1"/>
    <col min="551" max="551" width="2.125" style="181" hidden="1"/>
    <col min="552" max="552" width="20.625" style="181" hidden="1"/>
    <col min="553" max="553" width="5.625" style="181" hidden="1"/>
    <col min="554" max="555" width="1.625" style="181" hidden="1"/>
    <col min="556" max="556" width="2.125" style="181" hidden="1"/>
    <col min="557" max="557" width="1.875" style="181" hidden="1"/>
    <col min="558" max="568" width="1.625" style="181" hidden="1"/>
    <col min="569" max="569" width="2.875" style="181" hidden="1"/>
    <col min="570" max="571" width="2.125" style="181" hidden="1"/>
    <col min="572" max="572" width="20.625" style="181" hidden="1"/>
    <col min="573" max="573" width="8.625" style="181" hidden="1"/>
    <col min="574" max="768" width="7.75" style="181" hidden="1"/>
    <col min="769" max="776" width="1.625" style="181" hidden="1"/>
    <col min="777" max="777" width="1.75" style="181" hidden="1"/>
    <col min="778" max="779" width="1.625" style="181" hidden="1"/>
    <col min="780" max="780" width="1.875" style="181" hidden="1"/>
    <col min="781" max="785" width="1.625" style="181" hidden="1"/>
    <col min="786" max="787" width="2.125" style="181" hidden="1"/>
    <col min="788" max="788" width="20.625" style="181" hidden="1"/>
    <col min="789" max="789" width="5.625" style="181" hidden="1"/>
    <col min="790" max="796" width="1.625" style="181" hidden="1"/>
    <col min="797" max="797" width="2" style="181" hidden="1"/>
    <col min="798" max="799" width="1.625" style="181" hidden="1"/>
    <col min="800" max="800" width="1.875" style="181" hidden="1"/>
    <col min="801" max="802" width="1.625" style="181" hidden="1"/>
    <col min="803" max="803" width="1.75" style="181" hidden="1"/>
    <col min="804" max="805" width="1.625" style="181" hidden="1"/>
    <col min="806" max="806" width="1.875" style="181" hidden="1"/>
    <col min="807" max="807" width="2.125" style="181" hidden="1"/>
    <col min="808" max="808" width="20.625" style="181" hidden="1"/>
    <col min="809" max="809" width="5.625" style="181" hidden="1"/>
    <col min="810" max="811" width="1.625" style="181" hidden="1"/>
    <col min="812" max="812" width="2.125" style="181" hidden="1"/>
    <col min="813" max="813" width="1.875" style="181" hidden="1"/>
    <col min="814" max="824" width="1.625" style="181" hidden="1"/>
    <col min="825" max="825" width="2.875" style="181" hidden="1"/>
    <col min="826" max="827" width="2.125" style="181" hidden="1"/>
    <col min="828" max="828" width="20.625" style="181" hidden="1"/>
    <col min="829" max="829" width="8.625" style="181" hidden="1"/>
    <col min="830" max="1024" width="7.75" style="181" hidden="1"/>
    <col min="1025" max="1032" width="1.625" style="181" hidden="1"/>
    <col min="1033" max="1033" width="1.75" style="181" hidden="1"/>
    <col min="1034" max="1035" width="1.625" style="181" hidden="1"/>
    <col min="1036" max="1036" width="1.875" style="181" hidden="1"/>
    <col min="1037" max="1041" width="1.625" style="181" hidden="1"/>
    <col min="1042" max="1043" width="2.125" style="181" hidden="1"/>
    <col min="1044" max="1044" width="20.625" style="181" hidden="1"/>
    <col min="1045" max="1045" width="5.625" style="181" hidden="1"/>
    <col min="1046" max="1052" width="1.625" style="181" hidden="1"/>
    <col min="1053" max="1053" width="2" style="181" hidden="1"/>
    <col min="1054" max="1055" width="1.625" style="181" hidden="1"/>
    <col min="1056" max="1056" width="1.875" style="181" hidden="1"/>
    <col min="1057" max="1058" width="1.625" style="181" hidden="1"/>
    <col min="1059" max="1059" width="1.75" style="181" hidden="1"/>
    <col min="1060" max="1061" width="1.625" style="181" hidden="1"/>
    <col min="1062" max="1062" width="1.875" style="181" hidden="1"/>
    <col min="1063" max="1063" width="2.125" style="181" hidden="1"/>
    <col min="1064" max="1064" width="20.625" style="181" hidden="1"/>
    <col min="1065" max="1065" width="5.625" style="181" hidden="1"/>
    <col min="1066" max="1067" width="1.625" style="181" hidden="1"/>
    <col min="1068" max="1068" width="2.125" style="181" hidden="1"/>
    <col min="1069" max="1069" width="1.875" style="181" hidden="1"/>
    <col min="1070" max="1080" width="1.625" style="181" hidden="1"/>
    <col min="1081" max="1081" width="2.875" style="181" hidden="1"/>
    <col min="1082" max="1083" width="2.125" style="181" hidden="1"/>
    <col min="1084" max="1084" width="20.625" style="181" hidden="1"/>
    <col min="1085" max="1085" width="8.625" style="181" hidden="1"/>
    <col min="1086" max="1280" width="7.75" style="181" hidden="1"/>
    <col min="1281" max="1288" width="1.625" style="181" hidden="1"/>
    <col min="1289" max="1289" width="1.75" style="181" hidden="1"/>
    <col min="1290" max="1291" width="1.625" style="181" hidden="1"/>
    <col min="1292" max="1292" width="1.875" style="181" hidden="1"/>
    <col min="1293" max="1297" width="1.625" style="181" hidden="1"/>
    <col min="1298" max="1299" width="2.125" style="181" hidden="1"/>
    <col min="1300" max="1300" width="20.625" style="181" hidden="1"/>
    <col min="1301" max="1301" width="5.625" style="181" hidden="1"/>
    <col min="1302" max="1308" width="1.625" style="181" hidden="1"/>
    <col min="1309" max="1309" width="2" style="181" hidden="1"/>
    <col min="1310" max="1311" width="1.625" style="181" hidden="1"/>
    <col min="1312" max="1312" width="1.875" style="181" hidden="1"/>
    <col min="1313" max="1314" width="1.625" style="181" hidden="1"/>
    <col min="1315" max="1315" width="1.75" style="181" hidden="1"/>
    <col min="1316" max="1317" width="1.625" style="181" hidden="1"/>
    <col min="1318" max="1318" width="1.875" style="181" hidden="1"/>
    <col min="1319" max="1319" width="2.125" style="181" hidden="1"/>
    <col min="1320" max="1320" width="20.625" style="181" hidden="1"/>
    <col min="1321" max="1321" width="5.625" style="181" hidden="1"/>
    <col min="1322" max="1323" width="1.625" style="181" hidden="1"/>
    <col min="1324" max="1324" width="2.125" style="181" hidden="1"/>
    <col min="1325" max="1325" width="1.875" style="181" hidden="1"/>
    <col min="1326" max="1336" width="1.625" style="181" hidden="1"/>
    <col min="1337" max="1337" width="2.875" style="181" hidden="1"/>
    <col min="1338" max="1339" width="2.125" style="181" hidden="1"/>
    <col min="1340" max="1340" width="20.625" style="181" hidden="1"/>
    <col min="1341" max="1341" width="8.625" style="181" hidden="1"/>
    <col min="1342" max="1536" width="7.75" style="181" hidden="1"/>
    <col min="1537" max="1544" width="1.625" style="181" hidden="1"/>
    <col min="1545" max="1545" width="1.75" style="181" hidden="1"/>
    <col min="1546" max="1547" width="1.625" style="181" hidden="1"/>
    <col min="1548" max="1548" width="1.875" style="181" hidden="1"/>
    <col min="1549" max="1553" width="1.625" style="181" hidden="1"/>
    <col min="1554" max="1555" width="2.125" style="181" hidden="1"/>
    <col min="1556" max="1556" width="20.625" style="181" hidden="1"/>
    <col min="1557" max="1557" width="5.625" style="181" hidden="1"/>
    <col min="1558" max="1564" width="1.625" style="181" hidden="1"/>
    <col min="1565" max="1565" width="2" style="181" hidden="1"/>
    <col min="1566" max="1567" width="1.625" style="181" hidden="1"/>
    <col min="1568" max="1568" width="1.875" style="181" hidden="1"/>
    <col min="1569" max="1570" width="1.625" style="181" hidden="1"/>
    <col min="1571" max="1571" width="1.75" style="181" hidden="1"/>
    <col min="1572" max="1573" width="1.625" style="181" hidden="1"/>
    <col min="1574" max="1574" width="1.875" style="181" hidden="1"/>
    <col min="1575" max="1575" width="2.125" style="181" hidden="1"/>
    <col min="1576" max="1576" width="20.625" style="181" hidden="1"/>
    <col min="1577" max="1577" width="5.625" style="181" hidden="1"/>
    <col min="1578" max="1579" width="1.625" style="181" hidden="1"/>
    <col min="1580" max="1580" width="2.125" style="181" hidden="1"/>
    <col min="1581" max="1581" width="1.875" style="181" hidden="1"/>
    <col min="1582" max="1592" width="1.625" style="181" hidden="1"/>
    <col min="1593" max="1593" width="2.875" style="181" hidden="1"/>
    <col min="1594" max="1595" width="2.125" style="181" hidden="1"/>
    <col min="1596" max="1596" width="20.625" style="181" hidden="1"/>
    <col min="1597" max="1597" width="8.625" style="181" hidden="1"/>
    <col min="1598" max="1792" width="7.75" style="181" hidden="1"/>
    <col min="1793" max="1800" width="1.625" style="181" hidden="1"/>
    <col min="1801" max="1801" width="1.75" style="181" hidden="1"/>
    <col min="1802" max="1803" width="1.625" style="181" hidden="1"/>
    <col min="1804" max="1804" width="1.875" style="181" hidden="1"/>
    <col min="1805" max="1809" width="1.625" style="181" hidden="1"/>
    <col min="1810" max="1811" width="2.125" style="181" hidden="1"/>
    <col min="1812" max="1812" width="20.625" style="181" hidden="1"/>
    <col min="1813" max="1813" width="5.625" style="181" hidden="1"/>
    <col min="1814" max="1820" width="1.625" style="181" hidden="1"/>
    <col min="1821" max="1821" width="2" style="181" hidden="1"/>
    <col min="1822" max="1823" width="1.625" style="181" hidden="1"/>
    <col min="1824" max="1824" width="1.875" style="181" hidden="1"/>
    <col min="1825" max="1826" width="1.625" style="181" hidden="1"/>
    <col min="1827" max="1827" width="1.75" style="181" hidden="1"/>
    <col min="1828" max="1829" width="1.625" style="181" hidden="1"/>
    <col min="1830" max="1830" width="1.875" style="181" hidden="1"/>
    <col min="1831" max="1831" width="2.125" style="181" hidden="1"/>
    <col min="1832" max="1832" width="20.625" style="181" hidden="1"/>
    <col min="1833" max="1833" width="5.625" style="181" hidden="1"/>
    <col min="1834" max="1835" width="1.625" style="181" hidden="1"/>
    <col min="1836" max="1836" width="2.125" style="181" hidden="1"/>
    <col min="1837" max="1837" width="1.875" style="181" hidden="1"/>
    <col min="1838" max="1848" width="1.625" style="181" hidden="1"/>
    <col min="1849" max="1849" width="2.875" style="181" hidden="1"/>
    <col min="1850" max="1851" width="2.125" style="181" hidden="1"/>
    <col min="1852" max="1852" width="20.625" style="181" hidden="1"/>
    <col min="1853" max="1853" width="8.625" style="181" hidden="1"/>
    <col min="1854" max="2048" width="7.75" style="181" hidden="1"/>
    <col min="2049" max="2056" width="1.625" style="181" hidden="1"/>
    <col min="2057" max="2057" width="1.75" style="181" hidden="1"/>
    <col min="2058" max="2059" width="1.625" style="181" hidden="1"/>
    <col min="2060" max="2060" width="1.875" style="181" hidden="1"/>
    <col min="2061" max="2065" width="1.625" style="181" hidden="1"/>
    <col min="2066" max="2067" width="2.125" style="181" hidden="1"/>
    <col min="2068" max="2068" width="20.625" style="181" hidden="1"/>
    <col min="2069" max="2069" width="5.625" style="181" hidden="1"/>
    <col min="2070" max="2076" width="1.625" style="181" hidden="1"/>
    <col min="2077" max="2077" width="2" style="181" hidden="1"/>
    <col min="2078" max="2079" width="1.625" style="181" hidden="1"/>
    <col min="2080" max="2080" width="1.875" style="181" hidden="1"/>
    <col min="2081" max="2082" width="1.625" style="181" hidden="1"/>
    <col min="2083" max="2083" width="1.75" style="181" hidden="1"/>
    <col min="2084" max="2085" width="1.625" style="181" hidden="1"/>
    <col min="2086" max="2086" width="1.875" style="181" hidden="1"/>
    <col min="2087" max="2087" width="2.125" style="181" hidden="1"/>
    <col min="2088" max="2088" width="20.625" style="181" hidden="1"/>
    <col min="2089" max="2089" width="5.625" style="181" hidden="1"/>
    <col min="2090" max="2091" width="1.625" style="181" hidden="1"/>
    <col min="2092" max="2092" width="2.125" style="181" hidden="1"/>
    <col min="2093" max="2093" width="1.875" style="181" hidden="1"/>
    <col min="2094" max="2104" width="1.625" style="181" hidden="1"/>
    <col min="2105" max="2105" width="2.875" style="181" hidden="1"/>
    <col min="2106" max="2107" width="2.125" style="181" hidden="1"/>
    <col min="2108" max="2108" width="20.625" style="181" hidden="1"/>
    <col min="2109" max="2109" width="8.625" style="181" hidden="1"/>
    <col min="2110" max="2304" width="7.75" style="181" hidden="1"/>
    <col min="2305" max="2312" width="1.625" style="181" hidden="1"/>
    <col min="2313" max="2313" width="1.75" style="181" hidden="1"/>
    <col min="2314" max="2315" width="1.625" style="181" hidden="1"/>
    <col min="2316" max="2316" width="1.875" style="181" hidden="1"/>
    <col min="2317" max="2321" width="1.625" style="181" hidden="1"/>
    <col min="2322" max="2323" width="2.125" style="181" hidden="1"/>
    <col min="2324" max="2324" width="20.625" style="181" hidden="1"/>
    <col min="2325" max="2325" width="5.625" style="181" hidden="1"/>
    <col min="2326" max="2332" width="1.625" style="181" hidden="1"/>
    <col min="2333" max="2333" width="2" style="181" hidden="1"/>
    <col min="2334" max="2335" width="1.625" style="181" hidden="1"/>
    <col min="2336" max="2336" width="1.875" style="181" hidden="1"/>
    <col min="2337" max="2338" width="1.625" style="181" hidden="1"/>
    <col min="2339" max="2339" width="1.75" style="181" hidden="1"/>
    <col min="2340" max="2341" width="1.625" style="181" hidden="1"/>
    <col min="2342" max="2342" width="1.875" style="181" hidden="1"/>
    <col min="2343" max="2343" width="2.125" style="181" hidden="1"/>
    <col min="2344" max="2344" width="20.625" style="181" hidden="1"/>
    <col min="2345" max="2345" width="5.625" style="181" hidden="1"/>
    <col min="2346" max="2347" width="1.625" style="181" hidden="1"/>
    <col min="2348" max="2348" width="2.125" style="181" hidden="1"/>
    <col min="2349" max="2349" width="1.875" style="181" hidden="1"/>
    <col min="2350" max="2360" width="1.625" style="181" hidden="1"/>
    <col min="2361" max="2361" width="2.875" style="181" hidden="1"/>
    <col min="2362" max="2363" width="2.125" style="181" hidden="1"/>
    <col min="2364" max="2364" width="20.625" style="181" hidden="1"/>
    <col min="2365" max="2365" width="8.625" style="181" hidden="1"/>
    <col min="2366" max="2560" width="7.75" style="181" hidden="1"/>
    <col min="2561" max="2568" width="1.625" style="181" hidden="1"/>
    <col min="2569" max="2569" width="1.75" style="181" hidden="1"/>
    <col min="2570" max="2571" width="1.625" style="181" hidden="1"/>
    <col min="2572" max="2572" width="1.875" style="181" hidden="1"/>
    <col min="2573" max="2577" width="1.625" style="181" hidden="1"/>
    <col min="2578" max="2579" width="2.125" style="181" hidden="1"/>
    <col min="2580" max="2580" width="20.625" style="181" hidden="1"/>
    <col min="2581" max="2581" width="5.625" style="181" hidden="1"/>
    <col min="2582" max="2588" width="1.625" style="181" hidden="1"/>
    <col min="2589" max="2589" width="2" style="181" hidden="1"/>
    <col min="2590" max="2591" width="1.625" style="181" hidden="1"/>
    <col min="2592" max="2592" width="1.875" style="181" hidden="1"/>
    <col min="2593" max="2594" width="1.625" style="181" hidden="1"/>
    <col min="2595" max="2595" width="1.75" style="181" hidden="1"/>
    <col min="2596" max="2597" width="1.625" style="181" hidden="1"/>
    <col min="2598" max="2598" width="1.875" style="181" hidden="1"/>
    <col min="2599" max="2599" width="2.125" style="181" hidden="1"/>
    <col min="2600" max="2600" width="20.625" style="181" hidden="1"/>
    <col min="2601" max="2601" width="5.625" style="181" hidden="1"/>
    <col min="2602" max="2603" width="1.625" style="181" hidden="1"/>
    <col min="2604" max="2604" width="2.125" style="181" hidden="1"/>
    <col min="2605" max="2605" width="1.875" style="181" hidden="1"/>
    <col min="2606" max="2616" width="1.625" style="181" hidden="1"/>
    <col min="2617" max="2617" width="2.875" style="181" hidden="1"/>
    <col min="2618" max="2619" width="2.125" style="181" hidden="1"/>
    <col min="2620" max="2620" width="20.625" style="181" hidden="1"/>
    <col min="2621" max="2621" width="8.625" style="181" hidden="1"/>
    <col min="2622" max="2816" width="7.75" style="181" hidden="1"/>
    <col min="2817" max="2824" width="1.625" style="181" hidden="1"/>
    <col min="2825" max="2825" width="1.75" style="181" hidden="1"/>
    <col min="2826" max="2827" width="1.625" style="181" hidden="1"/>
    <col min="2828" max="2828" width="1.875" style="181" hidden="1"/>
    <col min="2829" max="2833" width="1.625" style="181" hidden="1"/>
    <col min="2834" max="2835" width="2.125" style="181" hidden="1"/>
    <col min="2836" max="2836" width="20.625" style="181" hidden="1"/>
    <col min="2837" max="2837" width="5.625" style="181" hidden="1"/>
    <col min="2838" max="2844" width="1.625" style="181" hidden="1"/>
    <col min="2845" max="2845" width="2" style="181" hidden="1"/>
    <col min="2846" max="2847" width="1.625" style="181" hidden="1"/>
    <col min="2848" max="2848" width="1.875" style="181" hidden="1"/>
    <col min="2849" max="2850" width="1.625" style="181" hidden="1"/>
    <col min="2851" max="2851" width="1.75" style="181" hidden="1"/>
    <col min="2852" max="2853" width="1.625" style="181" hidden="1"/>
    <col min="2854" max="2854" width="1.875" style="181" hidden="1"/>
    <col min="2855" max="2855" width="2.125" style="181" hidden="1"/>
    <col min="2856" max="2856" width="20.625" style="181" hidden="1"/>
    <col min="2857" max="2857" width="5.625" style="181" hidden="1"/>
    <col min="2858" max="2859" width="1.625" style="181" hidden="1"/>
    <col min="2860" max="2860" width="2.125" style="181" hidden="1"/>
    <col min="2861" max="2861" width="1.875" style="181" hidden="1"/>
    <col min="2862" max="2872" width="1.625" style="181" hidden="1"/>
    <col min="2873" max="2873" width="2.875" style="181" hidden="1"/>
    <col min="2874" max="2875" width="2.125" style="181" hidden="1"/>
    <col min="2876" max="2876" width="20.625" style="181" hidden="1"/>
    <col min="2877" max="2877" width="8.625" style="181" hidden="1"/>
    <col min="2878" max="3072" width="7.75" style="181" hidden="1"/>
    <col min="3073" max="3080" width="1.625" style="181" hidden="1"/>
    <col min="3081" max="3081" width="1.75" style="181" hidden="1"/>
    <col min="3082" max="3083" width="1.625" style="181" hidden="1"/>
    <col min="3084" max="3084" width="1.875" style="181" hidden="1"/>
    <col min="3085" max="3089" width="1.625" style="181" hidden="1"/>
    <col min="3090" max="3091" width="2.125" style="181" hidden="1"/>
    <col min="3092" max="3092" width="20.625" style="181" hidden="1"/>
    <col min="3093" max="3093" width="5.625" style="181" hidden="1"/>
    <col min="3094" max="3100" width="1.625" style="181" hidden="1"/>
    <col min="3101" max="3101" width="2" style="181" hidden="1"/>
    <col min="3102" max="3103" width="1.625" style="181" hidden="1"/>
    <col min="3104" max="3104" width="1.875" style="181" hidden="1"/>
    <col min="3105" max="3106" width="1.625" style="181" hidden="1"/>
    <col min="3107" max="3107" width="1.75" style="181" hidden="1"/>
    <col min="3108" max="3109" width="1.625" style="181" hidden="1"/>
    <col min="3110" max="3110" width="1.875" style="181" hidden="1"/>
    <col min="3111" max="3111" width="2.125" style="181" hidden="1"/>
    <col min="3112" max="3112" width="20.625" style="181" hidden="1"/>
    <col min="3113" max="3113" width="5.625" style="181" hidden="1"/>
    <col min="3114" max="3115" width="1.625" style="181" hidden="1"/>
    <col min="3116" max="3116" width="2.125" style="181" hidden="1"/>
    <col min="3117" max="3117" width="1.875" style="181" hidden="1"/>
    <col min="3118" max="3128" width="1.625" style="181" hidden="1"/>
    <col min="3129" max="3129" width="2.875" style="181" hidden="1"/>
    <col min="3130" max="3131" width="2.125" style="181" hidden="1"/>
    <col min="3132" max="3132" width="20.625" style="181" hidden="1"/>
    <col min="3133" max="3133" width="8.625" style="181" hidden="1"/>
    <col min="3134" max="3328" width="7.75" style="181" hidden="1"/>
    <col min="3329" max="3336" width="1.625" style="181" hidden="1"/>
    <col min="3337" max="3337" width="1.75" style="181" hidden="1"/>
    <col min="3338" max="3339" width="1.625" style="181" hidden="1"/>
    <col min="3340" max="3340" width="1.875" style="181" hidden="1"/>
    <col min="3341" max="3345" width="1.625" style="181" hidden="1"/>
    <col min="3346" max="3347" width="2.125" style="181" hidden="1"/>
    <col min="3348" max="3348" width="20.625" style="181" hidden="1"/>
    <col min="3349" max="3349" width="5.625" style="181" hidden="1"/>
    <col min="3350" max="3356" width="1.625" style="181" hidden="1"/>
    <col min="3357" max="3357" width="2" style="181" hidden="1"/>
    <col min="3358" max="3359" width="1.625" style="181" hidden="1"/>
    <col min="3360" max="3360" width="1.875" style="181" hidden="1"/>
    <col min="3361" max="3362" width="1.625" style="181" hidden="1"/>
    <col min="3363" max="3363" width="1.75" style="181" hidden="1"/>
    <col min="3364" max="3365" width="1.625" style="181" hidden="1"/>
    <col min="3366" max="3366" width="1.875" style="181" hidden="1"/>
    <col min="3367" max="3367" width="2.125" style="181" hidden="1"/>
    <col min="3368" max="3368" width="20.625" style="181" hidden="1"/>
    <col min="3369" max="3369" width="5.625" style="181" hidden="1"/>
    <col min="3370" max="3371" width="1.625" style="181" hidden="1"/>
    <col min="3372" max="3372" width="2.125" style="181" hidden="1"/>
    <col min="3373" max="3373" width="1.875" style="181" hidden="1"/>
    <col min="3374" max="3384" width="1.625" style="181" hidden="1"/>
    <col min="3385" max="3385" width="2.875" style="181" hidden="1"/>
    <col min="3386" max="3387" width="2.125" style="181" hidden="1"/>
    <col min="3388" max="3388" width="20.625" style="181" hidden="1"/>
    <col min="3389" max="3389" width="8.625" style="181" hidden="1"/>
    <col min="3390" max="3584" width="7.75" style="181" hidden="1"/>
    <col min="3585" max="3592" width="1.625" style="181" hidden="1"/>
    <col min="3593" max="3593" width="1.75" style="181" hidden="1"/>
    <col min="3594" max="3595" width="1.625" style="181" hidden="1"/>
    <col min="3596" max="3596" width="1.875" style="181" hidden="1"/>
    <col min="3597" max="3601" width="1.625" style="181" hidden="1"/>
    <col min="3602" max="3603" width="2.125" style="181" hidden="1"/>
    <col min="3604" max="3604" width="20.625" style="181" hidden="1"/>
    <col min="3605" max="3605" width="5.625" style="181" hidden="1"/>
    <col min="3606" max="3612" width="1.625" style="181" hidden="1"/>
    <col min="3613" max="3613" width="2" style="181" hidden="1"/>
    <col min="3614" max="3615" width="1.625" style="181" hidden="1"/>
    <col min="3616" max="3616" width="1.875" style="181" hidden="1"/>
    <col min="3617" max="3618" width="1.625" style="181" hidden="1"/>
    <col min="3619" max="3619" width="1.75" style="181" hidden="1"/>
    <col min="3620" max="3621" width="1.625" style="181" hidden="1"/>
    <col min="3622" max="3622" width="1.875" style="181" hidden="1"/>
    <col min="3623" max="3623" width="2.125" style="181" hidden="1"/>
    <col min="3624" max="3624" width="20.625" style="181" hidden="1"/>
    <col min="3625" max="3625" width="5.625" style="181" hidden="1"/>
    <col min="3626" max="3627" width="1.625" style="181" hidden="1"/>
    <col min="3628" max="3628" width="2.125" style="181" hidden="1"/>
    <col min="3629" max="3629" width="1.875" style="181" hidden="1"/>
    <col min="3630" max="3640" width="1.625" style="181" hidden="1"/>
    <col min="3641" max="3641" width="2.875" style="181" hidden="1"/>
    <col min="3642" max="3643" width="2.125" style="181" hidden="1"/>
    <col min="3644" max="3644" width="20.625" style="181" hidden="1"/>
    <col min="3645" max="3645" width="8.625" style="181" hidden="1"/>
    <col min="3646" max="3840" width="7.75" style="181" hidden="1"/>
    <col min="3841" max="3848" width="1.625" style="181" hidden="1"/>
    <col min="3849" max="3849" width="1.75" style="181" hidden="1"/>
    <col min="3850" max="3851" width="1.625" style="181" hidden="1"/>
    <col min="3852" max="3852" width="1.875" style="181" hidden="1"/>
    <col min="3853" max="3857" width="1.625" style="181" hidden="1"/>
    <col min="3858" max="3859" width="2.125" style="181" hidden="1"/>
    <col min="3860" max="3860" width="20.625" style="181" hidden="1"/>
    <col min="3861" max="3861" width="5.625" style="181" hidden="1"/>
    <col min="3862" max="3868" width="1.625" style="181" hidden="1"/>
    <col min="3869" max="3869" width="2" style="181" hidden="1"/>
    <col min="3870" max="3871" width="1.625" style="181" hidden="1"/>
    <col min="3872" max="3872" width="1.875" style="181" hidden="1"/>
    <col min="3873" max="3874" width="1.625" style="181" hidden="1"/>
    <col min="3875" max="3875" width="1.75" style="181" hidden="1"/>
    <col min="3876" max="3877" width="1.625" style="181" hidden="1"/>
    <col min="3878" max="3878" width="1.875" style="181" hidden="1"/>
    <col min="3879" max="3879" width="2.125" style="181" hidden="1"/>
    <col min="3880" max="3880" width="20.625" style="181" hidden="1"/>
    <col min="3881" max="3881" width="5.625" style="181" hidden="1"/>
    <col min="3882" max="3883" width="1.625" style="181" hidden="1"/>
    <col min="3884" max="3884" width="2.125" style="181" hidden="1"/>
    <col min="3885" max="3885" width="1.875" style="181" hidden="1"/>
    <col min="3886" max="3896" width="1.625" style="181" hidden="1"/>
    <col min="3897" max="3897" width="2.875" style="181" hidden="1"/>
    <col min="3898" max="3899" width="2.125" style="181" hidden="1"/>
    <col min="3900" max="3900" width="20.625" style="181" hidden="1"/>
    <col min="3901" max="3901" width="8.625" style="181" hidden="1"/>
    <col min="3902" max="4096" width="7.75" style="181" hidden="1"/>
    <col min="4097" max="4104" width="1.625" style="181" hidden="1"/>
    <col min="4105" max="4105" width="1.75" style="181" hidden="1"/>
    <col min="4106" max="4107" width="1.625" style="181" hidden="1"/>
    <col min="4108" max="4108" width="1.875" style="181" hidden="1"/>
    <col min="4109" max="4113" width="1.625" style="181" hidden="1"/>
    <col min="4114" max="4115" width="2.125" style="181" hidden="1"/>
    <col min="4116" max="4116" width="20.625" style="181" hidden="1"/>
    <col min="4117" max="4117" width="5.625" style="181" hidden="1"/>
    <col min="4118" max="4124" width="1.625" style="181" hidden="1"/>
    <col min="4125" max="4125" width="2" style="181" hidden="1"/>
    <col min="4126" max="4127" width="1.625" style="181" hidden="1"/>
    <col min="4128" max="4128" width="1.875" style="181" hidden="1"/>
    <col min="4129" max="4130" width="1.625" style="181" hidden="1"/>
    <col min="4131" max="4131" width="1.75" style="181" hidden="1"/>
    <col min="4132" max="4133" width="1.625" style="181" hidden="1"/>
    <col min="4134" max="4134" width="1.875" style="181" hidden="1"/>
    <col min="4135" max="4135" width="2.125" style="181" hidden="1"/>
    <col min="4136" max="4136" width="20.625" style="181" hidden="1"/>
    <col min="4137" max="4137" width="5.625" style="181" hidden="1"/>
    <col min="4138" max="4139" width="1.625" style="181" hidden="1"/>
    <col min="4140" max="4140" width="2.125" style="181" hidden="1"/>
    <col min="4141" max="4141" width="1.875" style="181" hidden="1"/>
    <col min="4142" max="4152" width="1.625" style="181" hidden="1"/>
    <col min="4153" max="4153" width="2.875" style="181" hidden="1"/>
    <col min="4154" max="4155" width="2.125" style="181" hidden="1"/>
    <col min="4156" max="4156" width="20.625" style="181" hidden="1"/>
    <col min="4157" max="4157" width="8.625" style="181" hidden="1"/>
    <col min="4158" max="4352" width="7.75" style="181" hidden="1"/>
    <col min="4353" max="4360" width="1.625" style="181" hidden="1"/>
    <col min="4361" max="4361" width="1.75" style="181" hidden="1"/>
    <col min="4362" max="4363" width="1.625" style="181" hidden="1"/>
    <col min="4364" max="4364" width="1.875" style="181" hidden="1"/>
    <col min="4365" max="4369" width="1.625" style="181" hidden="1"/>
    <col min="4370" max="4371" width="2.125" style="181" hidden="1"/>
    <col min="4372" max="4372" width="20.625" style="181" hidden="1"/>
    <col min="4373" max="4373" width="5.625" style="181" hidden="1"/>
    <col min="4374" max="4380" width="1.625" style="181" hidden="1"/>
    <col min="4381" max="4381" width="2" style="181" hidden="1"/>
    <col min="4382" max="4383" width="1.625" style="181" hidden="1"/>
    <col min="4384" max="4384" width="1.875" style="181" hidden="1"/>
    <col min="4385" max="4386" width="1.625" style="181" hidden="1"/>
    <col min="4387" max="4387" width="1.75" style="181" hidden="1"/>
    <col min="4388" max="4389" width="1.625" style="181" hidden="1"/>
    <col min="4390" max="4390" width="1.875" style="181" hidden="1"/>
    <col min="4391" max="4391" width="2.125" style="181" hidden="1"/>
    <col min="4392" max="4392" width="20.625" style="181" hidden="1"/>
    <col min="4393" max="4393" width="5.625" style="181" hidden="1"/>
    <col min="4394" max="4395" width="1.625" style="181" hidden="1"/>
    <col min="4396" max="4396" width="2.125" style="181" hidden="1"/>
    <col min="4397" max="4397" width="1.875" style="181" hidden="1"/>
    <col min="4398" max="4408" width="1.625" style="181" hidden="1"/>
    <col min="4409" max="4409" width="2.875" style="181" hidden="1"/>
    <col min="4410" max="4411" width="2.125" style="181" hidden="1"/>
    <col min="4412" max="4412" width="20.625" style="181" hidden="1"/>
    <col min="4413" max="4413" width="8.625" style="181" hidden="1"/>
    <col min="4414" max="4608" width="7.75" style="181" hidden="1"/>
    <col min="4609" max="4616" width="1.625" style="181" hidden="1"/>
    <col min="4617" max="4617" width="1.75" style="181" hidden="1"/>
    <col min="4618" max="4619" width="1.625" style="181" hidden="1"/>
    <col min="4620" max="4620" width="1.875" style="181" hidden="1"/>
    <col min="4621" max="4625" width="1.625" style="181" hidden="1"/>
    <col min="4626" max="4627" width="2.125" style="181" hidden="1"/>
    <col min="4628" max="4628" width="20.625" style="181" hidden="1"/>
    <col min="4629" max="4629" width="5.625" style="181" hidden="1"/>
    <col min="4630" max="4636" width="1.625" style="181" hidden="1"/>
    <col min="4637" max="4637" width="2" style="181" hidden="1"/>
    <col min="4638" max="4639" width="1.625" style="181" hidden="1"/>
    <col min="4640" max="4640" width="1.875" style="181" hidden="1"/>
    <col min="4641" max="4642" width="1.625" style="181" hidden="1"/>
    <col min="4643" max="4643" width="1.75" style="181" hidden="1"/>
    <col min="4644" max="4645" width="1.625" style="181" hidden="1"/>
    <col min="4646" max="4646" width="1.875" style="181" hidden="1"/>
    <col min="4647" max="4647" width="2.125" style="181" hidden="1"/>
    <col min="4648" max="4648" width="20.625" style="181" hidden="1"/>
    <col min="4649" max="4649" width="5.625" style="181" hidden="1"/>
    <col min="4650" max="4651" width="1.625" style="181" hidden="1"/>
    <col min="4652" max="4652" width="2.125" style="181" hidden="1"/>
    <col min="4653" max="4653" width="1.875" style="181" hidden="1"/>
    <col min="4654" max="4664" width="1.625" style="181" hidden="1"/>
    <col min="4665" max="4665" width="2.875" style="181" hidden="1"/>
    <col min="4666" max="4667" width="2.125" style="181" hidden="1"/>
    <col min="4668" max="4668" width="20.625" style="181" hidden="1"/>
    <col min="4669" max="4669" width="8.625" style="181" hidden="1"/>
    <col min="4670" max="4864" width="7.75" style="181" hidden="1"/>
    <col min="4865" max="4872" width="1.625" style="181" hidden="1"/>
    <col min="4873" max="4873" width="1.75" style="181" hidden="1"/>
    <col min="4874" max="4875" width="1.625" style="181" hidden="1"/>
    <col min="4876" max="4876" width="1.875" style="181" hidden="1"/>
    <col min="4877" max="4881" width="1.625" style="181" hidden="1"/>
    <col min="4882" max="4883" width="2.125" style="181" hidden="1"/>
    <col min="4884" max="4884" width="20.625" style="181" hidden="1"/>
    <col min="4885" max="4885" width="5.625" style="181" hidden="1"/>
    <col min="4886" max="4892" width="1.625" style="181" hidden="1"/>
    <col min="4893" max="4893" width="2" style="181" hidden="1"/>
    <col min="4894" max="4895" width="1.625" style="181" hidden="1"/>
    <col min="4896" max="4896" width="1.875" style="181" hidden="1"/>
    <col min="4897" max="4898" width="1.625" style="181" hidden="1"/>
    <col min="4899" max="4899" width="1.75" style="181" hidden="1"/>
    <col min="4900" max="4901" width="1.625" style="181" hidden="1"/>
    <col min="4902" max="4902" width="1.875" style="181" hidden="1"/>
    <col min="4903" max="4903" width="2.125" style="181" hidden="1"/>
    <col min="4904" max="4904" width="20.625" style="181" hidden="1"/>
    <col min="4905" max="4905" width="5.625" style="181" hidden="1"/>
    <col min="4906" max="4907" width="1.625" style="181" hidden="1"/>
    <col min="4908" max="4908" width="2.125" style="181" hidden="1"/>
    <col min="4909" max="4909" width="1.875" style="181" hidden="1"/>
    <col min="4910" max="4920" width="1.625" style="181" hidden="1"/>
    <col min="4921" max="4921" width="2.875" style="181" hidden="1"/>
    <col min="4922" max="4923" width="2.125" style="181" hidden="1"/>
    <col min="4924" max="4924" width="20.625" style="181" hidden="1"/>
    <col min="4925" max="4925" width="8.625" style="181" hidden="1"/>
    <col min="4926" max="5120" width="7.75" style="181" hidden="1"/>
    <col min="5121" max="5128" width="1.625" style="181" hidden="1"/>
    <col min="5129" max="5129" width="1.75" style="181" hidden="1"/>
    <col min="5130" max="5131" width="1.625" style="181" hidden="1"/>
    <col min="5132" max="5132" width="1.875" style="181" hidden="1"/>
    <col min="5133" max="5137" width="1.625" style="181" hidden="1"/>
    <col min="5138" max="5139" width="2.125" style="181" hidden="1"/>
    <col min="5140" max="5140" width="20.625" style="181" hidden="1"/>
    <col min="5141" max="5141" width="5.625" style="181" hidden="1"/>
    <col min="5142" max="5148" width="1.625" style="181" hidden="1"/>
    <col min="5149" max="5149" width="2" style="181" hidden="1"/>
    <col min="5150" max="5151" width="1.625" style="181" hidden="1"/>
    <col min="5152" max="5152" width="1.875" style="181" hidden="1"/>
    <col min="5153" max="5154" width="1.625" style="181" hidden="1"/>
    <col min="5155" max="5155" width="1.75" style="181" hidden="1"/>
    <col min="5156" max="5157" width="1.625" style="181" hidden="1"/>
    <col min="5158" max="5158" width="1.875" style="181" hidden="1"/>
    <col min="5159" max="5159" width="2.125" style="181" hidden="1"/>
    <col min="5160" max="5160" width="20.625" style="181" hidden="1"/>
    <col min="5161" max="5161" width="5.625" style="181" hidden="1"/>
    <col min="5162" max="5163" width="1.625" style="181" hidden="1"/>
    <col min="5164" max="5164" width="2.125" style="181" hidden="1"/>
    <col min="5165" max="5165" width="1.875" style="181" hidden="1"/>
    <col min="5166" max="5176" width="1.625" style="181" hidden="1"/>
    <col min="5177" max="5177" width="2.875" style="181" hidden="1"/>
    <col min="5178" max="5179" width="2.125" style="181" hidden="1"/>
    <col min="5180" max="5180" width="20.625" style="181" hidden="1"/>
    <col min="5181" max="5181" width="8.625" style="181" hidden="1"/>
    <col min="5182" max="5376" width="7.75" style="181" hidden="1"/>
    <col min="5377" max="5384" width="1.625" style="181" hidden="1"/>
    <col min="5385" max="5385" width="1.75" style="181" hidden="1"/>
    <col min="5386" max="5387" width="1.625" style="181" hidden="1"/>
    <col min="5388" max="5388" width="1.875" style="181" hidden="1"/>
    <col min="5389" max="5393" width="1.625" style="181" hidden="1"/>
    <col min="5394" max="5395" width="2.125" style="181" hidden="1"/>
    <col min="5396" max="5396" width="20.625" style="181" hidden="1"/>
    <col min="5397" max="5397" width="5.625" style="181" hidden="1"/>
    <col min="5398" max="5404" width="1.625" style="181" hidden="1"/>
    <col min="5405" max="5405" width="2" style="181" hidden="1"/>
    <col min="5406" max="5407" width="1.625" style="181" hidden="1"/>
    <col min="5408" max="5408" width="1.875" style="181" hidden="1"/>
    <col min="5409" max="5410" width="1.625" style="181" hidden="1"/>
    <col min="5411" max="5411" width="1.75" style="181" hidden="1"/>
    <col min="5412" max="5413" width="1.625" style="181" hidden="1"/>
    <col min="5414" max="5414" width="1.875" style="181" hidden="1"/>
    <col min="5415" max="5415" width="2.125" style="181" hidden="1"/>
    <col min="5416" max="5416" width="20.625" style="181" hidden="1"/>
    <col min="5417" max="5417" width="5.625" style="181" hidden="1"/>
    <col min="5418" max="5419" width="1.625" style="181" hidden="1"/>
    <col min="5420" max="5420" width="2.125" style="181" hidden="1"/>
    <col min="5421" max="5421" width="1.875" style="181" hidden="1"/>
    <col min="5422" max="5432" width="1.625" style="181" hidden="1"/>
    <col min="5433" max="5433" width="2.875" style="181" hidden="1"/>
    <col min="5434" max="5435" width="2.125" style="181" hidden="1"/>
    <col min="5436" max="5436" width="20.625" style="181" hidden="1"/>
    <col min="5437" max="5437" width="8.625" style="181" hidden="1"/>
    <col min="5438" max="5632" width="7.75" style="181" hidden="1"/>
    <col min="5633" max="5640" width="1.625" style="181" hidden="1"/>
    <col min="5641" max="5641" width="1.75" style="181" hidden="1"/>
    <col min="5642" max="5643" width="1.625" style="181" hidden="1"/>
    <col min="5644" max="5644" width="1.875" style="181" hidden="1"/>
    <col min="5645" max="5649" width="1.625" style="181" hidden="1"/>
    <col min="5650" max="5651" width="2.125" style="181" hidden="1"/>
    <col min="5652" max="5652" width="20.625" style="181" hidden="1"/>
    <col min="5653" max="5653" width="5.625" style="181" hidden="1"/>
    <col min="5654" max="5660" width="1.625" style="181" hidden="1"/>
    <col min="5661" max="5661" width="2" style="181" hidden="1"/>
    <col min="5662" max="5663" width="1.625" style="181" hidden="1"/>
    <col min="5664" max="5664" width="1.875" style="181" hidden="1"/>
    <col min="5665" max="5666" width="1.625" style="181" hidden="1"/>
    <col min="5667" max="5667" width="1.75" style="181" hidden="1"/>
    <col min="5668" max="5669" width="1.625" style="181" hidden="1"/>
    <col min="5670" max="5670" width="1.875" style="181" hidden="1"/>
    <col min="5671" max="5671" width="2.125" style="181" hidden="1"/>
    <col min="5672" max="5672" width="20.625" style="181" hidden="1"/>
    <col min="5673" max="5673" width="5.625" style="181" hidden="1"/>
    <col min="5674" max="5675" width="1.625" style="181" hidden="1"/>
    <col min="5676" max="5676" width="2.125" style="181" hidden="1"/>
    <col min="5677" max="5677" width="1.875" style="181" hidden="1"/>
    <col min="5678" max="5688" width="1.625" style="181" hidden="1"/>
    <col min="5689" max="5689" width="2.875" style="181" hidden="1"/>
    <col min="5690" max="5691" width="2.125" style="181" hidden="1"/>
    <col min="5692" max="5692" width="20.625" style="181" hidden="1"/>
    <col min="5693" max="5693" width="8.625" style="181" hidden="1"/>
    <col min="5694" max="5888" width="7.75" style="181" hidden="1"/>
    <col min="5889" max="5896" width="1.625" style="181" hidden="1"/>
    <col min="5897" max="5897" width="1.75" style="181" hidden="1"/>
    <col min="5898" max="5899" width="1.625" style="181" hidden="1"/>
    <col min="5900" max="5900" width="1.875" style="181" hidden="1"/>
    <col min="5901" max="5905" width="1.625" style="181" hidden="1"/>
    <col min="5906" max="5907" width="2.125" style="181" hidden="1"/>
    <col min="5908" max="5908" width="20.625" style="181" hidden="1"/>
    <col min="5909" max="5909" width="5.625" style="181" hidden="1"/>
    <col min="5910" max="5916" width="1.625" style="181" hidden="1"/>
    <col min="5917" max="5917" width="2" style="181" hidden="1"/>
    <col min="5918" max="5919" width="1.625" style="181" hidden="1"/>
    <col min="5920" max="5920" width="1.875" style="181" hidden="1"/>
    <col min="5921" max="5922" width="1.625" style="181" hidden="1"/>
    <col min="5923" max="5923" width="1.75" style="181" hidden="1"/>
    <col min="5924" max="5925" width="1.625" style="181" hidden="1"/>
    <col min="5926" max="5926" width="1.875" style="181" hidden="1"/>
    <col min="5927" max="5927" width="2.125" style="181" hidden="1"/>
    <col min="5928" max="5928" width="20.625" style="181" hidden="1"/>
    <col min="5929" max="5929" width="5.625" style="181" hidden="1"/>
    <col min="5930" max="5931" width="1.625" style="181" hidden="1"/>
    <col min="5932" max="5932" width="2.125" style="181" hidden="1"/>
    <col min="5933" max="5933" width="1.875" style="181" hidden="1"/>
    <col min="5934" max="5944" width="1.625" style="181" hidden="1"/>
    <col min="5945" max="5945" width="2.875" style="181" hidden="1"/>
    <col min="5946" max="5947" width="2.125" style="181" hidden="1"/>
    <col min="5948" max="5948" width="20.625" style="181" hidden="1"/>
    <col min="5949" max="5949" width="8.625" style="181" hidden="1"/>
    <col min="5950" max="6144" width="7.75" style="181" hidden="1"/>
    <col min="6145" max="6152" width="1.625" style="181" hidden="1"/>
    <col min="6153" max="6153" width="1.75" style="181" hidden="1"/>
    <col min="6154" max="6155" width="1.625" style="181" hidden="1"/>
    <col min="6156" max="6156" width="1.875" style="181" hidden="1"/>
    <col min="6157" max="6161" width="1.625" style="181" hidden="1"/>
    <col min="6162" max="6163" width="2.125" style="181" hidden="1"/>
    <col min="6164" max="6164" width="20.625" style="181" hidden="1"/>
    <col min="6165" max="6165" width="5.625" style="181" hidden="1"/>
    <col min="6166" max="6172" width="1.625" style="181" hidden="1"/>
    <col min="6173" max="6173" width="2" style="181" hidden="1"/>
    <col min="6174" max="6175" width="1.625" style="181" hidden="1"/>
    <col min="6176" max="6176" width="1.875" style="181" hidden="1"/>
    <col min="6177" max="6178" width="1.625" style="181" hidden="1"/>
    <col min="6179" max="6179" width="1.75" style="181" hidden="1"/>
    <col min="6180" max="6181" width="1.625" style="181" hidden="1"/>
    <col min="6182" max="6182" width="1.875" style="181" hidden="1"/>
    <col min="6183" max="6183" width="2.125" style="181" hidden="1"/>
    <col min="6184" max="6184" width="20.625" style="181" hidden="1"/>
    <col min="6185" max="6185" width="5.625" style="181" hidden="1"/>
    <col min="6186" max="6187" width="1.625" style="181" hidden="1"/>
    <col min="6188" max="6188" width="2.125" style="181" hidden="1"/>
    <col min="6189" max="6189" width="1.875" style="181" hidden="1"/>
    <col min="6190" max="6200" width="1.625" style="181" hidden="1"/>
    <col min="6201" max="6201" width="2.875" style="181" hidden="1"/>
    <col min="6202" max="6203" width="2.125" style="181" hidden="1"/>
    <col min="6204" max="6204" width="20.625" style="181" hidden="1"/>
    <col min="6205" max="6205" width="8.625" style="181" hidden="1"/>
    <col min="6206" max="6400" width="7.75" style="181" hidden="1"/>
    <col min="6401" max="6408" width="1.625" style="181" hidden="1"/>
    <col min="6409" max="6409" width="1.75" style="181" hidden="1"/>
    <col min="6410" max="6411" width="1.625" style="181" hidden="1"/>
    <col min="6412" max="6412" width="1.875" style="181" hidden="1"/>
    <col min="6413" max="6417" width="1.625" style="181" hidden="1"/>
    <col min="6418" max="6419" width="2.125" style="181" hidden="1"/>
    <col min="6420" max="6420" width="20.625" style="181" hidden="1"/>
    <col min="6421" max="6421" width="5.625" style="181" hidden="1"/>
    <col min="6422" max="6428" width="1.625" style="181" hidden="1"/>
    <col min="6429" max="6429" width="2" style="181" hidden="1"/>
    <col min="6430" max="6431" width="1.625" style="181" hidden="1"/>
    <col min="6432" max="6432" width="1.875" style="181" hidden="1"/>
    <col min="6433" max="6434" width="1.625" style="181" hidden="1"/>
    <col min="6435" max="6435" width="1.75" style="181" hidden="1"/>
    <col min="6436" max="6437" width="1.625" style="181" hidden="1"/>
    <col min="6438" max="6438" width="1.875" style="181" hidden="1"/>
    <col min="6439" max="6439" width="2.125" style="181" hidden="1"/>
    <col min="6440" max="6440" width="20.625" style="181" hidden="1"/>
    <col min="6441" max="6441" width="5.625" style="181" hidden="1"/>
    <col min="6442" max="6443" width="1.625" style="181" hidden="1"/>
    <col min="6444" max="6444" width="2.125" style="181" hidden="1"/>
    <col min="6445" max="6445" width="1.875" style="181" hidden="1"/>
    <col min="6446" max="6456" width="1.625" style="181" hidden="1"/>
    <col min="6457" max="6457" width="2.875" style="181" hidden="1"/>
    <col min="6458" max="6459" width="2.125" style="181" hidden="1"/>
    <col min="6460" max="6460" width="20.625" style="181" hidden="1"/>
    <col min="6461" max="6461" width="8.625" style="181" hidden="1"/>
    <col min="6462" max="6656" width="7.75" style="181" hidden="1"/>
    <col min="6657" max="6664" width="1.625" style="181" hidden="1"/>
    <col min="6665" max="6665" width="1.75" style="181" hidden="1"/>
    <col min="6666" max="6667" width="1.625" style="181" hidden="1"/>
    <col min="6668" max="6668" width="1.875" style="181" hidden="1"/>
    <col min="6669" max="6673" width="1.625" style="181" hidden="1"/>
    <col min="6674" max="6675" width="2.125" style="181" hidden="1"/>
    <col min="6676" max="6676" width="20.625" style="181" hidden="1"/>
    <col min="6677" max="6677" width="5.625" style="181" hidden="1"/>
    <col min="6678" max="6684" width="1.625" style="181" hidden="1"/>
    <col min="6685" max="6685" width="2" style="181" hidden="1"/>
    <col min="6686" max="6687" width="1.625" style="181" hidden="1"/>
    <col min="6688" max="6688" width="1.875" style="181" hidden="1"/>
    <col min="6689" max="6690" width="1.625" style="181" hidden="1"/>
    <col min="6691" max="6691" width="1.75" style="181" hidden="1"/>
    <col min="6692" max="6693" width="1.625" style="181" hidden="1"/>
    <col min="6694" max="6694" width="1.875" style="181" hidden="1"/>
    <col min="6695" max="6695" width="2.125" style="181" hidden="1"/>
    <col min="6696" max="6696" width="20.625" style="181" hidden="1"/>
    <col min="6697" max="6697" width="5.625" style="181" hidden="1"/>
    <col min="6698" max="6699" width="1.625" style="181" hidden="1"/>
    <col min="6700" max="6700" width="2.125" style="181" hidden="1"/>
    <col min="6701" max="6701" width="1.875" style="181" hidden="1"/>
    <col min="6702" max="6712" width="1.625" style="181" hidden="1"/>
    <col min="6713" max="6713" width="2.875" style="181" hidden="1"/>
    <col min="6714" max="6715" width="2.125" style="181" hidden="1"/>
    <col min="6716" max="6716" width="20.625" style="181" hidden="1"/>
    <col min="6717" max="6717" width="8.625" style="181" hidden="1"/>
    <col min="6718" max="6912" width="7.75" style="181" hidden="1"/>
    <col min="6913" max="6920" width="1.625" style="181" hidden="1"/>
    <col min="6921" max="6921" width="1.75" style="181" hidden="1"/>
    <col min="6922" max="6923" width="1.625" style="181" hidden="1"/>
    <col min="6924" max="6924" width="1.875" style="181" hidden="1"/>
    <col min="6925" max="6929" width="1.625" style="181" hidden="1"/>
    <col min="6930" max="6931" width="2.125" style="181" hidden="1"/>
    <col min="6932" max="6932" width="20.625" style="181" hidden="1"/>
    <col min="6933" max="6933" width="5.625" style="181" hidden="1"/>
    <col min="6934" max="6940" width="1.625" style="181" hidden="1"/>
    <col min="6941" max="6941" width="2" style="181" hidden="1"/>
    <col min="6942" max="6943" width="1.625" style="181" hidden="1"/>
    <col min="6944" max="6944" width="1.875" style="181" hidden="1"/>
    <col min="6945" max="6946" width="1.625" style="181" hidden="1"/>
    <col min="6947" max="6947" width="1.75" style="181" hidden="1"/>
    <col min="6948" max="6949" width="1.625" style="181" hidden="1"/>
    <col min="6950" max="6950" width="1.875" style="181" hidden="1"/>
    <col min="6951" max="6951" width="2.125" style="181" hidden="1"/>
    <col min="6952" max="6952" width="20.625" style="181" hidden="1"/>
    <col min="6953" max="6953" width="5.625" style="181" hidden="1"/>
    <col min="6954" max="6955" width="1.625" style="181" hidden="1"/>
    <col min="6956" max="6956" width="2.125" style="181" hidden="1"/>
    <col min="6957" max="6957" width="1.875" style="181" hidden="1"/>
    <col min="6958" max="6968" width="1.625" style="181" hidden="1"/>
    <col min="6969" max="6969" width="2.875" style="181" hidden="1"/>
    <col min="6970" max="6971" width="2.125" style="181" hidden="1"/>
    <col min="6972" max="6972" width="20.625" style="181" hidden="1"/>
    <col min="6973" max="6973" width="8.625" style="181" hidden="1"/>
    <col min="6974" max="7168" width="7.75" style="181" hidden="1"/>
    <col min="7169" max="7176" width="1.625" style="181" hidden="1"/>
    <col min="7177" max="7177" width="1.75" style="181" hidden="1"/>
    <col min="7178" max="7179" width="1.625" style="181" hidden="1"/>
    <col min="7180" max="7180" width="1.875" style="181" hidden="1"/>
    <col min="7181" max="7185" width="1.625" style="181" hidden="1"/>
    <col min="7186" max="7187" width="2.125" style="181" hidden="1"/>
    <col min="7188" max="7188" width="20.625" style="181" hidden="1"/>
    <col min="7189" max="7189" width="5.625" style="181" hidden="1"/>
    <col min="7190" max="7196" width="1.625" style="181" hidden="1"/>
    <col min="7197" max="7197" width="2" style="181" hidden="1"/>
    <col min="7198" max="7199" width="1.625" style="181" hidden="1"/>
    <col min="7200" max="7200" width="1.875" style="181" hidden="1"/>
    <col min="7201" max="7202" width="1.625" style="181" hidden="1"/>
    <col min="7203" max="7203" width="1.75" style="181" hidden="1"/>
    <col min="7204" max="7205" width="1.625" style="181" hidden="1"/>
    <col min="7206" max="7206" width="1.875" style="181" hidden="1"/>
    <col min="7207" max="7207" width="2.125" style="181" hidden="1"/>
    <col min="7208" max="7208" width="20.625" style="181" hidden="1"/>
    <col min="7209" max="7209" width="5.625" style="181" hidden="1"/>
    <col min="7210" max="7211" width="1.625" style="181" hidden="1"/>
    <col min="7212" max="7212" width="2.125" style="181" hidden="1"/>
    <col min="7213" max="7213" width="1.875" style="181" hidden="1"/>
    <col min="7214" max="7224" width="1.625" style="181" hidden="1"/>
    <col min="7225" max="7225" width="2.875" style="181" hidden="1"/>
    <col min="7226" max="7227" width="2.125" style="181" hidden="1"/>
    <col min="7228" max="7228" width="20.625" style="181" hidden="1"/>
    <col min="7229" max="7229" width="8.625" style="181" hidden="1"/>
    <col min="7230" max="7424" width="7.75" style="181" hidden="1"/>
    <col min="7425" max="7432" width="1.625" style="181" hidden="1"/>
    <col min="7433" max="7433" width="1.75" style="181" hidden="1"/>
    <col min="7434" max="7435" width="1.625" style="181" hidden="1"/>
    <col min="7436" max="7436" width="1.875" style="181" hidden="1"/>
    <col min="7437" max="7441" width="1.625" style="181" hidden="1"/>
    <col min="7442" max="7443" width="2.125" style="181" hidden="1"/>
    <col min="7444" max="7444" width="20.625" style="181" hidden="1"/>
    <col min="7445" max="7445" width="5.625" style="181" hidden="1"/>
    <col min="7446" max="7452" width="1.625" style="181" hidden="1"/>
    <col min="7453" max="7453" width="2" style="181" hidden="1"/>
    <col min="7454" max="7455" width="1.625" style="181" hidden="1"/>
    <col min="7456" max="7456" width="1.875" style="181" hidden="1"/>
    <col min="7457" max="7458" width="1.625" style="181" hidden="1"/>
    <col min="7459" max="7459" width="1.75" style="181" hidden="1"/>
    <col min="7460" max="7461" width="1.625" style="181" hidden="1"/>
    <col min="7462" max="7462" width="1.875" style="181" hidden="1"/>
    <col min="7463" max="7463" width="2.125" style="181" hidden="1"/>
    <col min="7464" max="7464" width="20.625" style="181" hidden="1"/>
    <col min="7465" max="7465" width="5.625" style="181" hidden="1"/>
    <col min="7466" max="7467" width="1.625" style="181" hidden="1"/>
    <col min="7468" max="7468" width="2.125" style="181" hidden="1"/>
    <col min="7469" max="7469" width="1.875" style="181" hidden="1"/>
    <col min="7470" max="7480" width="1.625" style="181" hidden="1"/>
    <col min="7481" max="7481" width="2.875" style="181" hidden="1"/>
    <col min="7482" max="7483" width="2.125" style="181" hidden="1"/>
    <col min="7484" max="7484" width="20.625" style="181" hidden="1"/>
    <col min="7485" max="7485" width="8.625" style="181" hidden="1"/>
    <col min="7486" max="7680" width="7.75" style="181" hidden="1"/>
    <col min="7681" max="7688" width="1.625" style="181" hidden="1"/>
    <col min="7689" max="7689" width="1.75" style="181" hidden="1"/>
    <col min="7690" max="7691" width="1.625" style="181" hidden="1"/>
    <col min="7692" max="7692" width="1.875" style="181" hidden="1"/>
    <col min="7693" max="7697" width="1.625" style="181" hidden="1"/>
    <col min="7698" max="7699" width="2.125" style="181" hidden="1"/>
    <col min="7700" max="7700" width="20.625" style="181" hidden="1"/>
    <col min="7701" max="7701" width="5.625" style="181" hidden="1"/>
    <col min="7702" max="7708" width="1.625" style="181" hidden="1"/>
    <col min="7709" max="7709" width="2" style="181" hidden="1"/>
    <col min="7710" max="7711" width="1.625" style="181" hidden="1"/>
    <col min="7712" max="7712" width="1.875" style="181" hidden="1"/>
    <col min="7713" max="7714" width="1.625" style="181" hidden="1"/>
    <col min="7715" max="7715" width="1.75" style="181" hidden="1"/>
    <col min="7716" max="7717" width="1.625" style="181" hidden="1"/>
    <col min="7718" max="7718" width="1.875" style="181" hidden="1"/>
    <col min="7719" max="7719" width="2.125" style="181" hidden="1"/>
    <col min="7720" max="7720" width="20.625" style="181" hidden="1"/>
    <col min="7721" max="7721" width="5.625" style="181" hidden="1"/>
    <col min="7722" max="7723" width="1.625" style="181" hidden="1"/>
    <col min="7724" max="7724" width="2.125" style="181" hidden="1"/>
    <col min="7725" max="7725" width="1.875" style="181" hidden="1"/>
    <col min="7726" max="7736" width="1.625" style="181" hidden="1"/>
    <col min="7737" max="7737" width="2.875" style="181" hidden="1"/>
    <col min="7738" max="7739" width="2.125" style="181" hidden="1"/>
    <col min="7740" max="7740" width="20.625" style="181" hidden="1"/>
    <col min="7741" max="7741" width="8.625" style="181" hidden="1"/>
    <col min="7742" max="7936" width="7.75" style="181" hidden="1"/>
    <col min="7937" max="7944" width="1.625" style="181" hidden="1"/>
    <col min="7945" max="7945" width="1.75" style="181" hidden="1"/>
    <col min="7946" max="7947" width="1.625" style="181" hidden="1"/>
    <col min="7948" max="7948" width="1.875" style="181" hidden="1"/>
    <col min="7949" max="7953" width="1.625" style="181" hidden="1"/>
    <col min="7954" max="7955" width="2.125" style="181" hidden="1"/>
    <col min="7956" max="7956" width="20.625" style="181" hidden="1"/>
    <col min="7957" max="7957" width="5.625" style="181" hidden="1"/>
    <col min="7958" max="7964" width="1.625" style="181" hidden="1"/>
    <col min="7965" max="7965" width="2" style="181" hidden="1"/>
    <col min="7966" max="7967" width="1.625" style="181" hidden="1"/>
    <col min="7968" max="7968" width="1.875" style="181" hidden="1"/>
    <col min="7969" max="7970" width="1.625" style="181" hidden="1"/>
    <col min="7971" max="7971" width="1.75" style="181" hidden="1"/>
    <col min="7972" max="7973" width="1.625" style="181" hidden="1"/>
    <col min="7974" max="7974" width="1.875" style="181" hidden="1"/>
    <col min="7975" max="7975" width="2.125" style="181" hidden="1"/>
    <col min="7976" max="7976" width="20.625" style="181" hidden="1"/>
    <col min="7977" max="7977" width="5.625" style="181" hidden="1"/>
    <col min="7978" max="7979" width="1.625" style="181" hidden="1"/>
    <col min="7980" max="7980" width="2.125" style="181" hidden="1"/>
    <col min="7981" max="7981" width="1.875" style="181" hidden="1"/>
    <col min="7982" max="7992" width="1.625" style="181" hidden="1"/>
    <col min="7993" max="7993" width="2.875" style="181" hidden="1"/>
    <col min="7994" max="7995" width="2.125" style="181" hidden="1"/>
    <col min="7996" max="7996" width="20.625" style="181" hidden="1"/>
    <col min="7997" max="7997" width="8.625" style="181" hidden="1"/>
    <col min="7998" max="8192" width="7.75" style="181" hidden="1"/>
    <col min="8193" max="8200" width="1.625" style="181" hidden="1"/>
    <col min="8201" max="8201" width="1.75" style="181" hidden="1"/>
    <col min="8202" max="8203" width="1.625" style="181" hidden="1"/>
    <col min="8204" max="8204" width="1.875" style="181" hidden="1"/>
    <col min="8205" max="8209" width="1.625" style="181" hidden="1"/>
    <col min="8210" max="8211" width="2.125" style="181" hidden="1"/>
    <col min="8212" max="8212" width="20.625" style="181" hidden="1"/>
    <col min="8213" max="8213" width="5.625" style="181" hidden="1"/>
    <col min="8214" max="8220" width="1.625" style="181" hidden="1"/>
    <col min="8221" max="8221" width="2" style="181" hidden="1"/>
    <col min="8222" max="8223" width="1.625" style="181" hidden="1"/>
    <col min="8224" max="8224" width="1.875" style="181" hidden="1"/>
    <col min="8225" max="8226" width="1.625" style="181" hidden="1"/>
    <col min="8227" max="8227" width="1.75" style="181" hidden="1"/>
    <col min="8228" max="8229" width="1.625" style="181" hidden="1"/>
    <col min="8230" max="8230" width="1.875" style="181" hidden="1"/>
    <col min="8231" max="8231" width="2.125" style="181" hidden="1"/>
    <col min="8232" max="8232" width="20.625" style="181" hidden="1"/>
    <col min="8233" max="8233" width="5.625" style="181" hidden="1"/>
    <col min="8234" max="8235" width="1.625" style="181" hidden="1"/>
    <col min="8236" max="8236" width="2.125" style="181" hidden="1"/>
    <col min="8237" max="8237" width="1.875" style="181" hidden="1"/>
    <col min="8238" max="8248" width="1.625" style="181" hidden="1"/>
    <col min="8249" max="8249" width="2.875" style="181" hidden="1"/>
    <col min="8250" max="8251" width="2.125" style="181" hidden="1"/>
    <col min="8252" max="8252" width="20.625" style="181" hidden="1"/>
    <col min="8253" max="8253" width="8.625" style="181" hidden="1"/>
    <col min="8254" max="8448" width="7.75" style="181" hidden="1"/>
    <col min="8449" max="8456" width="1.625" style="181" hidden="1"/>
    <col min="8457" max="8457" width="1.75" style="181" hidden="1"/>
    <col min="8458" max="8459" width="1.625" style="181" hidden="1"/>
    <col min="8460" max="8460" width="1.875" style="181" hidden="1"/>
    <col min="8461" max="8465" width="1.625" style="181" hidden="1"/>
    <col min="8466" max="8467" width="2.125" style="181" hidden="1"/>
    <col min="8468" max="8468" width="20.625" style="181" hidden="1"/>
    <col min="8469" max="8469" width="5.625" style="181" hidden="1"/>
    <col min="8470" max="8476" width="1.625" style="181" hidden="1"/>
    <col min="8477" max="8477" width="2" style="181" hidden="1"/>
    <col min="8478" max="8479" width="1.625" style="181" hidden="1"/>
    <col min="8480" max="8480" width="1.875" style="181" hidden="1"/>
    <col min="8481" max="8482" width="1.625" style="181" hidden="1"/>
    <col min="8483" max="8483" width="1.75" style="181" hidden="1"/>
    <col min="8484" max="8485" width="1.625" style="181" hidden="1"/>
    <col min="8486" max="8486" width="1.875" style="181" hidden="1"/>
    <col min="8487" max="8487" width="2.125" style="181" hidden="1"/>
    <col min="8488" max="8488" width="20.625" style="181" hidden="1"/>
    <col min="8489" max="8489" width="5.625" style="181" hidden="1"/>
    <col min="8490" max="8491" width="1.625" style="181" hidden="1"/>
    <col min="8492" max="8492" width="2.125" style="181" hidden="1"/>
    <col min="8493" max="8493" width="1.875" style="181" hidden="1"/>
    <col min="8494" max="8504" width="1.625" style="181" hidden="1"/>
    <col min="8505" max="8505" width="2.875" style="181" hidden="1"/>
    <col min="8506" max="8507" width="2.125" style="181" hidden="1"/>
    <col min="8508" max="8508" width="20.625" style="181" hidden="1"/>
    <col min="8509" max="8509" width="8.625" style="181" hidden="1"/>
    <col min="8510" max="8704" width="7.75" style="181" hidden="1"/>
    <col min="8705" max="8712" width="1.625" style="181" hidden="1"/>
    <col min="8713" max="8713" width="1.75" style="181" hidden="1"/>
    <col min="8714" max="8715" width="1.625" style="181" hidden="1"/>
    <col min="8716" max="8716" width="1.875" style="181" hidden="1"/>
    <col min="8717" max="8721" width="1.625" style="181" hidden="1"/>
    <col min="8722" max="8723" width="2.125" style="181" hidden="1"/>
    <col min="8724" max="8724" width="20.625" style="181" hidden="1"/>
    <col min="8725" max="8725" width="5.625" style="181" hidden="1"/>
    <col min="8726" max="8732" width="1.625" style="181" hidden="1"/>
    <col min="8733" max="8733" width="2" style="181" hidden="1"/>
    <col min="8734" max="8735" width="1.625" style="181" hidden="1"/>
    <col min="8736" max="8736" width="1.875" style="181" hidden="1"/>
    <col min="8737" max="8738" width="1.625" style="181" hidden="1"/>
    <col min="8739" max="8739" width="1.75" style="181" hidden="1"/>
    <col min="8740" max="8741" width="1.625" style="181" hidden="1"/>
    <col min="8742" max="8742" width="1.875" style="181" hidden="1"/>
    <col min="8743" max="8743" width="2.125" style="181" hidden="1"/>
    <col min="8744" max="8744" width="20.625" style="181" hidden="1"/>
    <col min="8745" max="8745" width="5.625" style="181" hidden="1"/>
    <col min="8746" max="8747" width="1.625" style="181" hidden="1"/>
    <col min="8748" max="8748" width="2.125" style="181" hidden="1"/>
    <col min="8749" max="8749" width="1.875" style="181" hidden="1"/>
    <col min="8750" max="8760" width="1.625" style="181" hidden="1"/>
    <col min="8761" max="8761" width="2.875" style="181" hidden="1"/>
    <col min="8762" max="8763" width="2.125" style="181" hidden="1"/>
    <col min="8764" max="8764" width="20.625" style="181" hidden="1"/>
    <col min="8765" max="8765" width="8.625" style="181" hidden="1"/>
    <col min="8766" max="8960" width="7.75" style="181" hidden="1"/>
    <col min="8961" max="8968" width="1.625" style="181" hidden="1"/>
    <col min="8969" max="8969" width="1.75" style="181" hidden="1"/>
    <col min="8970" max="8971" width="1.625" style="181" hidden="1"/>
    <col min="8972" max="8972" width="1.875" style="181" hidden="1"/>
    <col min="8973" max="8977" width="1.625" style="181" hidden="1"/>
    <col min="8978" max="8979" width="2.125" style="181" hidden="1"/>
    <col min="8980" max="8980" width="20.625" style="181" hidden="1"/>
    <col min="8981" max="8981" width="5.625" style="181" hidden="1"/>
    <col min="8982" max="8988" width="1.625" style="181" hidden="1"/>
    <col min="8989" max="8989" width="2" style="181" hidden="1"/>
    <col min="8990" max="8991" width="1.625" style="181" hidden="1"/>
    <col min="8992" max="8992" width="1.875" style="181" hidden="1"/>
    <col min="8993" max="8994" width="1.625" style="181" hidden="1"/>
    <col min="8995" max="8995" width="1.75" style="181" hidden="1"/>
    <col min="8996" max="8997" width="1.625" style="181" hidden="1"/>
    <col min="8998" max="8998" width="1.875" style="181" hidden="1"/>
    <col min="8999" max="8999" width="2.125" style="181" hidden="1"/>
    <col min="9000" max="9000" width="20.625" style="181" hidden="1"/>
    <col min="9001" max="9001" width="5.625" style="181" hidden="1"/>
    <col min="9002" max="9003" width="1.625" style="181" hidden="1"/>
    <col min="9004" max="9004" width="2.125" style="181" hidden="1"/>
    <col min="9005" max="9005" width="1.875" style="181" hidden="1"/>
    <col min="9006" max="9016" width="1.625" style="181" hidden="1"/>
    <col min="9017" max="9017" width="2.875" style="181" hidden="1"/>
    <col min="9018" max="9019" width="2.125" style="181" hidden="1"/>
    <col min="9020" max="9020" width="20.625" style="181" hidden="1"/>
    <col min="9021" max="9021" width="8.625" style="181" hidden="1"/>
    <col min="9022" max="9216" width="7.75" style="181" hidden="1"/>
    <col min="9217" max="9224" width="1.625" style="181" hidden="1"/>
    <col min="9225" max="9225" width="1.75" style="181" hidden="1"/>
    <col min="9226" max="9227" width="1.625" style="181" hidden="1"/>
    <col min="9228" max="9228" width="1.875" style="181" hidden="1"/>
    <col min="9229" max="9233" width="1.625" style="181" hidden="1"/>
    <col min="9234" max="9235" width="2.125" style="181" hidden="1"/>
    <col min="9236" max="9236" width="20.625" style="181" hidden="1"/>
    <col min="9237" max="9237" width="5.625" style="181" hidden="1"/>
    <col min="9238" max="9244" width="1.625" style="181" hidden="1"/>
    <col min="9245" max="9245" width="2" style="181" hidden="1"/>
    <col min="9246" max="9247" width="1.625" style="181" hidden="1"/>
    <col min="9248" max="9248" width="1.875" style="181" hidden="1"/>
    <col min="9249" max="9250" width="1.625" style="181" hidden="1"/>
    <col min="9251" max="9251" width="1.75" style="181" hidden="1"/>
    <col min="9252" max="9253" width="1.625" style="181" hidden="1"/>
    <col min="9254" max="9254" width="1.875" style="181" hidden="1"/>
    <col min="9255" max="9255" width="2.125" style="181" hidden="1"/>
    <col min="9256" max="9256" width="20.625" style="181" hidden="1"/>
    <col min="9257" max="9257" width="5.625" style="181" hidden="1"/>
    <col min="9258" max="9259" width="1.625" style="181" hidden="1"/>
    <col min="9260" max="9260" width="2.125" style="181" hidden="1"/>
    <col min="9261" max="9261" width="1.875" style="181" hidden="1"/>
    <col min="9262" max="9272" width="1.625" style="181" hidden="1"/>
    <col min="9273" max="9273" width="2.875" style="181" hidden="1"/>
    <col min="9274" max="9275" width="2.125" style="181" hidden="1"/>
    <col min="9276" max="9276" width="20.625" style="181" hidden="1"/>
    <col min="9277" max="9277" width="8.625" style="181" hidden="1"/>
    <col min="9278" max="9472" width="7.75" style="181" hidden="1"/>
    <col min="9473" max="9480" width="1.625" style="181" hidden="1"/>
    <col min="9481" max="9481" width="1.75" style="181" hidden="1"/>
    <col min="9482" max="9483" width="1.625" style="181" hidden="1"/>
    <col min="9484" max="9484" width="1.875" style="181" hidden="1"/>
    <col min="9485" max="9489" width="1.625" style="181" hidden="1"/>
    <col min="9490" max="9491" width="2.125" style="181" hidden="1"/>
    <col min="9492" max="9492" width="20.625" style="181" hidden="1"/>
    <col min="9493" max="9493" width="5.625" style="181" hidden="1"/>
    <col min="9494" max="9500" width="1.625" style="181" hidden="1"/>
    <col min="9501" max="9501" width="2" style="181" hidden="1"/>
    <col min="9502" max="9503" width="1.625" style="181" hidden="1"/>
    <col min="9504" max="9504" width="1.875" style="181" hidden="1"/>
    <col min="9505" max="9506" width="1.625" style="181" hidden="1"/>
    <col min="9507" max="9507" width="1.75" style="181" hidden="1"/>
    <col min="9508" max="9509" width="1.625" style="181" hidden="1"/>
    <col min="9510" max="9510" width="1.875" style="181" hidden="1"/>
    <col min="9511" max="9511" width="2.125" style="181" hidden="1"/>
    <col min="9512" max="9512" width="20.625" style="181" hidden="1"/>
    <col min="9513" max="9513" width="5.625" style="181" hidden="1"/>
    <col min="9514" max="9515" width="1.625" style="181" hidden="1"/>
    <col min="9516" max="9516" width="2.125" style="181" hidden="1"/>
    <col min="9517" max="9517" width="1.875" style="181" hidden="1"/>
    <col min="9518" max="9528" width="1.625" style="181" hidden="1"/>
    <col min="9529" max="9529" width="2.875" style="181" hidden="1"/>
    <col min="9530" max="9531" width="2.125" style="181" hidden="1"/>
    <col min="9532" max="9532" width="20.625" style="181" hidden="1"/>
    <col min="9533" max="9533" width="8.625" style="181" hidden="1"/>
    <col min="9534" max="9728" width="7.75" style="181" hidden="1"/>
    <col min="9729" max="9736" width="1.625" style="181" hidden="1"/>
    <col min="9737" max="9737" width="1.75" style="181" hidden="1"/>
    <col min="9738" max="9739" width="1.625" style="181" hidden="1"/>
    <col min="9740" max="9740" width="1.875" style="181" hidden="1"/>
    <col min="9741" max="9745" width="1.625" style="181" hidden="1"/>
    <col min="9746" max="9747" width="2.125" style="181" hidden="1"/>
    <col min="9748" max="9748" width="20.625" style="181" hidden="1"/>
    <col min="9749" max="9749" width="5.625" style="181" hidden="1"/>
    <col min="9750" max="9756" width="1.625" style="181" hidden="1"/>
    <col min="9757" max="9757" width="2" style="181" hidden="1"/>
    <col min="9758" max="9759" width="1.625" style="181" hidden="1"/>
    <col min="9760" max="9760" width="1.875" style="181" hidden="1"/>
    <col min="9761" max="9762" width="1.625" style="181" hidden="1"/>
    <col min="9763" max="9763" width="1.75" style="181" hidden="1"/>
    <col min="9764" max="9765" width="1.625" style="181" hidden="1"/>
    <col min="9766" max="9766" width="1.875" style="181" hidden="1"/>
    <col min="9767" max="9767" width="2.125" style="181" hidden="1"/>
    <col min="9768" max="9768" width="20.625" style="181" hidden="1"/>
    <col min="9769" max="9769" width="5.625" style="181" hidden="1"/>
    <col min="9770" max="9771" width="1.625" style="181" hidden="1"/>
    <col min="9772" max="9772" width="2.125" style="181" hidden="1"/>
    <col min="9773" max="9773" width="1.875" style="181" hidden="1"/>
    <col min="9774" max="9784" width="1.625" style="181" hidden="1"/>
    <col min="9785" max="9785" width="2.875" style="181" hidden="1"/>
    <col min="9786" max="9787" width="2.125" style="181" hidden="1"/>
    <col min="9788" max="9788" width="20.625" style="181" hidden="1"/>
    <col min="9789" max="9789" width="8.625" style="181" hidden="1"/>
    <col min="9790" max="9984" width="7.75" style="181" hidden="1"/>
    <col min="9985" max="9992" width="1.625" style="181" hidden="1"/>
    <col min="9993" max="9993" width="1.75" style="181" hidden="1"/>
    <col min="9994" max="9995" width="1.625" style="181" hidden="1"/>
    <col min="9996" max="9996" width="1.875" style="181" hidden="1"/>
    <col min="9997" max="10001" width="1.625" style="181" hidden="1"/>
    <col min="10002" max="10003" width="2.125" style="181" hidden="1"/>
    <col min="10004" max="10004" width="20.625" style="181" hidden="1"/>
    <col min="10005" max="10005" width="5.625" style="181" hidden="1"/>
    <col min="10006" max="10012" width="1.625" style="181" hidden="1"/>
    <col min="10013" max="10013" width="2" style="181" hidden="1"/>
    <col min="10014" max="10015" width="1.625" style="181" hidden="1"/>
    <col min="10016" max="10016" width="1.875" style="181" hidden="1"/>
    <col min="10017" max="10018" width="1.625" style="181" hidden="1"/>
    <col min="10019" max="10019" width="1.75" style="181" hidden="1"/>
    <col min="10020" max="10021" width="1.625" style="181" hidden="1"/>
    <col min="10022" max="10022" width="1.875" style="181" hidden="1"/>
    <col min="10023" max="10023" width="2.125" style="181" hidden="1"/>
    <col min="10024" max="10024" width="20.625" style="181" hidden="1"/>
    <col min="10025" max="10025" width="5.625" style="181" hidden="1"/>
    <col min="10026" max="10027" width="1.625" style="181" hidden="1"/>
    <col min="10028" max="10028" width="2.125" style="181" hidden="1"/>
    <col min="10029" max="10029" width="1.875" style="181" hidden="1"/>
    <col min="10030" max="10040" width="1.625" style="181" hidden="1"/>
    <col min="10041" max="10041" width="2.875" style="181" hidden="1"/>
    <col min="10042" max="10043" width="2.125" style="181" hidden="1"/>
    <col min="10044" max="10044" width="20.625" style="181" hidden="1"/>
    <col min="10045" max="10045" width="8.625" style="181" hidden="1"/>
    <col min="10046" max="10240" width="7.75" style="181" hidden="1"/>
    <col min="10241" max="10248" width="1.625" style="181" hidden="1"/>
    <col min="10249" max="10249" width="1.75" style="181" hidden="1"/>
    <col min="10250" max="10251" width="1.625" style="181" hidden="1"/>
    <col min="10252" max="10252" width="1.875" style="181" hidden="1"/>
    <col min="10253" max="10257" width="1.625" style="181" hidden="1"/>
    <col min="10258" max="10259" width="2.125" style="181" hidden="1"/>
    <col min="10260" max="10260" width="20.625" style="181" hidden="1"/>
    <col min="10261" max="10261" width="5.625" style="181" hidden="1"/>
    <col min="10262" max="10268" width="1.625" style="181" hidden="1"/>
    <col min="10269" max="10269" width="2" style="181" hidden="1"/>
    <col min="10270" max="10271" width="1.625" style="181" hidden="1"/>
    <col min="10272" max="10272" width="1.875" style="181" hidden="1"/>
    <col min="10273" max="10274" width="1.625" style="181" hidden="1"/>
    <col min="10275" max="10275" width="1.75" style="181" hidden="1"/>
    <col min="10276" max="10277" width="1.625" style="181" hidden="1"/>
    <col min="10278" max="10278" width="1.875" style="181" hidden="1"/>
    <col min="10279" max="10279" width="2.125" style="181" hidden="1"/>
    <col min="10280" max="10280" width="20.625" style="181" hidden="1"/>
    <col min="10281" max="10281" width="5.625" style="181" hidden="1"/>
    <col min="10282" max="10283" width="1.625" style="181" hidden="1"/>
    <col min="10284" max="10284" width="2.125" style="181" hidden="1"/>
    <col min="10285" max="10285" width="1.875" style="181" hidden="1"/>
    <col min="10286" max="10296" width="1.625" style="181" hidden="1"/>
    <col min="10297" max="10297" width="2.875" style="181" hidden="1"/>
    <col min="10298" max="10299" width="2.125" style="181" hidden="1"/>
    <col min="10300" max="10300" width="20.625" style="181" hidden="1"/>
    <col min="10301" max="10301" width="8.625" style="181" hidden="1"/>
    <col min="10302" max="10496" width="7.75" style="181" hidden="1"/>
    <col min="10497" max="10504" width="1.625" style="181" hidden="1"/>
    <col min="10505" max="10505" width="1.75" style="181" hidden="1"/>
    <col min="10506" max="10507" width="1.625" style="181" hidden="1"/>
    <col min="10508" max="10508" width="1.875" style="181" hidden="1"/>
    <col min="10509" max="10513" width="1.625" style="181" hidden="1"/>
    <col min="10514" max="10515" width="2.125" style="181" hidden="1"/>
    <col min="10516" max="10516" width="20.625" style="181" hidden="1"/>
    <col min="10517" max="10517" width="5.625" style="181" hidden="1"/>
    <col min="10518" max="10524" width="1.625" style="181" hidden="1"/>
    <col min="10525" max="10525" width="2" style="181" hidden="1"/>
    <col min="10526" max="10527" width="1.625" style="181" hidden="1"/>
    <col min="10528" max="10528" width="1.875" style="181" hidden="1"/>
    <col min="10529" max="10530" width="1.625" style="181" hidden="1"/>
    <col min="10531" max="10531" width="1.75" style="181" hidden="1"/>
    <col min="10532" max="10533" width="1.625" style="181" hidden="1"/>
    <col min="10534" max="10534" width="1.875" style="181" hidden="1"/>
    <col min="10535" max="10535" width="2.125" style="181" hidden="1"/>
    <col min="10536" max="10536" width="20.625" style="181" hidden="1"/>
    <col min="10537" max="10537" width="5.625" style="181" hidden="1"/>
    <col min="10538" max="10539" width="1.625" style="181" hidden="1"/>
    <col min="10540" max="10540" width="2.125" style="181" hidden="1"/>
    <col min="10541" max="10541" width="1.875" style="181" hidden="1"/>
    <col min="10542" max="10552" width="1.625" style="181" hidden="1"/>
    <col min="10553" max="10553" width="2.875" style="181" hidden="1"/>
    <col min="10554" max="10555" width="2.125" style="181" hidden="1"/>
    <col min="10556" max="10556" width="20.625" style="181" hidden="1"/>
    <col min="10557" max="10557" width="8.625" style="181" hidden="1"/>
    <col min="10558" max="10752" width="7.75" style="181" hidden="1"/>
    <col min="10753" max="10760" width="1.625" style="181" hidden="1"/>
    <col min="10761" max="10761" width="1.75" style="181" hidden="1"/>
    <col min="10762" max="10763" width="1.625" style="181" hidden="1"/>
    <col min="10764" max="10764" width="1.875" style="181" hidden="1"/>
    <col min="10765" max="10769" width="1.625" style="181" hidden="1"/>
    <col min="10770" max="10771" width="2.125" style="181" hidden="1"/>
    <col min="10772" max="10772" width="20.625" style="181" hidden="1"/>
    <col min="10773" max="10773" width="5.625" style="181" hidden="1"/>
    <col min="10774" max="10780" width="1.625" style="181" hidden="1"/>
    <col min="10781" max="10781" width="2" style="181" hidden="1"/>
    <col min="10782" max="10783" width="1.625" style="181" hidden="1"/>
    <col min="10784" max="10784" width="1.875" style="181" hidden="1"/>
    <col min="10785" max="10786" width="1.625" style="181" hidden="1"/>
    <col min="10787" max="10787" width="1.75" style="181" hidden="1"/>
    <col min="10788" max="10789" width="1.625" style="181" hidden="1"/>
    <col min="10790" max="10790" width="1.875" style="181" hidden="1"/>
    <col min="10791" max="10791" width="2.125" style="181" hidden="1"/>
    <col min="10792" max="10792" width="20.625" style="181" hidden="1"/>
    <col min="10793" max="10793" width="5.625" style="181" hidden="1"/>
    <col min="10794" max="10795" width="1.625" style="181" hidden="1"/>
    <col min="10796" max="10796" width="2.125" style="181" hidden="1"/>
    <col min="10797" max="10797" width="1.875" style="181" hidden="1"/>
    <col min="10798" max="10808" width="1.625" style="181" hidden="1"/>
    <col min="10809" max="10809" width="2.875" style="181" hidden="1"/>
    <col min="10810" max="10811" width="2.125" style="181" hidden="1"/>
    <col min="10812" max="10812" width="20.625" style="181" hidden="1"/>
    <col min="10813" max="10813" width="8.625" style="181" hidden="1"/>
    <col min="10814" max="11008" width="7.75" style="181" hidden="1"/>
    <col min="11009" max="11016" width="1.625" style="181" hidden="1"/>
    <col min="11017" max="11017" width="1.75" style="181" hidden="1"/>
    <col min="11018" max="11019" width="1.625" style="181" hidden="1"/>
    <col min="11020" max="11020" width="1.875" style="181" hidden="1"/>
    <col min="11021" max="11025" width="1.625" style="181" hidden="1"/>
    <col min="11026" max="11027" width="2.125" style="181" hidden="1"/>
    <col min="11028" max="11028" width="20.625" style="181" hidden="1"/>
    <col min="11029" max="11029" width="5.625" style="181" hidden="1"/>
    <col min="11030" max="11036" width="1.625" style="181" hidden="1"/>
    <col min="11037" max="11037" width="2" style="181" hidden="1"/>
    <col min="11038" max="11039" width="1.625" style="181" hidden="1"/>
    <col min="11040" max="11040" width="1.875" style="181" hidden="1"/>
    <col min="11041" max="11042" width="1.625" style="181" hidden="1"/>
    <col min="11043" max="11043" width="1.75" style="181" hidden="1"/>
    <col min="11044" max="11045" width="1.625" style="181" hidden="1"/>
    <col min="11046" max="11046" width="1.875" style="181" hidden="1"/>
    <col min="11047" max="11047" width="2.125" style="181" hidden="1"/>
    <col min="11048" max="11048" width="20.625" style="181" hidden="1"/>
    <col min="11049" max="11049" width="5.625" style="181" hidden="1"/>
    <col min="11050" max="11051" width="1.625" style="181" hidden="1"/>
    <col min="11052" max="11052" width="2.125" style="181" hidden="1"/>
    <col min="11053" max="11053" width="1.875" style="181" hidden="1"/>
    <col min="11054" max="11064" width="1.625" style="181" hidden="1"/>
    <col min="11065" max="11065" width="2.875" style="181" hidden="1"/>
    <col min="11066" max="11067" width="2.125" style="181" hidden="1"/>
    <col min="11068" max="11068" width="20.625" style="181" hidden="1"/>
    <col min="11069" max="11069" width="8.625" style="181" hidden="1"/>
    <col min="11070" max="11264" width="7.75" style="181" hidden="1"/>
    <col min="11265" max="11272" width="1.625" style="181" hidden="1"/>
    <col min="11273" max="11273" width="1.75" style="181" hidden="1"/>
    <col min="11274" max="11275" width="1.625" style="181" hidden="1"/>
    <col min="11276" max="11276" width="1.875" style="181" hidden="1"/>
    <col min="11277" max="11281" width="1.625" style="181" hidden="1"/>
    <col min="11282" max="11283" width="2.125" style="181" hidden="1"/>
    <col min="11284" max="11284" width="20.625" style="181" hidden="1"/>
    <col min="11285" max="11285" width="5.625" style="181" hidden="1"/>
    <col min="11286" max="11292" width="1.625" style="181" hidden="1"/>
    <col min="11293" max="11293" width="2" style="181" hidden="1"/>
    <col min="11294" max="11295" width="1.625" style="181" hidden="1"/>
    <col min="11296" max="11296" width="1.875" style="181" hidden="1"/>
    <col min="11297" max="11298" width="1.625" style="181" hidden="1"/>
    <col min="11299" max="11299" width="1.75" style="181" hidden="1"/>
    <col min="11300" max="11301" width="1.625" style="181" hidden="1"/>
    <col min="11302" max="11302" width="1.875" style="181" hidden="1"/>
    <col min="11303" max="11303" width="2.125" style="181" hidden="1"/>
    <col min="11304" max="11304" width="20.625" style="181" hidden="1"/>
    <col min="11305" max="11305" width="5.625" style="181" hidden="1"/>
    <col min="11306" max="11307" width="1.625" style="181" hidden="1"/>
    <col min="11308" max="11308" width="2.125" style="181" hidden="1"/>
    <col min="11309" max="11309" width="1.875" style="181" hidden="1"/>
    <col min="11310" max="11320" width="1.625" style="181" hidden="1"/>
    <col min="11321" max="11321" width="2.875" style="181" hidden="1"/>
    <col min="11322" max="11323" width="2.125" style="181" hidden="1"/>
    <col min="11324" max="11324" width="20.625" style="181" hidden="1"/>
    <col min="11325" max="11325" width="8.625" style="181" hidden="1"/>
    <col min="11326" max="11520" width="7.75" style="181" hidden="1"/>
    <col min="11521" max="11528" width="1.625" style="181" hidden="1"/>
    <col min="11529" max="11529" width="1.75" style="181" hidden="1"/>
    <col min="11530" max="11531" width="1.625" style="181" hidden="1"/>
    <col min="11532" max="11532" width="1.875" style="181" hidden="1"/>
    <col min="11533" max="11537" width="1.625" style="181" hidden="1"/>
    <col min="11538" max="11539" width="2.125" style="181" hidden="1"/>
    <col min="11540" max="11540" width="20.625" style="181" hidden="1"/>
    <col min="11541" max="11541" width="5.625" style="181" hidden="1"/>
    <col min="11542" max="11548" width="1.625" style="181" hidden="1"/>
    <col min="11549" max="11549" width="2" style="181" hidden="1"/>
    <col min="11550" max="11551" width="1.625" style="181" hidden="1"/>
    <col min="11552" max="11552" width="1.875" style="181" hidden="1"/>
    <col min="11553" max="11554" width="1.625" style="181" hidden="1"/>
    <col min="11555" max="11555" width="1.75" style="181" hidden="1"/>
    <col min="11556" max="11557" width="1.625" style="181" hidden="1"/>
    <col min="11558" max="11558" width="1.875" style="181" hidden="1"/>
    <col min="11559" max="11559" width="2.125" style="181" hidden="1"/>
    <col min="11560" max="11560" width="20.625" style="181" hidden="1"/>
    <col min="11561" max="11561" width="5.625" style="181" hidden="1"/>
    <col min="11562" max="11563" width="1.625" style="181" hidden="1"/>
    <col min="11564" max="11564" width="2.125" style="181" hidden="1"/>
    <col min="11565" max="11565" width="1.875" style="181" hidden="1"/>
    <col min="11566" max="11576" width="1.625" style="181" hidden="1"/>
    <col min="11577" max="11577" width="2.875" style="181" hidden="1"/>
    <col min="11578" max="11579" width="2.125" style="181" hidden="1"/>
    <col min="11580" max="11580" width="20.625" style="181" hidden="1"/>
    <col min="11581" max="11581" width="8.625" style="181" hidden="1"/>
    <col min="11582" max="11776" width="7.75" style="181" hidden="1"/>
    <col min="11777" max="11784" width="1.625" style="181" hidden="1"/>
    <col min="11785" max="11785" width="1.75" style="181" hidden="1"/>
    <col min="11786" max="11787" width="1.625" style="181" hidden="1"/>
    <col min="11788" max="11788" width="1.875" style="181" hidden="1"/>
    <col min="11789" max="11793" width="1.625" style="181" hidden="1"/>
    <col min="11794" max="11795" width="2.125" style="181" hidden="1"/>
    <col min="11796" max="11796" width="20.625" style="181" hidden="1"/>
    <col min="11797" max="11797" width="5.625" style="181" hidden="1"/>
    <col min="11798" max="11804" width="1.625" style="181" hidden="1"/>
    <col min="11805" max="11805" width="2" style="181" hidden="1"/>
    <col min="11806" max="11807" width="1.625" style="181" hidden="1"/>
    <col min="11808" max="11808" width="1.875" style="181" hidden="1"/>
    <col min="11809" max="11810" width="1.625" style="181" hidden="1"/>
    <col min="11811" max="11811" width="1.75" style="181" hidden="1"/>
    <col min="11812" max="11813" width="1.625" style="181" hidden="1"/>
    <col min="11814" max="11814" width="1.875" style="181" hidden="1"/>
    <col min="11815" max="11815" width="2.125" style="181" hidden="1"/>
    <col min="11816" max="11816" width="20.625" style="181" hidden="1"/>
    <col min="11817" max="11817" width="5.625" style="181" hidden="1"/>
    <col min="11818" max="11819" width="1.625" style="181" hidden="1"/>
    <col min="11820" max="11820" width="2.125" style="181" hidden="1"/>
    <col min="11821" max="11821" width="1.875" style="181" hidden="1"/>
    <col min="11822" max="11832" width="1.625" style="181" hidden="1"/>
    <col min="11833" max="11833" width="2.875" style="181" hidden="1"/>
    <col min="11834" max="11835" width="2.125" style="181" hidden="1"/>
    <col min="11836" max="11836" width="20.625" style="181" hidden="1"/>
    <col min="11837" max="11837" width="8.625" style="181" hidden="1"/>
    <col min="11838" max="12032" width="7.75" style="181" hidden="1"/>
    <col min="12033" max="12040" width="1.625" style="181" hidden="1"/>
    <col min="12041" max="12041" width="1.75" style="181" hidden="1"/>
    <col min="12042" max="12043" width="1.625" style="181" hidden="1"/>
    <col min="12044" max="12044" width="1.875" style="181" hidden="1"/>
    <col min="12045" max="12049" width="1.625" style="181" hidden="1"/>
    <col min="12050" max="12051" width="2.125" style="181" hidden="1"/>
    <col min="12052" max="12052" width="20.625" style="181" hidden="1"/>
    <col min="12053" max="12053" width="5.625" style="181" hidden="1"/>
    <col min="12054" max="12060" width="1.625" style="181" hidden="1"/>
    <col min="12061" max="12061" width="2" style="181" hidden="1"/>
    <col min="12062" max="12063" width="1.625" style="181" hidden="1"/>
    <col min="12064" max="12064" width="1.875" style="181" hidden="1"/>
    <col min="12065" max="12066" width="1.625" style="181" hidden="1"/>
    <col min="12067" max="12067" width="1.75" style="181" hidden="1"/>
    <col min="12068" max="12069" width="1.625" style="181" hidden="1"/>
    <col min="12070" max="12070" width="1.875" style="181" hidden="1"/>
    <col min="12071" max="12071" width="2.125" style="181" hidden="1"/>
    <col min="12072" max="12072" width="20.625" style="181" hidden="1"/>
    <col min="12073" max="12073" width="5.625" style="181" hidden="1"/>
    <col min="12074" max="12075" width="1.625" style="181" hidden="1"/>
    <col min="12076" max="12076" width="2.125" style="181" hidden="1"/>
    <col min="12077" max="12077" width="1.875" style="181" hidden="1"/>
    <col min="12078" max="12088" width="1.625" style="181" hidden="1"/>
    <col min="12089" max="12089" width="2.875" style="181" hidden="1"/>
    <col min="12090" max="12091" width="2.125" style="181" hidden="1"/>
    <col min="12092" max="12092" width="20.625" style="181" hidden="1"/>
    <col min="12093" max="12093" width="8.625" style="181" hidden="1"/>
    <col min="12094" max="12288" width="7.75" style="181" hidden="1"/>
    <col min="12289" max="12296" width="1.625" style="181" hidden="1"/>
    <col min="12297" max="12297" width="1.75" style="181" hidden="1"/>
    <col min="12298" max="12299" width="1.625" style="181" hidden="1"/>
    <col min="12300" max="12300" width="1.875" style="181" hidden="1"/>
    <col min="12301" max="12305" width="1.625" style="181" hidden="1"/>
    <col min="12306" max="12307" width="2.125" style="181" hidden="1"/>
    <col min="12308" max="12308" width="20.625" style="181" hidden="1"/>
    <col min="12309" max="12309" width="5.625" style="181" hidden="1"/>
    <col min="12310" max="12316" width="1.625" style="181" hidden="1"/>
    <col min="12317" max="12317" width="2" style="181" hidden="1"/>
    <col min="12318" max="12319" width="1.625" style="181" hidden="1"/>
    <col min="12320" max="12320" width="1.875" style="181" hidden="1"/>
    <col min="12321" max="12322" width="1.625" style="181" hidden="1"/>
    <col min="12323" max="12323" width="1.75" style="181" hidden="1"/>
    <col min="12324" max="12325" width="1.625" style="181" hidden="1"/>
    <col min="12326" max="12326" width="1.875" style="181" hidden="1"/>
    <col min="12327" max="12327" width="2.125" style="181" hidden="1"/>
    <col min="12328" max="12328" width="20.625" style="181" hidden="1"/>
    <col min="12329" max="12329" width="5.625" style="181" hidden="1"/>
    <col min="12330" max="12331" width="1.625" style="181" hidden="1"/>
    <col min="12332" max="12332" width="2.125" style="181" hidden="1"/>
    <col min="12333" max="12333" width="1.875" style="181" hidden="1"/>
    <col min="12334" max="12344" width="1.625" style="181" hidden="1"/>
    <col min="12345" max="12345" width="2.875" style="181" hidden="1"/>
    <col min="12346" max="12347" width="2.125" style="181" hidden="1"/>
    <col min="12348" max="12348" width="20.625" style="181" hidden="1"/>
    <col min="12349" max="12349" width="8.625" style="181" hidden="1"/>
    <col min="12350" max="12544" width="7.75" style="181" hidden="1"/>
    <col min="12545" max="12552" width="1.625" style="181" hidden="1"/>
    <col min="12553" max="12553" width="1.75" style="181" hidden="1"/>
    <col min="12554" max="12555" width="1.625" style="181" hidden="1"/>
    <col min="12556" max="12556" width="1.875" style="181" hidden="1"/>
    <col min="12557" max="12561" width="1.625" style="181" hidden="1"/>
    <col min="12562" max="12563" width="2.125" style="181" hidden="1"/>
    <col min="12564" max="12564" width="20.625" style="181" hidden="1"/>
    <col min="12565" max="12565" width="5.625" style="181" hidden="1"/>
    <col min="12566" max="12572" width="1.625" style="181" hidden="1"/>
    <col min="12573" max="12573" width="2" style="181" hidden="1"/>
    <col min="12574" max="12575" width="1.625" style="181" hidden="1"/>
    <col min="12576" max="12576" width="1.875" style="181" hidden="1"/>
    <col min="12577" max="12578" width="1.625" style="181" hidden="1"/>
    <col min="12579" max="12579" width="1.75" style="181" hidden="1"/>
    <col min="12580" max="12581" width="1.625" style="181" hidden="1"/>
    <col min="12582" max="12582" width="1.875" style="181" hidden="1"/>
    <col min="12583" max="12583" width="2.125" style="181" hidden="1"/>
    <col min="12584" max="12584" width="20.625" style="181" hidden="1"/>
    <col min="12585" max="12585" width="5.625" style="181" hidden="1"/>
    <col min="12586" max="12587" width="1.625" style="181" hidden="1"/>
    <col min="12588" max="12588" width="2.125" style="181" hidden="1"/>
    <col min="12589" max="12589" width="1.875" style="181" hidden="1"/>
    <col min="12590" max="12600" width="1.625" style="181" hidden="1"/>
    <col min="12601" max="12601" width="2.875" style="181" hidden="1"/>
    <col min="12602" max="12603" width="2.125" style="181" hidden="1"/>
    <col min="12604" max="12604" width="20.625" style="181" hidden="1"/>
    <col min="12605" max="12605" width="8.625" style="181" hidden="1"/>
    <col min="12606" max="12800" width="7.75" style="181" hidden="1"/>
    <col min="12801" max="12808" width="1.625" style="181" hidden="1"/>
    <col min="12809" max="12809" width="1.75" style="181" hidden="1"/>
    <col min="12810" max="12811" width="1.625" style="181" hidden="1"/>
    <col min="12812" max="12812" width="1.875" style="181" hidden="1"/>
    <col min="12813" max="12817" width="1.625" style="181" hidden="1"/>
    <col min="12818" max="12819" width="2.125" style="181" hidden="1"/>
    <col min="12820" max="12820" width="20.625" style="181" hidden="1"/>
    <col min="12821" max="12821" width="5.625" style="181" hidden="1"/>
    <col min="12822" max="12828" width="1.625" style="181" hidden="1"/>
    <col min="12829" max="12829" width="2" style="181" hidden="1"/>
    <col min="12830" max="12831" width="1.625" style="181" hidden="1"/>
    <col min="12832" max="12832" width="1.875" style="181" hidden="1"/>
    <col min="12833" max="12834" width="1.625" style="181" hidden="1"/>
    <col min="12835" max="12835" width="1.75" style="181" hidden="1"/>
    <col min="12836" max="12837" width="1.625" style="181" hidden="1"/>
    <col min="12838" max="12838" width="1.875" style="181" hidden="1"/>
    <col min="12839" max="12839" width="2.125" style="181" hidden="1"/>
    <col min="12840" max="12840" width="20.625" style="181" hidden="1"/>
    <col min="12841" max="12841" width="5.625" style="181" hidden="1"/>
    <col min="12842" max="12843" width="1.625" style="181" hidden="1"/>
    <col min="12844" max="12844" width="2.125" style="181" hidden="1"/>
    <col min="12845" max="12845" width="1.875" style="181" hidden="1"/>
    <col min="12846" max="12856" width="1.625" style="181" hidden="1"/>
    <col min="12857" max="12857" width="2.875" style="181" hidden="1"/>
    <col min="12858" max="12859" width="2.125" style="181" hidden="1"/>
    <col min="12860" max="12860" width="20.625" style="181" hidden="1"/>
    <col min="12861" max="12861" width="8.625" style="181" hidden="1"/>
    <col min="12862" max="13056" width="7.75" style="181" hidden="1"/>
    <col min="13057" max="13064" width="1.625" style="181" hidden="1"/>
    <col min="13065" max="13065" width="1.75" style="181" hidden="1"/>
    <col min="13066" max="13067" width="1.625" style="181" hidden="1"/>
    <col min="13068" max="13068" width="1.875" style="181" hidden="1"/>
    <col min="13069" max="13073" width="1.625" style="181" hidden="1"/>
    <col min="13074" max="13075" width="2.125" style="181" hidden="1"/>
    <col min="13076" max="13076" width="20.625" style="181" hidden="1"/>
    <col min="13077" max="13077" width="5.625" style="181" hidden="1"/>
    <col min="13078" max="13084" width="1.625" style="181" hidden="1"/>
    <col min="13085" max="13085" width="2" style="181" hidden="1"/>
    <col min="13086" max="13087" width="1.625" style="181" hidden="1"/>
    <col min="13088" max="13088" width="1.875" style="181" hidden="1"/>
    <col min="13089" max="13090" width="1.625" style="181" hidden="1"/>
    <col min="13091" max="13091" width="1.75" style="181" hidden="1"/>
    <col min="13092" max="13093" width="1.625" style="181" hidden="1"/>
    <col min="13094" max="13094" width="1.875" style="181" hidden="1"/>
    <col min="13095" max="13095" width="2.125" style="181" hidden="1"/>
    <col min="13096" max="13096" width="20.625" style="181" hidden="1"/>
    <col min="13097" max="13097" width="5.625" style="181" hidden="1"/>
    <col min="13098" max="13099" width="1.625" style="181" hidden="1"/>
    <col min="13100" max="13100" width="2.125" style="181" hidden="1"/>
    <col min="13101" max="13101" width="1.875" style="181" hidden="1"/>
    <col min="13102" max="13112" width="1.625" style="181" hidden="1"/>
    <col min="13113" max="13113" width="2.875" style="181" hidden="1"/>
    <col min="13114" max="13115" width="2.125" style="181" hidden="1"/>
    <col min="13116" max="13116" width="20.625" style="181" hidden="1"/>
    <col min="13117" max="13117" width="8.625" style="181" hidden="1"/>
    <col min="13118" max="13312" width="7.75" style="181" hidden="1"/>
    <col min="13313" max="13320" width="1.625" style="181" hidden="1"/>
    <col min="13321" max="13321" width="1.75" style="181" hidden="1"/>
    <col min="13322" max="13323" width="1.625" style="181" hidden="1"/>
    <col min="13324" max="13324" width="1.875" style="181" hidden="1"/>
    <col min="13325" max="13329" width="1.625" style="181" hidden="1"/>
    <col min="13330" max="13331" width="2.125" style="181" hidden="1"/>
    <col min="13332" max="13332" width="20.625" style="181" hidden="1"/>
    <col min="13333" max="13333" width="5.625" style="181" hidden="1"/>
    <col min="13334" max="13340" width="1.625" style="181" hidden="1"/>
    <col min="13341" max="13341" width="2" style="181" hidden="1"/>
    <col min="13342" max="13343" width="1.625" style="181" hidden="1"/>
    <col min="13344" max="13344" width="1.875" style="181" hidden="1"/>
    <col min="13345" max="13346" width="1.625" style="181" hidden="1"/>
    <col min="13347" max="13347" width="1.75" style="181" hidden="1"/>
    <col min="13348" max="13349" width="1.625" style="181" hidden="1"/>
    <col min="13350" max="13350" width="1.875" style="181" hidden="1"/>
    <col min="13351" max="13351" width="2.125" style="181" hidden="1"/>
    <col min="13352" max="13352" width="20.625" style="181" hidden="1"/>
    <col min="13353" max="13353" width="5.625" style="181" hidden="1"/>
    <col min="13354" max="13355" width="1.625" style="181" hidden="1"/>
    <col min="13356" max="13356" width="2.125" style="181" hidden="1"/>
    <col min="13357" max="13357" width="1.875" style="181" hidden="1"/>
    <col min="13358" max="13368" width="1.625" style="181" hidden="1"/>
    <col min="13369" max="13369" width="2.875" style="181" hidden="1"/>
    <col min="13370" max="13371" width="2.125" style="181" hidden="1"/>
    <col min="13372" max="13372" width="20.625" style="181" hidden="1"/>
    <col min="13373" max="13373" width="8.625" style="181" hidden="1"/>
    <col min="13374" max="13568" width="7.75" style="181" hidden="1"/>
    <col min="13569" max="13576" width="1.625" style="181" hidden="1"/>
    <col min="13577" max="13577" width="1.75" style="181" hidden="1"/>
    <col min="13578" max="13579" width="1.625" style="181" hidden="1"/>
    <col min="13580" max="13580" width="1.875" style="181" hidden="1"/>
    <col min="13581" max="13585" width="1.625" style="181" hidden="1"/>
    <col min="13586" max="13587" width="2.125" style="181" hidden="1"/>
    <col min="13588" max="13588" width="20.625" style="181" hidden="1"/>
    <col min="13589" max="13589" width="5.625" style="181" hidden="1"/>
    <col min="13590" max="13596" width="1.625" style="181" hidden="1"/>
    <col min="13597" max="13597" width="2" style="181" hidden="1"/>
    <col min="13598" max="13599" width="1.625" style="181" hidden="1"/>
    <col min="13600" max="13600" width="1.875" style="181" hidden="1"/>
    <col min="13601" max="13602" width="1.625" style="181" hidden="1"/>
    <col min="13603" max="13603" width="1.75" style="181" hidden="1"/>
    <col min="13604" max="13605" width="1.625" style="181" hidden="1"/>
    <col min="13606" max="13606" width="1.875" style="181" hidden="1"/>
    <col min="13607" max="13607" width="2.125" style="181" hidden="1"/>
    <col min="13608" max="13608" width="20.625" style="181" hidden="1"/>
    <col min="13609" max="13609" width="5.625" style="181" hidden="1"/>
    <col min="13610" max="13611" width="1.625" style="181" hidden="1"/>
    <col min="13612" max="13612" width="2.125" style="181" hidden="1"/>
    <col min="13613" max="13613" width="1.875" style="181" hidden="1"/>
    <col min="13614" max="13624" width="1.625" style="181" hidden="1"/>
    <col min="13625" max="13625" width="2.875" style="181" hidden="1"/>
    <col min="13626" max="13627" width="2.125" style="181" hidden="1"/>
    <col min="13628" max="13628" width="20.625" style="181" hidden="1"/>
    <col min="13629" max="13629" width="8.625" style="181" hidden="1"/>
    <col min="13630" max="13824" width="7.75" style="181" hidden="1"/>
    <col min="13825" max="13832" width="1.625" style="181" hidden="1"/>
    <col min="13833" max="13833" width="1.75" style="181" hidden="1"/>
    <col min="13834" max="13835" width="1.625" style="181" hidden="1"/>
    <col min="13836" max="13836" width="1.875" style="181" hidden="1"/>
    <col min="13837" max="13841" width="1.625" style="181" hidden="1"/>
    <col min="13842" max="13843" width="2.125" style="181" hidden="1"/>
    <col min="13844" max="13844" width="20.625" style="181" hidden="1"/>
    <col min="13845" max="13845" width="5.625" style="181" hidden="1"/>
    <col min="13846" max="13852" width="1.625" style="181" hidden="1"/>
    <col min="13853" max="13853" width="2" style="181" hidden="1"/>
    <col min="13854" max="13855" width="1.625" style="181" hidden="1"/>
    <col min="13856" max="13856" width="1.875" style="181" hidden="1"/>
    <col min="13857" max="13858" width="1.625" style="181" hidden="1"/>
    <col min="13859" max="13859" width="1.75" style="181" hidden="1"/>
    <col min="13860" max="13861" width="1.625" style="181" hidden="1"/>
    <col min="13862" max="13862" width="1.875" style="181" hidden="1"/>
    <col min="13863" max="13863" width="2.125" style="181" hidden="1"/>
    <col min="13864" max="13864" width="20.625" style="181" hidden="1"/>
    <col min="13865" max="13865" width="5.625" style="181" hidden="1"/>
    <col min="13866" max="13867" width="1.625" style="181" hidden="1"/>
    <col min="13868" max="13868" width="2.125" style="181" hidden="1"/>
    <col min="13869" max="13869" width="1.875" style="181" hidden="1"/>
    <col min="13870" max="13880" width="1.625" style="181" hidden="1"/>
    <col min="13881" max="13881" width="2.875" style="181" hidden="1"/>
    <col min="13882" max="13883" width="2.125" style="181" hidden="1"/>
    <col min="13884" max="13884" width="20.625" style="181" hidden="1"/>
    <col min="13885" max="13885" width="8.625" style="181" hidden="1"/>
    <col min="13886" max="14080" width="7.75" style="181" hidden="1"/>
    <col min="14081" max="14088" width="1.625" style="181" hidden="1"/>
    <col min="14089" max="14089" width="1.75" style="181" hidden="1"/>
    <col min="14090" max="14091" width="1.625" style="181" hidden="1"/>
    <col min="14092" max="14092" width="1.875" style="181" hidden="1"/>
    <col min="14093" max="14097" width="1.625" style="181" hidden="1"/>
    <col min="14098" max="14099" width="2.125" style="181" hidden="1"/>
    <col min="14100" max="14100" width="20.625" style="181" hidden="1"/>
    <col min="14101" max="14101" width="5.625" style="181" hidden="1"/>
    <col min="14102" max="14108" width="1.625" style="181" hidden="1"/>
    <col min="14109" max="14109" width="2" style="181" hidden="1"/>
    <col min="14110" max="14111" width="1.625" style="181" hidden="1"/>
    <col min="14112" max="14112" width="1.875" style="181" hidden="1"/>
    <col min="14113" max="14114" width="1.625" style="181" hidden="1"/>
    <col min="14115" max="14115" width="1.75" style="181" hidden="1"/>
    <col min="14116" max="14117" width="1.625" style="181" hidden="1"/>
    <col min="14118" max="14118" width="1.875" style="181" hidden="1"/>
    <col min="14119" max="14119" width="2.125" style="181" hidden="1"/>
    <col min="14120" max="14120" width="20.625" style="181" hidden="1"/>
    <col min="14121" max="14121" width="5.625" style="181" hidden="1"/>
    <col min="14122" max="14123" width="1.625" style="181" hidden="1"/>
    <col min="14124" max="14124" width="2.125" style="181" hidden="1"/>
    <col min="14125" max="14125" width="1.875" style="181" hidden="1"/>
    <col min="14126" max="14136" width="1.625" style="181" hidden="1"/>
    <col min="14137" max="14137" width="2.875" style="181" hidden="1"/>
    <col min="14138" max="14139" width="2.125" style="181" hidden="1"/>
    <col min="14140" max="14140" width="20.625" style="181" hidden="1"/>
    <col min="14141" max="14141" width="8.625" style="181" hidden="1"/>
    <col min="14142" max="14336" width="7.75" style="181" hidden="1"/>
    <col min="14337" max="14344" width="1.625" style="181" hidden="1"/>
    <col min="14345" max="14345" width="1.75" style="181" hidden="1"/>
    <col min="14346" max="14347" width="1.625" style="181" hidden="1"/>
    <col min="14348" max="14348" width="1.875" style="181" hidden="1"/>
    <col min="14349" max="14353" width="1.625" style="181" hidden="1"/>
    <col min="14354" max="14355" width="2.125" style="181" hidden="1"/>
    <col min="14356" max="14356" width="20.625" style="181" hidden="1"/>
    <col min="14357" max="14357" width="5.625" style="181" hidden="1"/>
    <col min="14358" max="14364" width="1.625" style="181" hidden="1"/>
    <col min="14365" max="14365" width="2" style="181" hidden="1"/>
    <col min="14366" max="14367" width="1.625" style="181" hidden="1"/>
    <col min="14368" max="14368" width="1.875" style="181" hidden="1"/>
    <col min="14369" max="14370" width="1.625" style="181" hidden="1"/>
    <col min="14371" max="14371" width="1.75" style="181" hidden="1"/>
    <col min="14372" max="14373" width="1.625" style="181" hidden="1"/>
    <col min="14374" max="14374" width="1.875" style="181" hidden="1"/>
    <col min="14375" max="14375" width="2.125" style="181" hidden="1"/>
    <col min="14376" max="14376" width="20.625" style="181" hidden="1"/>
    <col min="14377" max="14377" width="5.625" style="181" hidden="1"/>
    <col min="14378" max="14379" width="1.625" style="181" hidden="1"/>
    <col min="14380" max="14380" width="2.125" style="181" hidden="1"/>
    <col min="14381" max="14381" width="1.875" style="181" hidden="1"/>
    <col min="14382" max="14392" width="1.625" style="181" hidden="1"/>
    <col min="14393" max="14393" width="2.875" style="181" hidden="1"/>
    <col min="14394" max="14395" width="2.125" style="181" hidden="1"/>
    <col min="14396" max="14396" width="20.625" style="181" hidden="1"/>
    <col min="14397" max="14397" width="8.625" style="181" hidden="1"/>
    <col min="14398" max="14592" width="7.75" style="181" hidden="1"/>
    <col min="14593" max="14600" width="1.625" style="181" hidden="1"/>
    <col min="14601" max="14601" width="1.75" style="181" hidden="1"/>
    <col min="14602" max="14603" width="1.625" style="181" hidden="1"/>
    <col min="14604" max="14604" width="1.875" style="181" hidden="1"/>
    <col min="14605" max="14609" width="1.625" style="181" hidden="1"/>
    <col min="14610" max="14611" width="2.125" style="181" hidden="1"/>
    <col min="14612" max="14612" width="20.625" style="181" hidden="1"/>
    <col min="14613" max="14613" width="5.625" style="181" hidden="1"/>
    <col min="14614" max="14620" width="1.625" style="181" hidden="1"/>
    <col min="14621" max="14621" width="2" style="181" hidden="1"/>
    <col min="14622" max="14623" width="1.625" style="181" hidden="1"/>
    <col min="14624" max="14624" width="1.875" style="181" hidden="1"/>
    <col min="14625" max="14626" width="1.625" style="181" hidden="1"/>
    <col min="14627" max="14627" width="1.75" style="181" hidden="1"/>
    <col min="14628" max="14629" width="1.625" style="181" hidden="1"/>
    <col min="14630" max="14630" width="1.875" style="181" hidden="1"/>
    <col min="14631" max="14631" width="2.125" style="181" hidden="1"/>
    <col min="14632" max="14632" width="20.625" style="181" hidden="1"/>
    <col min="14633" max="14633" width="5.625" style="181" hidden="1"/>
    <col min="14634" max="14635" width="1.625" style="181" hidden="1"/>
    <col min="14636" max="14636" width="2.125" style="181" hidden="1"/>
    <col min="14637" max="14637" width="1.875" style="181" hidden="1"/>
    <col min="14638" max="14648" width="1.625" style="181" hidden="1"/>
    <col min="14649" max="14649" width="2.875" style="181" hidden="1"/>
    <col min="14650" max="14651" width="2.125" style="181" hidden="1"/>
    <col min="14652" max="14652" width="20.625" style="181" hidden="1"/>
    <col min="14653" max="14653" width="8.625" style="181" hidden="1"/>
    <col min="14654" max="14848" width="7.75" style="181" hidden="1"/>
    <col min="14849" max="14856" width="1.625" style="181" hidden="1"/>
    <col min="14857" max="14857" width="1.75" style="181" hidden="1"/>
    <col min="14858" max="14859" width="1.625" style="181" hidden="1"/>
    <col min="14860" max="14860" width="1.875" style="181" hidden="1"/>
    <col min="14861" max="14865" width="1.625" style="181" hidden="1"/>
    <col min="14866" max="14867" width="2.125" style="181" hidden="1"/>
    <col min="14868" max="14868" width="20.625" style="181" hidden="1"/>
    <col min="14869" max="14869" width="5.625" style="181" hidden="1"/>
    <col min="14870" max="14876" width="1.625" style="181" hidden="1"/>
    <col min="14877" max="14877" width="2" style="181" hidden="1"/>
    <col min="14878" max="14879" width="1.625" style="181" hidden="1"/>
    <col min="14880" max="14880" width="1.875" style="181" hidden="1"/>
    <col min="14881" max="14882" width="1.625" style="181" hidden="1"/>
    <col min="14883" max="14883" width="1.75" style="181" hidden="1"/>
    <col min="14884" max="14885" width="1.625" style="181" hidden="1"/>
    <col min="14886" max="14886" width="1.875" style="181" hidden="1"/>
    <col min="14887" max="14887" width="2.125" style="181" hidden="1"/>
    <col min="14888" max="14888" width="20.625" style="181" hidden="1"/>
    <col min="14889" max="14889" width="5.625" style="181" hidden="1"/>
    <col min="14890" max="14891" width="1.625" style="181" hidden="1"/>
    <col min="14892" max="14892" width="2.125" style="181" hidden="1"/>
    <col min="14893" max="14893" width="1.875" style="181" hidden="1"/>
    <col min="14894" max="14904" width="1.625" style="181" hidden="1"/>
    <col min="14905" max="14905" width="2.875" style="181" hidden="1"/>
    <col min="14906" max="14907" width="2.125" style="181" hidden="1"/>
    <col min="14908" max="14908" width="20.625" style="181" hidden="1"/>
    <col min="14909" max="14909" width="8.625" style="181" hidden="1"/>
    <col min="14910" max="15104" width="7.75" style="181" hidden="1"/>
    <col min="15105" max="15112" width="1.625" style="181" hidden="1"/>
    <col min="15113" max="15113" width="1.75" style="181" hidden="1"/>
    <col min="15114" max="15115" width="1.625" style="181" hidden="1"/>
    <col min="15116" max="15116" width="1.875" style="181" hidden="1"/>
    <col min="15117" max="15121" width="1.625" style="181" hidden="1"/>
    <col min="15122" max="15123" width="2.125" style="181" hidden="1"/>
    <col min="15124" max="15124" width="20.625" style="181" hidden="1"/>
    <col min="15125" max="15125" width="5.625" style="181" hidden="1"/>
    <col min="15126" max="15132" width="1.625" style="181" hidden="1"/>
    <col min="15133" max="15133" width="2" style="181" hidden="1"/>
    <col min="15134" max="15135" width="1.625" style="181" hidden="1"/>
    <col min="15136" max="15136" width="1.875" style="181" hidden="1"/>
    <col min="15137" max="15138" width="1.625" style="181" hidden="1"/>
    <col min="15139" max="15139" width="1.75" style="181" hidden="1"/>
    <col min="15140" max="15141" width="1.625" style="181" hidden="1"/>
    <col min="15142" max="15142" width="1.875" style="181" hidden="1"/>
    <col min="15143" max="15143" width="2.125" style="181" hidden="1"/>
    <col min="15144" max="15144" width="20.625" style="181" hidden="1"/>
    <col min="15145" max="15145" width="5.625" style="181" hidden="1"/>
    <col min="15146" max="15147" width="1.625" style="181" hidden="1"/>
    <col min="15148" max="15148" width="2.125" style="181" hidden="1"/>
    <col min="15149" max="15149" width="1.875" style="181" hidden="1"/>
    <col min="15150" max="15160" width="1.625" style="181" hidden="1"/>
    <col min="15161" max="15161" width="2.875" style="181" hidden="1"/>
    <col min="15162" max="15163" width="2.125" style="181" hidden="1"/>
    <col min="15164" max="15164" width="20.625" style="181" hidden="1"/>
    <col min="15165" max="15165" width="8.625" style="181" hidden="1"/>
    <col min="15166" max="15360" width="7.75" style="181" hidden="1"/>
    <col min="15361" max="15368" width="1.625" style="181" hidden="1"/>
    <col min="15369" max="15369" width="1.75" style="181" hidden="1"/>
    <col min="15370" max="15371" width="1.625" style="181" hidden="1"/>
    <col min="15372" max="15372" width="1.875" style="181" hidden="1"/>
    <col min="15373" max="15377" width="1.625" style="181" hidden="1"/>
    <col min="15378" max="15379" width="2.125" style="181" hidden="1"/>
    <col min="15380" max="15380" width="20.625" style="181" hidden="1"/>
    <col min="15381" max="15381" width="5.625" style="181" hidden="1"/>
    <col min="15382" max="15388" width="1.625" style="181" hidden="1"/>
    <col min="15389" max="15389" width="2" style="181" hidden="1"/>
    <col min="15390" max="15391" width="1.625" style="181" hidden="1"/>
    <col min="15392" max="15392" width="1.875" style="181" hidden="1"/>
    <col min="15393" max="15394" width="1.625" style="181" hidden="1"/>
    <col min="15395" max="15395" width="1.75" style="181" hidden="1"/>
    <col min="15396" max="15397" width="1.625" style="181" hidden="1"/>
    <col min="15398" max="15398" width="1.875" style="181" hidden="1"/>
    <col min="15399" max="15399" width="2.125" style="181" hidden="1"/>
    <col min="15400" max="15400" width="20.625" style="181" hidden="1"/>
    <col min="15401" max="15401" width="5.625" style="181" hidden="1"/>
    <col min="15402" max="15403" width="1.625" style="181" hidden="1"/>
    <col min="15404" max="15404" width="2.125" style="181" hidden="1"/>
    <col min="15405" max="15405" width="1.875" style="181" hidden="1"/>
    <col min="15406" max="15416" width="1.625" style="181" hidden="1"/>
    <col min="15417" max="15417" width="2.875" style="181" hidden="1"/>
    <col min="15418" max="15419" width="2.125" style="181" hidden="1"/>
    <col min="15420" max="15420" width="20.625" style="181" hidden="1"/>
    <col min="15421" max="15421" width="8.625" style="181" hidden="1"/>
    <col min="15422" max="15616" width="7.75" style="181" hidden="1"/>
    <col min="15617" max="15624" width="1.625" style="181" hidden="1"/>
    <col min="15625" max="15625" width="1.75" style="181" hidden="1"/>
    <col min="15626" max="15627" width="1.625" style="181" hidden="1"/>
    <col min="15628" max="15628" width="1.875" style="181" hidden="1"/>
    <col min="15629" max="15633" width="1.625" style="181" hidden="1"/>
    <col min="15634" max="15635" width="2.125" style="181" hidden="1"/>
    <col min="15636" max="15636" width="20.625" style="181" hidden="1"/>
    <col min="15637" max="15637" width="5.625" style="181" hidden="1"/>
    <col min="15638" max="15644" width="1.625" style="181" hidden="1"/>
    <col min="15645" max="15645" width="2" style="181" hidden="1"/>
    <col min="15646" max="15647" width="1.625" style="181" hidden="1"/>
    <col min="15648" max="15648" width="1.875" style="181" hidden="1"/>
    <col min="15649" max="15650" width="1.625" style="181" hidden="1"/>
    <col min="15651" max="15651" width="1.75" style="181" hidden="1"/>
    <col min="15652" max="15653" width="1.625" style="181" hidden="1"/>
    <col min="15654" max="15654" width="1.875" style="181" hidden="1"/>
    <col min="15655" max="15655" width="2.125" style="181" hidden="1"/>
    <col min="15656" max="15656" width="20.625" style="181" hidden="1"/>
    <col min="15657" max="15657" width="5.625" style="181" hidden="1"/>
    <col min="15658" max="15659" width="1.625" style="181" hidden="1"/>
    <col min="15660" max="15660" width="2.125" style="181" hidden="1"/>
    <col min="15661" max="15661" width="1.875" style="181" hidden="1"/>
    <col min="15662" max="15672" width="1.625" style="181" hidden="1"/>
    <col min="15673" max="15673" width="2.875" style="181" hidden="1"/>
    <col min="15674" max="15675" width="2.125" style="181" hidden="1"/>
    <col min="15676" max="15676" width="20.625" style="181" hidden="1"/>
    <col min="15677" max="15677" width="8.625" style="181" hidden="1"/>
    <col min="15678" max="15872" width="7.75" style="181" hidden="1"/>
    <col min="15873" max="15880" width="1.625" style="181" hidden="1"/>
    <col min="15881" max="15881" width="1.75" style="181" hidden="1"/>
    <col min="15882" max="15883" width="1.625" style="181" hidden="1"/>
    <col min="15884" max="15884" width="1.875" style="181" hidden="1"/>
    <col min="15885" max="15889" width="1.625" style="181" hidden="1"/>
    <col min="15890" max="15891" width="2.125" style="181" hidden="1"/>
    <col min="15892" max="15892" width="20.625" style="181" hidden="1"/>
    <col min="15893" max="15893" width="5.625" style="181" hidden="1"/>
    <col min="15894" max="15900" width="1.625" style="181" hidden="1"/>
    <col min="15901" max="15901" width="2" style="181" hidden="1"/>
    <col min="15902" max="15903" width="1.625" style="181" hidden="1"/>
    <col min="15904" max="15904" width="1.875" style="181" hidden="1"/>
    <col min="15905" max="15906" width="1.625" style="181" hidden="1"/>
    <col min="15907" max="15907" width="1.75" style="181" hidden="1"/>
    <col min="15908" max="15909" width="1.625" style="181" hidden="1"/>
    <col min="15910" max="15910" width="1.875" style="181" hidden="1"/>
    <col min="15911" max="15911" width="2.125" style="181" hidden="1"/>
    <col min="15912" max="15912" width="20.625" style="181" hidden="1"/>
    <col min="15913" max="15913" width="5.625" style="181" hidden="1"/>
    <col min="15914" max="15915" width="1.625" style="181" hidden="1"/>
    <col min="15916" max="15916" width="2.125" style="181" hidden="1"/>
    <col min="15917" max="15917" width="1.875" style="181" hidden="1"/>
    <col min="15918" max="15928" width="1.625" style="181" hidden="1"/>
    <col min="15929" max="15929" width="2.875" style="181" hidden="1"/>
    <col min="15930" max="15931" width="2.125" style="181" hidden="1"/>
    <col min="15932" max="15932" width="20.625" style="181" hidden="1"/>
    <col min="15933" max="15933" width="8.625" style="181" hidden="1"/>
    <col min="15934" max="16128" width="7.75" style="181" hidden="1"/>
    <col min="16129" max="16136" width="1.625" style="181" hidden="1"/>
    <col min="16137" max="16137" width="1.75" style="181" hidden="1"/>
    <col min="16138" max="16139" width="1.625" style="181" hidden="1"/>
    <col min="16140" max="16140" width="1.875" style="181" hidden="1"/>
    <col min="16141" max="16145" width="1.625" style="181" hidden="1"/>
    <col min="16146" max="16147" width="2.125" style="181" hidden="1"/>
    <col min="16148" max="16148" width="20.625" style="181" hidden="1"/>
    <col min="16149" max="16149" width="5.625" style="181" hidden="1"/>
    <col min="16150" max="16156" width="1.625" style="181" hidden="1"/>
    <col min="16157" max="16157" width="2" style="181" hidden="1"/>
    <col min="16158" max="16159" width="1.625" style="181" hidden="1"/>
    <col min="16160" max="16160" width="1.875" style="181" hidden="1"/>
    <col min="16161" max="16162" width="1.625" style="181" hidden="1"/>
    <col min="16163" max="16163" width="1.75" style="181" hidden="1"/>
    <col min="16164" max="16165" width="1.625" style="181" hidden="1"/>
    <col min="16166" max="16166" width="1.875" style="181" hidden="1"/>
    <col min="16167" max="16167" width="2.125" style="181" hidden="1"/>
    <col min="16168" max="16168" width="20.625" style="181" hidden="1"/>
    <col min="16169" max="16169" width="5.625" style="181" hidden="1"/>
    <col min="16170" max="16171" width="1.625" style="181" hidden="1"/>
    <col min="16172" max="16172" width="2.125" style="181" hidden="1"/>
    <col min="16173" max="16173" width="1.875" style="181" hidden="1"/>
    <col min="16174" max="16184" width="1.625" style="181" hidden="1"/>
    <col min="16185" max="16185" width="2.875" style="181" hidden="1"/>
    <col min="16186" max="16187" width="2.125" style="181" hidden="1"/>
    <col min="16188" max="16188" width="20.625" style="181" hidden="1"/>
    <col min="16189" max="16189" width="8.625" style="181" hidden="1"/>
    <col min="16190" max="16384" width="7.75" style="181" hidden="1"/>
  </cols>
  <sheetData>
    <row r="1" spans="1:160" s="209" customFormat="1" ht="9.9499999999999993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3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</row>
    <row r="2" spans="1:160" s="209" customFormat="1" ht="6" customHeight="1" x14ac:dyDescent="0.15">
      <c r="A2" s="29" t="s">
        <v>299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3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</row>
    <row r="3" spans="1:160" s="209" customFormat="1" ht="16.5" customHeight="1" x14ac:dyDescent="0.15">
      <c r="A3" s="29" t="s">
        <v>683</v>
      </c>
      <c r="B3" s="2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3"/>
      <c r="BC3" s="657"/>
      <c r="BD3" s="657"/>
      <c r="BE3" s="657"/>
      <c r="BF3" s="657"/>
      <c r="BG3" s="29"/>
      <c r="BH3" s="24" t="s">
        <v>20</v>
      </c>
      <c r="BI3" s="491" t="s">
        <v>684</v>
      </c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s="209" customFormat="1" ht="22.5" customHeight="1" x14ac:dyDescent="0.15">
      <c r="A4" s="29"/>
      <c r="B4" s="105"/>
      <c r="C4" s="23"/>
      <c r="D4" s="23"/>
      <c r="E4" s="23"/>
      <c r="F4" s="23"/>
      <c r="G4" s="23"/>
      <c r="H4" s="23"/>
      <c r="I4" s="23"/>
      <c r="J4" s="23"/>
      <c r="K4" s="29"/>
      <c r="L4" s="29"/>
      <c r="M4" s="29"/>
      <c r="N4" s="29"/>
      <c r="O4" s="29"/>
      <c r="P4" s="29"/>
      <c r="Q4" s="29"/>
      <c r="R4" s="227"/>
      <c r="S4" s="227"/>
      <c r="T4" s="166"/>
      <c r="U4" s="166"/>
      <c r="V4" s="166"/>
      <c r="W4" s="183"/>
      <c r="X4" s="183"/>
      <c r="Y4" s="183"/>
      <c r="Z4" s="183"/>
      <c r="AA4" s="166"/>
      <c r="AB4" s="183"/>
      <c r="AC4" s="183"/>
      <c r="AD4" s="166"/>
      <c r="AE4" s="166"/>
      <c r="AF4" s="658" t="s">
        <v>685</v>
      </c>
      <c r="AG4" s="183"/>
      <c r="AH4" s="166"/>
      <c r="AI4" s="166"/>
      <c r="AJ4" s="166"/>
      <c r="AK4" s="166"/>
      <c r="AL4" s="166"/>
      <c r="AM4" s="166"/>
      <c r="AN4" s="166"/>
      <c r="AO4" s="166"/>
      <c r="AP4" s="29"/>
      <c r="AQ4" s="29"/>
      <c r="AR4" s="23"/>
      <c r="AS4" s="107"/>
      <c r="AT4" s="107"/>
      <c r="AU4" s="107"/>
      <c r="AV4" s="309" t="s">
        <v>302</v>
      </c>
      <c r="AW4" s="309"/>
      <c r="AX4" s="309"/>
      <c r="AY4" s="165"/>
      <c r="AZ4" s="309"/>
      <c r="BA4" s="309"/>
      <c r="BB4" s="309"/>
      <c r="BC4" s="309"/>
      <c r="BD4" s="28" t="s">
        <v>1</v>
      </c>
      <c r="BE4" s="309"/>
      <c r="BF4" s="309"/>
      <c r="BG4" s="309"/>
      <c r="BH4" s="165"/>
      <c r="BI4" s="390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s="209" customFormat="1" ht="18.75" customHeight="1" x14ac:dyDescent="0.15">
      <c r="A5" s="29"/>
      <c r="B5" s="105"/>
      <c r="C5" s="29" t="s">
        <v>21</v>
      </c>
      <c r="D5" s="105"/>
      <c r="E5" s="105"/>
      <c r="F5" s="105"/>
      <c r="G5" s="105"/>
      <c r="H5" s="105"/>
      <c r="I5" s="220"/>
      <c r="J5" s="5" t="s">
        <v>3</v>
      </c>
      <c r="K5" s="110"/>
      <c r="L5" s="110"/>
      <c r="M5" s="110"/>
      <c r="N5" s="110"/>
      <c r="O5" s="110"/>
      <c r="P5" s="29"/>
      <c r="Q5" s="29"/>
      <c r="R5" s="227"/>
      <c r="S5" s="227"/>
      <c r="T5" s="166"/>
      <c r="U5" s="166"/>
      <c r="V5" s="166"/>
      <c r="W5" s="183"/>
      <c r="X5" s="183"/>
      <c r="Y5" s="183"/>
      <c r="Z5" s="183"/>
      <c r="AA5" s="166"/>
      <c r="AB5" s="183"/>
      <c r="AC5" s="183"/>
      <c r="AD5" s="166"/>
      <c r="AE5" s="166"/>
      <c r="AF5" s="658"/>
      <c r="AG5" s="183"/>
      <c r="AH5" s="166"/>
      <c r="AI5" s="166"/>
      <c r="AJ5" s="166"/>
      <c r="AK5" s="166"/>
      <c r="AL5" s="166"/>
      <c r="AM5" s="166"/>
      <c r="AN5" s="166"/>
      <c r="AO5" s="166"/>
      <c r="AP5" s="29"/>
      <c r="AQ5" s="29"/>
      <c r="AR5" s="23"/>
      <c r="AS5" s="107"/>
      <c r="AT5" s="107"/>
      <c r="AU5" s="107"/>
      <c r="AV5" s="355" t="s">
        <v>686</v>
      </c>
      <c r="AW5" s="355"/>
      <c r="AX5" s="355"/>
      <c r="AY5" s="76"/>
      <c r="AZ5" s="309"/>
      <c r="BA5" s="355"/>
      <c r="BB5" s="355"/>
      <c r="BC5" s="355"/>
      <c r="BD5" s="31" t="s">
        <v>5</v>
      </c>
      <c r="BE5" s="355"/>
      <c r="BF5" s="355"/>
      <c r="BG5" s="355"/>
      <c r="BH5" s="659"/>
      <c r="BI5" s="390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s="209" customFormat="1" ht="21" customHeight="1" x14ac:dyDescent="0.15">
      <c r="A6" s="29"/>
      <c r="B6" s="105"/>
      <c r="C6" s="29" t="s">
        <v>22</v>
      </c>
      <c r="D6" s="105"/>
      <c r="E6" s="105"/>
      <c r="F6" s="105"/>
      <c r="G6" s="29"/>
      <c r="H6" s="106"/>
      <c r="I6" s="166"/>
      <c r="J6" s="106" t="s">
        <v>687</v>
      </c>
      <c r="K6" s="29"/>
      <c r="L6" s="29"/>
      <c r="M6" s="29"/>
      <c r="N6" s="29"/>
      <c r="O6" s="29"/>
      <c r="P6" s="29"/>
      <c r="Q6" s="29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105"/>
      <c r="BJ6" s="105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ht="12.75" customHeight="1" x14ac:dyDescent="0.15">
      <c r="A7" s="117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660"/>
      <c r="S7" s="660"/>
      <c r="T7" s="660"/>
      <c r="U7" s="383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119"/>
      <c r="AI7" s="119"/>
      <c r="AJ7" s="119"/>
      <c r="AK7" s="119"/>
      <c r="AL7" s="119"/>
      <c r="AM7" s="119"/>
      <c r="AN7" s="119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384" t="s">
        <v>266</v>
      </c>
      <c r="BI7" s="121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</row>
    <row r="8" spans="1:160" ht="7.5" customHeight="1" x14ac:dyDescent="0.15">
      <c r="A8" s="127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3"/>
      <c r="S8" s="125"/>
      <c r="T8" s="125"/>
      <c r="U8" s="490"/>
      <c r="V8" s="123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3"/>
      <c r="AM8" s="125"/>
      <c r="AN8" s="125"/>
      <c r="AO8" s="118"/>
      <c r="AP8" s="123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3"/>
      <c r="BG8" s="125"/>
      <c r="BH8" s="125"/>
      <c r="BI8" s="121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</row>
    <row r="9" spans="1:160" ht="12" customHeight="1" x14ac:dyDescent="0.15">
      <c r="A9" s="127"/>
      <c r="B9" s="311"/>
      <c r="C9" s="145"/>
      <c r="D9" s="145"/>
      <c r="E9" s="145"/>
      <c r="F9" s="143" t="s">
        <v>376</v>
      </c>
      <c r="G9" s="145"/>
      <c r="H9" s="145"/>
      <c r="I9" s="145"/>
      <c r="J9" s="145"/>
      <c r="K9" s="145"/>
      <c r="L9" s="145"/>
      <c r="M9" s="143" t="s">
        <v>377</v>
      </c>
      <c r="N9" s="146"/>
      <c r="O9" s="145"/>
      <c r="P9" s="145"/>
      <c r="Q9" s="145"/>
      <c r="R9" s="661" t="s">
        <v>11</v>
      </c>
      <c r="S9" s="387"/>
      <c r="T9" s="662" t="s">
        <v>688</v>
      </c>
      <c r="U9" s="490"/>
      <c r="V9" s="311"/>
      <c r="W9" s="145"/>
      <c r="X9" s="145"/>
      <c r="Y9" s="145"/>
      <c r="Z9" s="143" t="s">
        <v>376</v>
      </c>
      <c r="AA9" s="145"/>
      <c r="AB9" s="145"/>
      <c r="AC9" s="145"/>
      <c r="AD9" s="145"/>
      <c r="AE9" s="145"/>
      <c r="AF9" s="145"/>
      <c r="AG9" s="143" t="s">
        <v>377</v>
      </c>
      <c r="AH9" s="146"/>
      <c r="AI9" s="145"/>
      <c r="AJ9" s="145"/>
      <c r="AK9" s="145"/>
      <c r="AL9" s="661" t="s">
        <v>11</v>
      </c>
      <c r="AM9" s="387"/>
      <c r="AN9" s="662" t="s">
        <v>688</v>
      </c>
      <c r="AO9" s="118"/>
      <c r="AP9" s="311"/>
      <c r="AQ9" s="145"/>
      <c r="AR9" s="145"/>
      <c r="AS9" s="145"/>
      <c r="AT9" s="143" t="s">
        <v>376</v>
      </c>
      <c r="AU9" s="145"/>
      <c r="AV9" s="145"/>
      <c r="AW9" s="145"/>
      <c r="AX9" s="145"/>
      <c r="AY9" s="145"/>
      <c r="AZ9" s="145"/>
      <c r="BA9" s="143" t="s">
        <v>377</v>
      </c>
      <c r="BB9" s="146"/>
      <c r="BC9" s="145"/>
      <c r="BD9" s="145"/>
      <c r="BE9" s="145"/>
      <c r="BF9" s="661" t="s">
        <v>11</v>
      </c>
      <c r="BG9" s="387"/>
      <c r="BH9" s="662" t="s">
        <v>688</v>
      </c>
      <c r="BI9" s="121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</row>
    <row r="10" spans="1:160" ht="6" customHeight="1" thickBot="1" x14ac:dyDescent="0.2">
      <c r="A10" s="127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29"/>
      <c r="S10" s="130"/>
      <c r="T10" s="130"/>
      <c r="U10" s="490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29"/>
      <c r="AM10" s="130"/>
      <c r="AN10" s="130"/>
      <c r="AO10" s="140"/>
      <c r="AP10" s="132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29"/>
      <c r="BG10" s="130"/>
      <c r="BH10" s="130"/>
      <c r="BI10" s="140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</row>
    <row r="11" spans="1:160" ht="21" customHeight="1" thickBot="1" x14ac:dyDescent="0.2">
      <c r="A11" s="118"/>
      <c r="B11" s="858" t="s">
        <v>689</v>
      </c>
      <c r="C11" s="858"/>
      <c r="D11" s="809" t="s">
        <v>690</v>
      </c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778"/>
      <c r="R11" s="663">
        <v>0</v>
      </c>
      <c r="S11" s="664">
        <v>1</v>
      </c>
      <c r="T11" s="13">
        <v>18352736</v>
      </c>
      <c r="U11" s="140" t="s">
        <v>17</v>
      </c>
      <c r="V11" s="858" t="s">
        <v>691</v>
      </c>
      <c r="W11" s="858"/>
      <c r="X11" s="809" t="s">
        <v>692</v>
      </c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809"/>
      <c r="AJ11" s="809"/>
      <c r="AK11" s="778"/>
      <c r="AL11" s="665">
        <v>0</v>
      </c>
      <c r="AM11" s="666">
        <v>1</v>
      </c>
      <c r="AN11" s="13">
        <v>266744</v>
      </c>
      <c r="AO11" s="140" t="s">
        <v>80</v>
      </c>
      <c r="AP11" s="858" t="s">
        <v>693</v>
      </c>
      <c r="AQ11" s="858"/>
      <c r="AR11" s="950" t="s">
        <v>694</v>
      </c>
      <c r="AS11" s="864"/>
      <c r="AT11" s="864"/>
      <c r="AU11" s="864"/>
      <c r="AV11" s="864"/>
      <c r="AW11" s="864"/>
      <c r="AX11" s="864"/>
      <c r="AY11" s="867" t="s">
        <v>695</v>
      </c>
      <c r="AZ11" s="867"/>
      <c r="BA11" s="867"/>
      <c r="BB11" s="867"/>
      <c r="BC11" s="867"/>
      <c r="BD11" s="867"/>
      <c r="BE11" s="855"/>
      <c r="BF11" s="665">
        <v>0</v>
      </c>
      <c r="BG11" s="666">
        <v>1</v>
      </c>
      <c r="BH11" s="13">
        <v>0</v>
      </c>
      <c r="BI11" s="140" t="s">
        <v>696</v>
      </c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</row>
    <row r="12" spans="1:160" ht="21" customHeight="1" thickBot="1" x14ac:dyDescent="0.2">
      <c r="A12" s="118"/>
      <c r="B12" s="858"/>
      <c r="C12" s="858"/>
      <c r="D12" s="809" t="s">
        <v>697</v>
      </c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383"/>
      <c r="S12" s="143"/>
      <c r="T12" s="14">
        <v>3048</v>
      </c>
      <c r="U12" s="140" t="s">
        <v>7</v>
      </c>
      <c r="V12" s="858"/>
      <c r="W12" s="858"/>
      <c r="X12" s="809" t="s">
        <v>698</v>
      </c>
      <c r="Y12" s="809"/>
      <c r="Z12" s="809"/>
      <c r="AA12" s="809"/>
      <c r="AB12" s="809"/>
      <c r="AC12" s="809"/>
      <c r="AD12" s="809"/>
      <c r="AE12" s="809"/>
      <c r="AF12" s="809"/>
      <c r="AG12" s="809"/>
      <c r="AH12" s="809"/>
      <c r="AI12" s="809"/>
      <c r="AJ12" s="809"/>
      <c r="AK12" s="809"/>
      <c r="AL12" s="233"/>
      <c r="AM12" s="145"/>
      <c r="AN12" s="14">
        <v>109053</v>
      </c>
      <c r="AO12" s="140" t="s">
        <v>87</v>
      </c>
      <c r="AP12" s="858"/>
      <c r="AQ12" s="858"/>
      <c r="AR12" s="864"/>
      <c r="AS12" s="864"/>
      <c r="AT12" s="864"/>
      <c r="AU12" s="864"/>
      <c r="AV12" s="864"/>
      <c r="AW12" s="864"/>
      <c r="AX12" s="864"/>
      <c r="AY12" s="867" t="s">
        <v>699</v>
      </c>
      <c r="AZ12" s="867"/>
      <c r="BA12" s="867"/>
      <c r="BB12" s="867"/>
      <c r="BC12" s="867"/>
      <c r="BD12" s="867"/>
      <c r="BE12" s="867"/>
      <c r="BF12" s="117"/>
      <c r="BG12" s="118"/>
      <c r="BH12" s="158">
        <v>6</v>
      </c>
      <c r="BI12" s="140" t="s">
        <v>700</v>
      </c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</row>
    <row r="13" spans="1:160" ht="21" customHeight="1" thickBot="1" x14ac:dyDescent="0.2">
      <c r="A13" s="118"/>
      <c r="B13" s="858"/>
      <c r="C13" s="858"/>
      <c r="D13" s="809" t="s">
        <v>701</v>
      </c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383"/>
      <c r="S13" s="143"/>
      <c r="T13" s="14">
        <v>0</v>
      </c>
      <c r="U13" s="140" t="s">
        <v>9</v>
      </c>
      <c r="V13" s="858"/>
      <c r="W13" s="858"/>
      <c r="X13" s="951" t="s">
        <v>702</v>
      </c>
      <c r="Y13" s="952"/>
      <c r="Z13" s="952"/>
      <c r="AA13" s="953" t="s">
        <v>703</v>
      </c>
      <c r="AB13" s="954"/>
      <c r="AC13" s="954"/>
      <c r="AD13" s="954"/>
      <c r="AE13" s="954"/>
      <c r="AF13" s="954"/>
      <c r="AG13" s="954"/>
      <c r="AH13" s="954"/>
      <c r="AI13" s="954"/>
      <c r="AJ13" s="954"/>
      <c r="AK13" s="954"/>
      <c r="AL13" s="117"/>
      <c r="AM13" s="118"/>
      <c r="AN13" s="14">
        <v>735</v>
      </c>
      <c r="AO13" s="140" t="s">
        <v>93</v>
      </c>
      <c r="AP13" s="858"/>
      <c r="AQ13" s="858"/>
      <c r="AR13" s="864"/>
      <c r="AS13" s="864"/>
      <c r="AT13" s="864"/>
      <c r="AU13" s="864"/>
      <c r="AV13" s="864"/>
      <c r="AW13" s="864"/>
      <c r="AX13" s="864"/>
      <c r="AY13" s="329"/>
      <c r="AZ13" s="667"/>
      <c r="BA13" s="667"/>
      <c r="BB13" s="667"/>
      <c r="BC13" s="667"/>
      <c r="BD13" s="667"/>
      <c r="BE13" s="380"/>
      <c r="BF13" s="117"/>
      <c r="BG13" s="118"/>
      <c r="BH13" s="362">
        <f>BH11-BH12</f>
        <v>-6</v>
      </c>
      <c r="BI13" s="121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</row>
    <row r="14" spans="1:160" ht="21" customHeight="1" x14ac:dyDescent="0.15">
      <c r="A14" s="118"/>
      <c r="B14" s="858"/>
      <c r="C14" s="858"/>
      <c r="D14" s="809" t="s">
        <v>697</v>
      </c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383"/>
      <c r="S14" s="143"/>
      <c r="T14" s="156">
        <v>0</v>
      </c>
      <c r="U14" s="140" t="s">
        <v>10</v>
      </c>
      <c r="V14" s="858"/>
      <c r="W14" s="858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118"/>
      <c r="AM14" s="118"/>
      <c r="AN14" s="142">
        <v>0</v>
      </c>
      <c r="AO14" s="140" t="s">
        <v>99</v>
      </c>
      <c r="AP14" s="858"/>
      <c r="AQ14" s="858"/>
      <c r="AR14" s="864" t="s">
        <v>704</v>
      </c>
      <c r="AS14" s="864"/>
      <c r="AT14" s="864"/>
      <c r="AU14" s="864"/>
      <c r="AV14" s="864"/>
      <c r="AW14" s="864"/>
      <c r="AX14" s="864"/>
      <c r="AY14" s="329"/>
      <c r="AZ14" s="667"/>
      <c r="BA14" s="667"/>
      <c r="BB14" s="667"/>
      <c r="BC14" s="667"/>
      <c r="BD14" s="667"/>
      <c r="BE14" s="380"/>
      <c r="BF14" s="118"/>
      <c r="BG14" s="118"/>
      <c r="BH14" s="153">
        <f>BH15+AN44+BH13</f>
        <v>910238</v>
      </c>
      <c r="BI14" s="140" t="s">
        <v>705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</row>
    <row r="15" spans="1:160" ht="21" customHeight="1" thickBot="1" x14ac:dyDescent="0.2">
      <c r="A15" s="118"/>
      <c r="B15" s="858"/>
      <c r="C15" s="858"/>
      <c r="D15" s="809" t="s">
        <v>706</v>
      </c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383"/>
      <c r="S15" s="143"/>
      <c r="T15" s="156">
        <v>221649</v>
      </c>
      <c r="U15" s="140" t="s">
        <v>24</v>
      </c>
      <c r="V15" s="858"/>
      <c r="W15" s="858"/>
      <c r="X15" s="809" t="s">
        <v>707</v>
      </c>
      <c r="Y15" s="809"/>
      <c r="Z15" s="809"/>
      <c r="AA15" s="809"/>
      <c r="AB15" s="809"/>
      <c r="AC15" s="809"/>
      <c r="AD15" s="809"/>
      <c r="AE15" s="809"/>
      <c r="AF15" s="809"/>
      <c r="AG15" s="809"/>
      <c r="AH15" s="809"/>
      <c r="AI15" s="809"/>
      <c r="AJ15" s="809"/>
      <c r="AK15" s="809"/>
      <c r="AL15" s="668"/>
      <c r="AM15" s="668"/>
      <c r="AN15" s="14">
        <v>23128914</v>
      </c>
      <c r="AO15" s="140" t="s">
        <v>105</v>
      </c>
      <c r="AP15" s="858"/>
      <c r="AQ15" s="858"/>
      <c r="AR15" s="864"/>
      <c r="AS15" s="864"/>
      <c r="AT15" s="864"/>
      <c r="AU15" s="864"/>
      <c r="AV15" s="864"/>
      <c r="AW15" s="864"/>
      <c r="AX15" s="864"/>
      <c r="AY15" s="132"/>
      <c r="AZ15" s="133"/>
      <c r="BA15" s="133"/>
      <c r="BB15" s="133"/>
      <c r="BC15" s="133"/>
      <c r="BD15" s="133"/>
      <c r="BE15" s="134"/>
      <c r="BF15" s="668"/>
      <c r="BG15" s="668"/>
      <c r="BH15" s="152">
        <f>AN36-AN39+AN41+AN45</f>
        <v>999899</v>
      </c>
      <c r="BI15" s="140" t="s">
        <v>708</v>
      </c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</row>
    <row r="16" spans="1:160" ht="21" customHeight="1" x14ac:dyDescent="0.15">
      <c r="A16" s="118"/>
      <c r="B16" s="858"/>
      <c r="C16" s="858"/>
      <c r="D16" s="809" t="s">
        <v>709</v>
      </c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383"/>
      <c r="S16" s="143"/>
      <c r="T16" s="16">
        <f>SUM(T17,T24:T26)</f>
        <v>54599973</v>
      </c>
      <c r="U16" s="140" t="s">
        <v>12</v>
      </c>
      <c r="V16" s="858"/>
      <c r="W16" s="858"/>
      <c r="X16" s="809" t="s">
        <v>697</v>
      </c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09"/>
      <c r="AL16" s="118"/>
      <c r="AM16" s="118"/>
      <c r="AN16" s="14">
        <v>5935</v>
      </c>
      <c r="AO16" s="140" t="s">
        <v>110</v>
      </c>
      <c r="AP16" s="858"/>
      <c r="AQ16" s="858"/>
      <c r="AR16" s="867" t="s">
        <v>710</v>
      </c>
      <c r="AS16" s="867"/>
      <c r="AT16" s="867"/>
      <c r="AU16" s="867"/>
      <c r="AV16" s="867"/>
      <c r="AW16" s="867"/>
      <c r="AX16" s="867"/>
      <c r="AY16" s="867"/>
      <c r="AZ16" s="867"/>
      <c r="BA16" s="867"/>
      <c r="BB16" s="867"/>
      <c r="BC16" s="867"/>
      <c r="BD16" s="867"/>
      <c r="BE16" s="867"/>
      <c r="BF16" s="117"/>
      <c r="BG16" s="118"/>
      <c r="BH16" s="205">
        <f>SUM(T25)</f>
        <v>0</v>
      </c>
      <c r="BI16" s="121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</row>
    <row r="17" spans="1:160" ht="21" customHeight="1" x14ac:dyDescent="0.15">
      <c r="A17" s="118"/>
      <c r="B17" s="858"/>
      <c r="C17" s="858"/>
      <c r="D17" s="809" t="s">
        <v>711</v>
      </c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143"/>
      <c r="S17" s="143"/>
      <c r="T17" s="16">
        <f>SUM(T18:T19)</f>
        <v>54599973</v>
      </c>
      <c r="U17" s="140" t="s">
        <v>13</v>
      </c>
      <c r="V17" s="858"/>
      <c r="W17" s="858"/>
      <c r="X17" s="809" t="s">
        <v>712</v>
      </c>
      <c r="Y17" s="809"/>
      <c r="Z17" s="809"/>
      <c r="AA17" s="809"/>
      <c r="AB17" s="809"/>
      <c r="AC17" s="809"/>
      <c r="AD17" s="809"/>
      <c r="AE17" s="809"/>
      <c r="AF17" s="809"/>
      <c r="AG17" s="809"/>
      <c r="AH17" s="809"/>
      <c r="AI17" s="809"/>
      <c r="AJ17" s="809"/>
      <c r="AK17" s="809"/>
      <c r="AL17" s="118"/>
      <c r="AM17" s="118"/>
      <c r="AN17" s="14">
        <v>11</v>
      </c>
      <c r="AO17" s="140" t="s">
        <v>115</v>
      </c>
      <c r="AP17" s="858"/>
      <c r="AQ17" s="858"/>
      <c r="AR17" s="867" t="s">
        <v>713</v>
      </c>
      <c r="AS17" s="867"/>
      <c r="AT17" s="867"/>
      <c r="AU17" s="867"/>
      <c r="AV17" s="867"/>
      <c r="AW17" s="867"/>
      <c r="AX17" s="867"/>
      <c r="AY17" s="867"/>
      <c r="AZ17" s="867"/>
      <c r="BA17" s="867"/>
      <c r="BB17" s="867"/>
      <c r="BC17" s="867"/>
      <c r="BD17" s="867"/>
      <c r="BE17" s="867"/>
      <c r="BF17" s="117"/>
      <c r="BG17" s="118"/>
      <c r="BH17" s="94">
        <f>SUM(T28)</f>
        <v>222445</v>
      </c>
      <c r="BI17" s="121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</row>
    <row r="18" spans="1:160" ht="21" customHeight="1" thickBot="1" x14ac:dyDescent="0.2">
      <c r="A18" s="118"/>
      <c r="B18" s="858"/>
      <c r="C18" s="858"/>
      <c r="D18" s="809" t="s">
        <v>714</v>
      </c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669"/>
      <c r="S18" s="668"/>
      <c r="T18" s="14">
        <v>53282883</v>
      </c>
      <c r="U18" s="140" t="s">
        <v>14</v>
      </c>
      <c r="V18" s="858"/>
      <c r="W18" s="858"/>
      <c r="X18" s="809" t="s">
        <v>715</v>
      </c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118"/>
      <c r="AM18" s="118"/>
      <c r="AN18" s="14">
        <v>0</v>
      </c>
      <c r="AO18" s="140" t="s">
        <v>370</v>
      </c>
      <c r="AP18" s="858"/>
      <c r="AQ18" s="858"/>
      <c r="AR18" s="867" t="s">
        <v>716</v>
      </c>
      <c r="AS18" s="867"/>
      <c r="AT18" s="867"/>
      <c r="AU18" s="867"/>
      <c r="AV18" s="867"/>
      <c r="AW18" s="867"/>
      <c r="AX18" s="867"/>
      <c r="AY18" s="867"/>
      <c r="AZ18" s="867"/>
      <c r="BA18" s="867"/>
      <c r="BB18" s="867"/>
      <c r="BC18" s="867"/>
      <c r="BD18" s="867"/>
      <c r="BE18" s="867"/>
      <c r="BF18" s="117"/>
      <c r="BG18" s="118"/>
      <c r="BH18" s="199">
        <f>SUM(AN27)</f>
        <v>0</v>
      </c>
      <c r="BI18" s="121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</row>
    <row r="19" spans="1:160" ht="21" customHeight="1" x14ac:dyDescent="0.15">
      <c r="A19" s="118"/>
      <c r="B19" s="858"/>
      <c r="C19" s="858"/>
      <c r="D19" s="809" t="s">
        <v>717</v>
      </c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670"/>
      <c r="S19" s="143"/>
      <c r="T19" s="16">
        <f>SUM(T20:T23)</f>
        <v>1317090</v>
      </c>
      <c r="U19" s="140" t="s">
        <v>15</v>
      </c>
      <c r="V19" s="858"/>
      <c r="W19" s="858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118"/>
      <c r="AM19" s="118"/>
      <c r="AN19" s="142">
        <v>0</v>
      </c>
      <c r="AO19" s="140" t="s">
        <v>380</v>
      </c>
      <c r="AP19" s="858"/>
      <c r="AQ19" s="858"/>
      <c r="AR19" s="864" t="s">
        <v>718</v>
      </c>
      <c r="AS19" s="864"/>
      <c r="AT19" s="864"/>
      <c r="AU19" s="864"/>
      <c r="AV19" s="864"/>
      <c r="AW19" s="864"/>
      <c r="AX19" s="864"/>
      <c r="AY19" s="955"/>
      <c r="AZ19" s="955"/>
      <c r="BA19" s="955"/>
      <c r="BB19" s="955"/>
      <c r="BC19" s="955"/>
      <c r="BD19" s="955"/>
      <c r="BE19" s="955"/>
      <c r="BF19" s="117"/>
      <c r="BG19" s="118"/>
      <c r="BH19" s="153">
        <f>BH14-BH16-BH17+BH18</f>
        <v>687793</v>
      </c>
      <c r="BI19" s="140" t="s">
        <v>719</v>
      </c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</row>
    <row r="20" spans="1:160" ht="21" customHeight="1" x14ac:dyDescent="0.15">
      <c r="A20" s="118"/>
      <c r="B20" s="858"/>
      <c r="C20" s="858"/>
      <c r="D20" s="809" t="s">
        <v>720</v>
      </c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671"/>
      <c r="S20" s="143"/>
      <c r="T20" s="14">
        <v>340549</v>
      </c>
      <c r="U20" s="140" t="s">
        <v>16</v>
      </c>
      <c r="V20" s="858"/>
      <c r="W20" s="858"/>
      <c r="X20" s="809" t="s">
        <v>721</v>
      </c>
      <c r="Y20" s="809"/>
      <c r="Z20" s="809"/>
      <c r="AA20" s="809"/>
      <c r="AB20" s="809"/>
      <c r="AC20" s="809"/>
      <c r="AD20" s="809"/>
      <c r="AE20" s="809"/>
      <c r="AF20" s="809"/>
      <c r="AG20" s="809"/>
      <c r="AH20" s="809"/>
      <c r="AI20" s="809"/>
      <c r="AJ20" s="809"/>
      <c r="AK20" s="809"/>
      <c r="AL20" s="118"/>
      <c r="AM20" s="118"/>
      <c r="AN20" s="14">
        <v>481183</v>
      </c>
      <c r="AO20" s="140" t="s">
        <v>381</v>
      </c>
      <c r="AP20" s="858"/>
      <c r="AQ20" s="858"/>
      <c r="AR20" s="864"/>
      <c r="AS20" s="864"/>
      <c r="AT20" s="864"/>
      <c r="AU20" s="864"/>
      <c r="AV20" s="864"/>
      <c r="AW20" s="864"/>
      <c r="AX20" s="864"/>
      <c r="AY20" s="955"/>
      <c r="AZ20" s="955"/>
      <c r="BA20" s="955"/>
      <c r="BB20" s="955"/>
      <c r="BC20" s="955"/>
      <c r="BD20" s="955"/>
      <c r="BE20" s="955"/>
      <c r="BF20" s="117"/>
      <c r="BG20" s="118"/>
      <c r="BH20" s="16">
        <f>BH15-BH16-BH17+BH18</f>
        <v>777454</v>
      </c>
      <c r="BI20" s="140" t="s">
        <v>722</v>
      </c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</row>
    <row r="21" spans="1:160" ht="21" customHeight="1" x14ac:dyDescent="0.15">
      <c r="A21" s="118"/>
      <c r="B21" s="858"/>
      <c r="C21" s="858"/>
      <c r="D21" s="809" t="s">
        <v>723</v>
      </c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670"/>
      <c r="S21" s="143"/>
      <c r="T21" s="14">
        <v>316983</v>
      </c>
      <c r="U21" s="140" t="s">
        <v>28</v>
      </c>
      <c r="V21" s="858"/>
      <c r="W21" s="858"/>
      <c r="X21" s="809" t="s">
        <v>724</v>
      </c>
      <c r="Y21" s="809"/>
      <c r="Z21" s="809"/>
      <c r="AA21" s="809"/>
      <c r="AB21" s="809"/>
      <c r="AC21" s="809"/>
      <c r="AD21" s="809"/>
      <c r="AE21" s="809"/>
      <c r="AF21" s="809"/>
      <c r="AG21" s="809"/>
      <c r="AH21" s="809"/>
      <c r="AI21" s="809"/>
      <c r="AJ21" s="809"/>
      <c r="AK21" s="809"/>
      <c r="AL21" s="118"/>
      <c r="AM21" s="118"/>
      <c r="AN21" s="14">
        <v>632562</v>
      </c>
      <c r="AO21" s="140" t="s">
        <v>382</v>
      </c>
      <c r="AP21" s="810" t="s">
        <v>725</v>
      </c>
      <c r="AQ21" s="811"/>
      <c r="AR21" s="780" t="s">
        <v>726</v>
      </c>
      <c r="AS21" s="809"/>
      <c r="AT21" s="809"/>
      <c r="AU21" s="809"/>
      <c r="AV21" s="809"/>
      <c r="AW21" s="809"/>
      <c r="AX21" s="809"/>
      <c r="AY21" s="809"/>
      <c r="AZ21" s="809"/>
      <c r="BA21" s="809"/>
      <c r="BB21" s="809"/>
      <c r="BC21" s="809"/>
      <c r="BD21" s="809"/>
      <c r="BE21" s="809"/>
      <c r="BF21" s="117"/>
      <c r="BG21" s="118"/>
      <c r="BH21" s="16">
        <f>SUM(BH22:BH29)</f>
        <v>480849</v>
      </c>
      <c r="BI21" s="140" t="s">
        <v>727</v>
      </c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</row>
    <row r="22" spans="1:160" ht="21" customHeight="1" x14ac:dyDescent="0.15">
      <c r="A22" s="118"/>
      <c r="B22" s="858"/>
      <c r="C22" s="858"/>
      <c r="D22" s="809" t="s">
        <v>728</v>
      </c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670"/>
      <c r="S22" s="143"/>
      <c r="T22" s="14">
        <v>455118</v>
      </c>
      <c r="U22" s="140" t="s">
        <v>116</v>
      </c>
      <c r="V22" s="858"/>
      <c r="W22" s="858"/>
      <c r="X22" s="809" t="s">
        <v>729</v>
      </c>
      <c r="Y22" s="809"/>
      <c r="Z22" s="809"/>
      <c r="AA22" s="809"/>
      <c r="AB22" s="809"/>
      <c r="AC22" s="809"/>
      <c r="AD22" s="809"/>
      <c r="AE22" s="809"/>
      <c r="AF22" s="809"/>
      <c r="AG22" s="809"/>
      <c r="AH22" s="809"/>
      <c r="AI22" s="809"/>
      <c r="AJ22" s="809"/>
      <c r="AK22" s="809"/>
      <c r="AL22" s="118"/>
      <c r="AM22" s="118"/>
      <c r="AN22" s="16">
        <f>SUM(AN23,AN25)</f>
        <v>0</v>
      </c>
      <c r="AO22" s="140" t="s">
        <v>151</v>
      </c>
      <c r="AP22" s="812"/>
      <c r="AQ22" s="813"/>
      <c r="AR22" s="957" t="s">
        <v>730</v>
      </c>
      <c r="AS22" s="831" t="s">
        <v>731</v>
      </c>
      <c r="AT22" s="832"/>
      <c r="AU22" s="832"/>
      <c r="AV22" s="832"/>
      <c r="AW22" s="832"/>
      <c r="AX22" s="832"/>
      <c r="AY22" s="832"/>
      <c r="AZ22" s="832"/>
      <c r="BA22" s="832"/>
      <c r="BB22" s="832"/>
      <c r="BC22" s="832"/>
      <c r="BD22" s="832"/>
      <c r="BE22" s="956"/>
      <c r="BF22" s="117"/>
      <c r="BG22" s="118"/>
      <c r="BH22" s="14">
        <v>262924</v>
      </c>
      <c r="BI22" s="140" t="s">
        <v>732</v>
      </c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</row>
    <row r="23" spans="1:160" ht="21" customHeight="1" x14ac:dyDescent="0.15">
      <c r="A23" s="118"/>
      <c r="B23" s="858"/>
      <c r="C23" s="858"/>
      <c r="D23" s="809" t="s">
        <v>733</v>
      </c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670"/>
      <c r="S23" s="143"/>
      <c r="T23" s="14">
        <v>204440</v>
      </c>
      <c r="U23" s="140" t="s">
        <v>122</v>
      </c>
      <c r="V23" s="858"/>
      <c r="W23" s="858"/>
      <c r="X23" s="809" t="s">
        <v>734</v>
      </c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09"/>
      <c r="AJ23" s="809"/>
      <c r="AK23" s="809"/>
      <c r="AL23" s="668"/>
      <c r="AM23" s="668"/>
      <c r="AN23" s="14">
        <v>0</v>
      </c>
      <c r="AO23" s="140" t="s">
        <v>157</v>
      </c>
      <c r="AP23" s="812"/>
      <c r="AQ23" s="813"/>
      <c r="AR23" s="958"/>
      <c r="AS23" s="831" t="s">
        <v>735</v>
      </c>
      <c r="AT23" s="832"/>
      <c r="AU23" s="832"/>
      <c r="AV23" s="832"/>
      <c r="AW23" s="832"/>
      <c r="AX23" s="832"/>
      <c r="AY23" s="832"/>
      <c r="AZ23" s="832"/>
      <c r="BA23" s="832"/>
      <c r="BB23" s="832"/>
      <c r="BC23" s="832"/>
      <c r="BD23" s="832"/>
      <c r="BE23" s="956"/>
      <c r="BF23" s="117"/>
      <c r="BG23" s="118"/>
      <c r="BH23" s="14">
        <v>0</v>
      </c>
      <c r="BI23" s="140" t="s">
        <v>736</v>
      </c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</row>
    <row r="24" spans="1:160" ht="21" customHeight="1" x14ac:dyDescent="0.15">
      <c r="A24" s="118"/>
      <c r="B24" s="858"/>
      <c r="C24" s="858"/>
      <c r="D24" s="809" t="s">
        <v>737</v>
      </c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670"/>
      <c r="S24" s="143"/>
      <c r="T24" s="14">
        <v>0</v>
      </c>
      <c r="U24" s="140" t="s">
        <v>130</v>
      </c>
      <c r="V24" s="858"/>
      <c r="W24" s="858"/>
      <c r="X24" s="809" t="s">
        <v>738</v>
      </c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117"/>
      <c r="AM24" s="118"/>
      <c r="AN24" s="14">
        <v>0</v>
      </c>
      <c r="AO24" s="140" t="s">
        <v>163</v>
      </c>
      <c r="AP24" s="812"/>
      <c r="AQ24" s="813"/>
      <c r="AR24" s="958"/>
      <c r="AS24" s="831" t="s">
        <v>739</v>
      </c>
      <c r="AT24" s="832"/>
      <c r="AU24" s="832"/>
      <c r="AV24" s="832"/>
      <c r="AW24" s="832"/>
      <c r="AX24" s="832"/>
      <c r="AY24" s="832"/>
      <c r="AZ24" s="832"/>
      <c r="BA24" s="832"/>
      <c r="BB24" s="832"/>
      <c r="BC24" s="832"/>
      <c r="BD24" s="832"/>
      <c r="BE24" s="956"/>
      <c r="BF24" s="117"/>
      <c r="BG24" s="118"/>
      <c r="BH24" s="14">
        <v>0</v>
      </c>
      <c r="BI24" s="140" t="s">
        <v>740</v>
      </c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</row>
    <row r="25" spans="1:160" ht="21" customHeight="1" x14ac:dyDescent="0.15">
      <c r="A25" s="118"/>
      <c r="B25" s="858"/>
      <c r="C25" s="858"/>
      <c r="D25" s="855" t="s">
        <v>741</v>
      </c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54"/>
      <c r="R25" s="670"/>
      <c r="S25" s="143"/>
      <c r="T25" s="14">
        <v>0</v>
      </c>
      <c r="U25" s="140" t="s">
        <v>137</v>
      </c>
      <c r="V25" s="858"/>
      <c r="W25" s="858"/>
      <c r="X25" s="809" t="s">
        <v>742</v>
      </c>
      <c r="Y25" s="809"/>
      <c r="Z25" s="809"/>
      <c r="AA25" s="809"/>
      <c r="AB25" s="809"/>
      <c r="AC25" s="809"/>
      <c r="AD25" s="809"/>
      <c r="AE25" s="809"/>
      <c r="AF25" s="809"/>
      <c r="AG25" s="809"/>
      <c r="AH25" s="809"/>
      <c r="AI25" s="809"/>
      <c r="AJ25" s="809"/>
      <c r="AK25" s="809"/>
      <c r="AL25" s="117"/>
      <c r="AM25" s="118"/>
      <c r="AN25" s="14">
        <v>0</v>
      </c>
      <c r="AO25" s="140" t="s">
        <v>169</v>
      </c>
      <c r="AP25" s="812"/>
      <c r="AQ25" s="813"/>
      <c r="AR25" s="959"/>
      <c r="AS25" s="831" t="s">
        <v>743</v>
      </c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2"/>
      <c r="BE25" s="956"/>
      <c r="BF25" s="117"/>
      <c r="BG25" s="118"/>
      <c r="BH25" s="14">
        <v>0</v>
      </c>
      <c r="BI25" s="140" t="s">
        <v>375</v>
      </c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</row>
    <row r="26" spans="1:160" ht="21" customHeight="1" x14ac:dyDescent="0.15">
      <c r="A26" s="118"/>
      <c r="B26" s="858"/>
      <c r="C26" s="858"/>
      <c r="D26" s="778" t="s">
        <v>744</v>
      </c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79"/>
      <c r="Q26" s="780"/>
      <c r="R26" s="669"/>
      <c r="S26" s="668"/>
      <c r="T26" s="14">
        <v>0</v>
      </c>
      <c r="U26" s="140" t="s">
        <v>145</v>
      </c>
      <c r="V26" s="858"/>
      <c r="W26" s="858"/>
      <c r="X26" s="809" t="s">
        <v>340</v>
      </c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09"/>
      <c r="AK26" s="809"/>
      <c r="AL26" s="117"/>
      <c r="AM26" s="118"/>
      <c r="AN26" s="16">
        <f>SUM(AN27:AN28)</f>
        <v>0</v>
      </c>
      <c r="AO26" s="140" t="s">
        <v>179</v>
      </c>
      <c r="AP26" s="812"/>
      <c r="AQ26" s="813"/>
      <c r="AR26" s="957" t="s">
        <v>745</v>
      </c>
      <c r="AS26" s="831" t="s">
        <v>731</v>
      </c>
      <c r="AT26" s="832"/>
      <c r="AU26" s="832"/>
      <c r="AV26" s="832"/>
      <c r="AW26" s="832"/>
      <c r="AX26" s="832"/>
      <c r="AY26" s="832"/>
      <c r="AZ26" s="832"/>
      <c r="BA26" s="832"/>
      <c r="BB26" s="832"/>
      <c r="BC26" s="832"/>
      <c r="BD26" s="832"/>
      <c r="BE26" s="956"/>
      <c r="BF26" s="117"/>
      <c r="BG26" s="118"/>
      <c r="BH26" s="14">
        <v>217925</v>
      </c>
      <c r="BI26" s="140" t="s">
        <v>746</v>
      </c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</row>
    <row r="27" spans="1:160" ht="21" customHeight="1" x14ac:dyDescent="0.15">
      <c r="A27" s="118"/>
      <c r="B27" s="858"/>
      <c r="C27" s="858"/>
      <c r="D27" s="809" t="s">
        <v>747</v>
      </c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383"/>
      <c r="S27" s="143"/>
      <c r="T27" s="16">
        <f>SUM(T28:T29,T32)</f>
        <v>6150341</v>
      </c>
      <c r="U27" s="140" t="s">
        <v>153</v>
      </c>
      <c r="V27" s="858"/>
      <c r="W27" s="858"/>
      <c r="X27" s="867" t="s">
        <v>748</v>
      </c>
      <c r="Y27" s="867"/>
      <c r="Z27" s="867"/>
      <c r="AA27" s="867"/>
      <c r="AB27" s="867"/>
      <c r="AC27" s="867"/>
      <c r="AD27" s="867"/>
      <c r="AE27" s="867"/>
      <c r="AF27" s="867"/>
      <c r="AG27" s="867"/>
      <c r="AH27" s="867"/>
      <c r="AI27" s="867"/>
      <c r="AJ27" s="867"/>
      <c r="AK27" s="867"/>
      <c r="AL27" s="117"/>
      <c r="AM27" s="118"/>
      <c r="AN27" s="14">
        <v>0</v>
      </c>
      <c r="AO27" s="140" t="s">
        <v>186</v>
      </c>
      <c r="AP27" s="812"/>
      <c r="AQ27" s="813"/>
      <c r="AR27" s="958"/>
      <c r="AS27" s="831" t="s">
        <v>735</v>
      </c>
      <c r="AT27" s="832"/>
      <c r="AU27" s="832"/>
      <c r="AV27" s="832"/>
      <c r="AW27" s="832"/>
      <c r="AX27" s="832"/>
      <c r="AY27" s="832"/>
      <c r="AZ27" s="832"/>
      <c r="BA27" s="832"/>
      <c r="BB27" s="832"/>
      <c r="BC27" s="832"/>
      <c r="BD27" s="832"/>
      <c r="BE27" s="956"/>
      <c r="BF27" s="117"/>
      <c r="BG27" s="118"/>
      <c r="BH27" s="14">
        <v>0</v>
      </c>
      <c r="BI27" s="140" t="s">
        <v>749</v>
      </c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</row>
    <row r="28" spans="1:160" ht="21" customHeight="1" x14ac:dyDescent="0.15">
      <c r="A28" s="118"/>
      <c r="B28" s="858"/>
      <c r="C28" s="858"/>
      <c r="D28" s="867" t="s">
        <v>748</v>
      </c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383"/>
      <c r="S28" s="143"/>
      <c r="T28" s="14">
        <v>222445</v>
      </c>
      <c r="U28" s="140" t="s">
        <v>159</v>
      </c>
      <c r="V28" s="858"/>
      <c r="W28" s="858"/>
      <c r="X28" s="809" t="s">
        <v>750</v>
      </c>
      <c r="Y28" s="809"/>
      <c r="Z28" s="809"/>
      <c r="AA28" s="809"/>
      <c r="AB28" s="809"/>
      <c r="AC28" s="809"/>
      <c r="AD28" s="809"/>
      <c r="AE28" s="809"/>
      <c r="AF28" s="809"/>
      <c r="AG28" s="809"/>
      <c r="AH28" s="809"/>
      <c r="AI28" s="809"/>
      <c r="AJ28" s="809"/>
      <c r="AK28" s="809"/>
      <c r="AL28" s="117"/>
      <c r="AM28" s="118"/>
      <c r="AN28" s="14">
        <v>0</v>
      </c>
      <c r="AO28" s="140" t="s">
        <v>191</v>
      </c>
      <c r="AP28" s="812"/>
      <c r="AQ28" s="813"/>
      <c r="AR28" s="958"/>
      <c r="AS28" s="831" t="s">
        <v>739</v>
      </c>
      <c r="AT28" s="832"/>
      <c r="AU28" s="832"/>
      <c r="AV28" s="832"/>
      <c r="AW28" s="832"/>
      <c r="AX28" s="832"/>
      <c r="AY28" s="832"/>
      <c r="AZ28" s="832"/>
      <c r="BA28" s="832"/>
      <c r="BB28" s="832"/>
      <c r="BC28" s="832"/>
      <c r="BD28" s="832"/>
      <c r="BE28" s="956"/>
      <c r="BF28" s="117"/>
      <c r="BG28" s="118"/>
      <c r="BH28" s="14">
        <v>0</v>
      </c>
      <c r="BI28" s="140" t="s">
        <v>751</v>
      </c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</row>
    <row r="29" spans="1:160" ht="21" customHeight="1" x14ac:dyDescent="0.15">
      <c r="A29" s="118"/>
      <c r="B29" s="858"/>
      <c r="C29" s="858"/>
      <c r="D29" s="809" t="s">
        <v>752</v>
      </c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383"/>
      <c r="S29" s="143"/>
      <c r="T29" s="16">
        <f>SUM(T30:T31)</f>
        <v>4148193</v>
      </c>
      <c r="U29" s="140" t="s">
        <v>165</v>
      </c>
      <c r="V29" s="858"/>
      <c r="W29" s="858"/>
      <c r="X29" s="809" t="s">
        <v>342</v>
      </c>
      <c r="Y29" s="809"/>
      <c r="Z29" s="809"/>
      <c r="AA29" s="809"/>
      <c r="AB29" s="809"/>
      <c r="AC29" s="809"/>
      <c r="AD29" s="809"/>
      <c r="AE29" s="809"/>
      <c r="AF29" s="809"/>
      <c r="AG29" s="809"/>
      <c r="AH29" s="809"/>
      <c r="AI29" s="809"/>
      <c r="AJ29" s="809"/>
      <c r="AK29" s="809"/>
      <c r="AL29" s="118"/>
      <c r="AM29" s="118"/>
      <c r="AN29" s="14">
        <v>0</v>
      </c>
      <c r="AO29" s="140" t="s">
        <v>197</v>
      </c>
      <c r="AP29" s="812"/>
      <c r="AQ29" s="813"/>
      <c r="AR29" s="959"/>
      <c r="AS29" s="831" t="s">
        <v>743</v>
      </c>
      <c r="AT29" s="832"/>
      <c r="AU29" s="832"/>
      <c r="AV29" s="832"/>
      <c r="AW29" s="832"/>
      <c r="AX29" s="832"/>
      <c r="AY29" s="832"/>
      <c r="AZ29" s="832"/>
      <c r="BA29" s="832"/>
      <c r="BB29" s="832"/>
      <c r="BC29" s="832"/>
      <c r="BD29" s="832"/>
      <c r="BE29" s="956"/>
      <c r="BF29" s="117"/>
      <c r="BG29" s="118"/>
      <c r="BH29" s="14">
        <v>0</v>
      </c>
      <c r="BI29" s="140" t="s">
        <v>753</v>
      </c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</row>
    <row r="30" spans="1:160" ht="21" customHeight="1" thickBot="1" x14ac:dyDescent="0.2">
      <c r="A30" s="118"/>
      <c r="B30" s="858"/>
      <c r="C30" s="858"/>
      <c r="D30" s="809" t="s">
        <v>754</v>
      </c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383"/>
      <c r="S30" s="143"/>
      <c r="T30" s="14">
        <v>2602234</v>
      </c>
      <c r="U30" s="140" t="s">
        <v>171</v>
      </c>
      <c r="V30" s="858"/>
      <c r="W30" s="858"/>
      <c r="X30" s="809" t="s">
        <v>755</v>
      </c>
      <c r="Y30" s="809"/>
      <c r="Z30" s="809"/>
      <c r="AA30" s="809"/>
      <c r="AB30" s="809"/>
      <c r="AC30" s="809"/>
      <c r="AD30" s="809"/>
      <c r="AE30" s="809"/>
      <c r="AF30" s="809"/>
      <c r="AG30" s="809"/>
      <c r="AH30" s="809"/>
      <c r="AI30" s="809"/>
      <c r="AJ30" s="809"/>
      <c r="AK30" s="809"/>
      <c r="AL30" s="668"/>
      <c r="AM30" s="668"/>
      <c r="AN30" s="14">
        <v>196613</v>
      </c>
      <c r="AO30" s="140" t="s">
        <v>205</v>
      </c>
      <c r="AP30" s="812"/>
      <c r="AQ30" s="813"/>
      <c r="AR30" s="960" t="s">
        <v>756</v>
      </c>
      <c r="AS30" s="961"/>
      <c r="AT30" s="961"/>
      <c r="AU30" s="961"/>
      <c r="AV30" s="961"/>
      <c r="AW30" s="961"/>
      <c r="AX30" s="961"/>
      <c r="AY30" s="961"/>
      <c r="AZ30" s="961"/>
      <c r="BA30" s="961"/>
      <c r="BB30" s="961"/>
      <c r="BC30" s="961"/>
      <c r="BD30" s="961"/>
      <c r="BE30" s="962"/>
      <c r="BF30" s="117"/>
      <c r="BG30" s="118"/>
      <c r="BH30" s="14">
        <v>131657</v>
      </c>
      <c r="BI30" s="140" t="s">
        <v>757</v>
      </c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</row>
    <row r="31" spans="1:160" ht="21" customHeight="1" thickBot="1" x14ac:dyDescent="0.2">
      <c r="A31" s="118"/>
      <c r="B31" s="858"/>
      <c r="C31" s="858"/>
      <c r="D31" s="809" t="s">
        <v>758</v>
      </c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383"/>
      <c r="S31" s="143"/>
      <c r="T31" s="14">
        <v>1545959</v>
      </c>
      <c r="U31" s="140" t="s">
        <v>175</v>
      </c>
      <c r="V31" s="858"/>
      <c r="W31" s="858"/>
      <c r="X31" s="809" t="s">
        <v>759</v>
      </c>
      <c r="Y31" s="809"/>
      <c r="Z31" s="809"/>
      <c r="AA31" s="809"/>
      <c r="AB31" s="809"/>
      <c r="AC31" s="809"/>
      <c r="AD31" s="809"/>
      <c r="AE31" s="809"/>
      <c r="AF31" s="809"/>
      <c r="AG31" s="809"/>
      <c r="AH31" s="809"/>
      <c r="AI31" s="809"/>
      <c r="AJ31" s="809"/>
      <c r="AK31" s="809"/>
      <c r="AL31" s="118"/>
      <c r="AM31" s="118"/>
      <c r="AN31" s="14">
        <v>0</v>
      </c>
      <c r="AO31" s="140" t="s">
        <v>212</v>
      </c>
      <c r="AP31" s="812"/>
      <c r="AQ31" s="813"/>
      <c r="AR31" s="780" t="s">
        <v>760</v>
      </c>
      <c r="AS31" s="809"/>
      <c r="AT31" s="809"/>
      <c r="AU31" s="809"/>
      <c r="AV31" s="809"/>
      <c r="AW31" s="809"/>
      <c r="AX31" s="809"/>
      <c r="AY31" s="809"/>
      <c r="AZ31" s="809"/>
      <c r="BA31" s="809"/>
      <c r="BB31" s="809"/>
      <c r="BC31" s="809"/>
      <c r="BD31" s="809"/>
      <c r="BE31" s="778"/>
      <c r="BF31" s="663">
        <v>0</v>
      </c>
      <c r="BG31" s="672">
        <v>2</v>
      </c>
      <c r="BH31" s="13">
        <v>97330</v>
      </c>
      <c r="BI31" s="140" t="s">
        <v>428</v>
      </c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</row>
    <row r="32" spans="1:160" ht="21" customHeight="1" x14ac:dyDescent="0.15">
      <c r="A32" s="118"/>
      <c r="B32" s="858"/>
      <c r="C32" s="858"/>
      <c r="D32" s="809" t="s">
        <v>761</v>
      </c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383"/>
      <c r="S32" s="143"/>
      <c r="T32" s="14">
        <v>1779703</v>
      </c>
      <c r="U32" s="140" t="s">
        <v>182</v>
      </c>
      <c r="V32" s="858"/>
      <c r="W32" s="858"/>
      <c r="X32" s="809" t="s">
        <v>426</v>
      </c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118"/>
      <c r="AM32" s="118"/>
      <c r="AN32" s="142">
        <v>0</v>
      </c>
      <c r="AO32" s="140" t="s">
        <v>217</v>
      </c>
      <c r="AP32" s="812"/>
      <c r="AQ32" s="813"/>
      <c r="AR32" s="780" t="s">
        <v>622</v>
      </c>
      <c r="AS32" s="809"/>
      <c r="AT32" s="809"/>
      <c r="AU32" s="809"/>
      <c r="AV32" s="809"/>
      <c r="AW32" s="809"/>
      <c r="AX32" s="809"/>
      <c r="AY32" s="809"/>
      <c r="AZ32" s="809"/>
      <c r="BA32" s="809"/>
      <c r="BB32" s="809"/>
      <c r="BC32" s="809"/>
      <c r="BD32" s="809"/>
      <c r="BE32" s="809"/>
      <c r="BF32" s="117"/>
      <c r="BG32" s="118"/>
      <c r="BH32" s="14">
        <v>0</v>
      </c>
      <c r="BI32" s="140" t="s">
        <v>7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</row>
    <row r="33" spans="1:160" ht="21" customHeight="1" x14ac:dyDescent="0.15">
      <c r="A33" s="118"/>
      <c r="B33" s="858"/>
      <c r="C33" s="858"/>
      <c r="D33" s="809" t="s">
        <v>762</v>
      </c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143"/>
      <c r="S33" s="143"/>
      <c r="T33" s="14">
        <v>0</v>
      </c>
      <c r="U33" s="140" t="s">
        <v>188</v>
      </c>
      <c r="V33" s="858"/>
      <c r="W33" s="858"/>
      <c r="X33" s="809" t="s">
        <v>426</v>
      </c>
      <c r="Y33" s="809"/>
      <c r="Z33" s="809"/>
      <c r="AA33" s="809"/>
      <c r="AB33" s="809"/>
      <c r="AC33" s="809"/>
      <c r="AD33" s="809"/>
      <c r="AE33" s="809"/>
      <c r="AF33" s="809"/>
      <c r="AG33" s="809"/>
      <c r="AH33" s="809"/>
      <c r="AI33" s="809"/>
      <c r="AJ33" s="809"/>
      <c r="AK33" s="809"/>
      <c r="AL33" s="118"/>
      <c r="AM33" s="118"/>
      <c r="AN33" s="142">
        <v>0</v>
      </c>
      <c r="AO33" s="140" t="s">
        <v>763</v>
      </c>
      <c r="AP33" s="812"/>
      <c r="AQ33" s="813"/>
      <c r="AR33" s="780" t="s">
        <v>383</v>
      </c>
      <c r="AS33" s="809"/>
      <c r="AT33" s="809"/>
      <c r="AU33" s="809"/>
      <c r="AV33" s="809"/>
      <c r="AW33" s="809"/>
      <c r="AX33" s="809"/>
      <c r="AY33" s="809"/>
      <c r="AZ33" s="809"/>
      <c r="BA33" s="809"/>
      <c r="BB33" s="809"/>
      <c r="BC33" s="809"/>
      <c r="BD33" s="809"/>
      <c r="BE33" s="809"/>
      <c r="BF33" s="117"/>
      <c r="BG33" s="118"/>
      <c r="BH33" s="14">
        <v>19394</v>
      </c>
      <c r="BI33" s="140" t="s">
        <v>9</v>
      </c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</row>
    <row r="34" spans="1:160" ht="21" customHeight="1" x14ac:dyDescent="0.15">
      <c r="A34" s="118"/>
      <c r="B34" s="858"/>
      <c r="C34" s="858"/>
      <c r="D34" s="809" t="s">
        <v>764</v>
      </c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669"/>
      <c r="S34" s="668"/>
      <c r="T34" s="14">
        <v>756826</v>
      </c>
      <c r="U34" s="140" t="s">
        <v>193</v>
      </c>
      <c r="V34" s="858"/>
      <c r="W34" s="858"/>
      <c r="X34" s="809" t="s">
        <v>426</v>
      </c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809"/>
      <c r="AK34" s="809"/>
      <c r="AL34" s="118"/>
      <c r="AM34" s="118"/>
      <c r="AN34" s="142">
        <v>0</v>
      </c>
      <c r="AO34" s="140" t="s">
        <v>630</v>
      </c>
      <c r="AP34" s="812"/>
      <c r="AQ34" s="813"/>
      <c r="AR34" s="780" t="s">
        <v>765</v>
      </c>
      <c r="AS34" s="809"/>
      <c r="AT34" s="809"/>
      <c r="AU34" s="809"/>
      <c r="AV34" s="809"/>
      <c r="AW34" s="809"/>
      <c r="AX34" s="809"/>
      <c r="AY34" s="809"/>
      <c r="AZ34" s="809"/>
      <c r="BA34" s="809"/>
      <c r="BB34" s="809"/>
      <c r="BC34" s="809"/>
      <c r="BD34" s="809"/>
      <c r="BE34" s="809"/>
      <c r="BF34" s="117"/>
      <c r="BG34" s="118"/>
      <c r="BH34" s="16">
        <f>SUM(BH21,BH30:BH33)</f>
        <v>729230</v>
      </c>
      <c r="BI34" s="140" t="s">
        <v>10</v>
      </c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</row>
    <row r="35" spans="1:160" ht="21" customHeight="1" thickBot="1" x14ac:dyDescent="0.2">
      <c r="A35" s="118"/>
      <c r="B35" s="858"/>
      <c r="C35" s="858"/>
      <c r="D35" s="809" t="s">
        <v>766</v>
      </c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143"/>
      <c r="S35" s="143"/>
      <c r="T35" s="14">
        <v>0</v>
      </c>
      <c r="U35" s="140" t="s">
        <v>199</v>
      </c>
      <c r="V35" s="858"/>
      <c r="W35" s="858"/>
      <c r="X35" s="867" t="s">
        <v>767</v>
      </c>
      <c r="Y35" s="867"/>
      <c r="Z35" s="867"/>
      <c r="AA35" s="867"/>
      <c r="AB35" s="867"/>
      <c r="AC35" s="867"/>
      <c r="AD35" s="867"/>
      <c r="AE35" s="867"/>
      <c r="AF35" s="867"/>
      <c r="AG35" s="867"/>
      <c r="AH35" s="867"/>
      <c r="AI35" s="867"/>
      <c r="AJ35" s="867"/>
      <c r="AK35" s="867"/>
      <c r="AL35" s="118"/>
      <c r="AM35" s="118"/>
      <c r="AN35" s="152">
        <f>SUM(T42,T47,AN15,AN17:AN18,AN20:AN22,AN26,AN29:AN30)</f>
        <v>79333882</v>
      </c>
      <c r="AO35" s="140" t="s">
        <v>237</v>
      </c>
      <c r="AP35" s="812"/>
      <c r="AQ35" s="813"/>
      <c r="AR35" s="963" t="s">
        <v>768</v>
      </c>
      <c r="AS35" s="964"/>
      <c r="AT35" s="950" t="s">
        <v>769</v>
      </c>
      <c r="AU35" s="864"/>
      <c r="AV35" s="864"/>
      <c r="AW35" s="864"/>
      <c r="AX35" s="864"/>
      <c r="AY35" s="969" t="s">
        <v>770</v>
      </c>
      <c r="AZ35" s="954"/>
      <c r="BA35" s="954"/>
      <c r="BB35" s="954"/>
      <c r="BC35" s="954"/>
      <c r="BD35" s="954"/>
      <c r="BE35" s="954"/>
      <c r="BF35" s="117"/>
      <c r="BG35" s="118"/>
      <c r="BH35" s="14">
        <v>13</v>
      </c>
      <c r="BI35" s="140" t="s">
        <v>24</v>
      </c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</row>
    <row r="36" spans="1:160" ht="21" customHeight="1" thickBot="1" x14ac:dyDescent="0.2">
      <c r="A36" s="118"/>
      <c r="B36" s="858"/>
      <c r="C36" s="858"/>
      <c r="D36" s="809" t="s">
        <v>771</v>
      </c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143"/>
      <c r="S36" s="143"/>
      <c r="T36" s="14">
        <v>0</v>
      </c>
      <c r="U36" s="140" t="s">
        <v>207</v>
      </c>
      <c r="V36" s="858" t="s">
        <v>772</v>
      </c>
      <c r="W36" s="858"/>
      <c r="X36" s="867" t="s">
        <v>773</v>
      </c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118"/>
      <c r="AM36" s="118"/>
      <c r="AN36" s="362">
        <f>T41-AN35</f>
        <v>999899</v>
      </c>
      <c r="AO36" s="140"/>
      <c r="AP36" s="812"/>
      <c r="AQ36" s="813"/>
      <c r="AR36" s="965"/>
      <c r="AS36" s="966"/>
      <c r="AT36" s="864"/>
      <c r="AU36" s="864"/>
      <c r="AV36" s="864"/>
      <c r="AW36" s="864"/>
      <c r="AX36" s="864"/>
      <c r="AY36" s="969" t="s">
        <v>774</v>
      </c>
      <c r="AZ36" s="954"/>
      <c r="BA36" s="954"/>
      <c r="BB36" s="954"/>
      <c r="BC36" s="954"/>
      <c r="BD36" s="954"/>
      <c r="BE36" s="954"/>
      <c r="BF36" s="117"/>
      <c r="BG36" s="118"/>
      <c r="BH36" s="14">
        <v>61</v>
      </c>
      <c r="BI36" s="140" t="s">
        <v>12</v>
      </c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</row>
    <row r="37" spans="1:160" ht="21" customHeight="1" x14ac:dyDescent="0.15">
      <c r="A37" s="118"/>
      <c r="B37" s="858"/>
      <c r="C37" s="858"/>
      <c r="D37" s="809" t="s">
        <v>775</v>
      </c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670"/>
      <c r="S37" s="143"/>
      <c r="T37" s="14">
        <v>252256</v>
      </c>
      <c r="U37" s="140" t="s">
        <v>214</v>
      </c>
      <c r="V37" s="858"/>
      <c r="W37" s="858"/>
      <c r="X37" s="950" t="s">
        <v>776</v>
      </c>
      <c r="Y37" s="950"/>
      <c r="Z37" s="950"/>
      <c r="AA37" s="950"/>
      <c r="AB37" s="950"/>
      <c r="AC37" s="950"/>
      <c r="AD37" s="867" t="s">
        <v>777</v>
      </c>
      <c r="AE37" s="867"/>
      <c r="AF37" s="867"/>
      <c r="AG37" s="867"/>
      <c r="AH37" s="867"/>
      <c r="AI37" s="867"/>
      <c r="AJ37" s="867"/>
      <c r="AK37" s="867"/>
      <c r="AL37" s="118"/>
      <c r="AM37" s="118"/>
      <c r="AN37" s="673">
        <v>0</v>
      </c>
      <c r="AO37" s="140" t="s">
        <v>244</v>
      </c>
      <c r="AP37" s="812"/>
      <c r="AQ37" s="813"/>
      <c r="AR37" s="965"/>
      <c r="AS37" s="966"/>
      <c r="AT37" s="809" t="s">
        <v>778</v>
      </c>
      <c r="AU37" s="809"/>
      <c r="AV37" s="809" t="s">
        <v>779</v>
      </c>
      <c r="AW37" s="809"/>
      <c r="AX37" s="809" t="s">
        <v>780</v>
      </c>
      <c r="AY37" s="809"/>
      <c r="AZ37" s="809"/>
      <c r="BA37" s="809"/>
      <c r="BB37" s="809" t="s">
        <v>781</v>
      </c>
      <c r="BC37" s="809"/>
      <c r="BD37" s="809" t="s">
        <v>782</v>
      </c>
      <c r="BE37" s="809"/>
      <c r="BF37" s="118"/>
      <c r="BG37" s="118"/>
      <c r="BH37" s="14">
        <v>2</v>
      </c>
      <c r="BI37" s="140" t="s">
        <v>13</v>
      </c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</row>
    <row r="38" spans="1:160" ht="21" customHeight="1" x14ac:dyDescent="0.15">
      <c r="A38" s="118"/>
      <c r="B38" s="858"/>
      <c r="C38" s="858"/>
      <c r="D38" s="809" t="s">
        <v>783</v>
      </c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670"/>
      <c r="S38" s="143"/>
      <c r="T38" s="14">
        <v>0</v>
      </c>
      <c r="U38" s="140" t="s">
        <v>224</v>
      </c>
      <c r="V38" s="858"/>
      <c r="W38" s="858"/>
      <c r="X38" s="950"/>
      <c r="Y38" s="950"/>
      <c r="Z38" s="950"/>
      <c r="AA38" s="950"/>
      <c r="AB38" s="950"/>
      <c r="AC38" s="950"/>
      <c r="AD38" s="867" t="s">
        <v>784</v>
      </c>
      <c r="AE38" s="867"/>
      <c r="AF38" s="867"/>
      <c r="AG38" s="867"/>
      <c r="AH38" s="867"/>
      <c r="AI38" s="867"/>
      <c r="AJ38" s="867"/>
      <c r="AK38" s="867"/>
      <c r="AL38" s="118"/>
      <c r="AM38" s="118"/>
      <c r="AN38" s="14">
        <v>0</v>
      </c>
      <c r="AO38" s="140" t="s">
        <v>252</v>
      </c>
      <c r="AP38" s="812"/>
      <c r="AQ38" s="813"/>
      <c r="AR38" s="965"/>
      <c r="AS38" s="966"/>
      <c r="AT38" s="979" t="s">
        <v>785</v>
      </c>
      <c r="AU38" s="868"/>
      <c r="AV38" s="868" t="s">
        <v>427</v>
      </c>
      <c r="AW38" s="868"/>
      <c r="AX38" s="868" t="s">
        <v>786</v>
      </c>
      <c r="AY38" s="868"/>
      <c r="AZ38" s="868" t="s">
        <v>787</v>
      </c>
      <c r="BA38" s="868"/>
      <c r="BB38" s="868" t="s">
        <v>788</v>
      </c>
      <c r="BC38" s="868"/>
      <c r="BD38" s="868" t="s">
        <v>782</v>
      </c>
      <c r="BE38" s="868"/>
      <c r="BF38" s="668"/>
      <c r="BG38" s="668"/>
      <c r="BH38" s="14"/>
      <c r="BI38" s="140" t="s">
        <v>14</v>
      </c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</row>
    <row r="39" spans="1:160" ht="21" customHeight="1" x14ac:dyDescent="0.15">
      <c r="A39" s="118"/>
      <c r="B39" s="858"/>
      <c r="C39" s="858"/>
      <c r="D39" s="809" t="s">
        <v>426</v>
      </c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670"/>
      <c r="S39" s="143"/>
      <c r="T39" s="142">
        <v>0</v>
      </c>
      <c r="U39" s="140" t="s">
        <v>358</v>
      </c>
      <c r="V39" s="858"/>
      <c r="W39" s="858"/>
      <c r="X39" s="950"/>
      <c r="Y39" s="950"/>
      <c r="Z39" s="950"/>
      <c r="AA39" s="950"/>
      <c r="AB39" s="950"/>
      <c r="AC39" s="950"/>
      <c r="AD39" s="864" t="s">
        <v>350</v>
      </c>
      <c r="AE39" s="864"/>
      <c r="AF39" s="864"/>
      <c r="AG39" s="864"/>
      <c r="AH39" s="864"/>
      <c r="AI39" s="864"/>
      <c r="AJ39" s="864"/>
      <c r="AK39" s="864"/>
      <c r="AL39" s="118"/>
      <c r="AM39" s="118"/>
      <c r="AN39" s="16">
        <f>SUM(AN37:AN38)</f>
        <v>0</v>
      </c>
      <c r="AO39" s="140" t="s">
        <v>789</v>
      </c>
      <c r="AP39" s="812"/>
      <c r="AQ39" s="813"/>
      <c r="AR39" s="965"/>
      <c r="AS39" s="966"/>
      <c r="AT39" s="979" t="s">
        <v>790</v>
      </c>
      <c r="AU39" s="868"/>
      <c r="AV39" s="868" t="s">
        <v>427</v>
      </c>
      <c r="AW39" s="868"/>
      <c r="AX39" s="868" t="s">
        <v>786</v>
      </c>
      <c r="AY39" s="868"/>
      <c r="AZ39" s="868" t="s">
        <v>787</v>
      </c>
      <c r="BA39" s="868"/>
      <c r="BB39" s="868" t="s">
        <v>788</v>
      </c>
      <c r="BC39" s="868"/>
      <c r="BD39" s="868" t="s">
        <v>782</v>
      </c>
      <c r="BE39" s="868"/>
      <c r="BF39" s="118"/>
      <c r="BG39" s="118"/>
      <c r="BH39" s="14">
        <v>79</v>
      </c>
      <c r="BI39" s="140" t="s">
        <v>15</v>
      </c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</row>
    <row r="40" spans="1:160" ht="21" customHeight="1" x14ac:dyDescent="0.15">
      <c r="A40" s="118"/>
      <c r="B40" s="858"/>
      <c r="C40" s="858"/>
      <c r="D40" s="809" t="s">
        <v>426</v>
      </c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670"/>
      <c r="S40" s="143"/>
      <c r="T40" s="142">
        <v>0</v>
      </c>
      <c r="U40" s="140" t="s">
        <v>359</v>
      </c>
      <c r="V40" s="858"/>
      <c r="W40" s="858"/>
      <c r="X40" s="950"/>
      <c r="Y40" s="950"/>
      <c r="Z40" s="950"/>
      <c r="AA40" s="950"/>
      <c r="AB40" s="950"/>
      <c r="AC40" s="950"/>
      <c r="AD40" s="969" t="s">
        <v>791</v>
      </c>
      <c r="AE40" s="954"/>
      <c r="AF40" s="954"/>
      <c r="AG40" s="954"/>
      <c r="AH40" s="954"/>
      <c r="AI40" s="954"/>
      <c r="AJ40" s="954"/>
      <c r="AK40" s="954"/>
      <c r="AL40" s="118"/>
      <c r="AM40" s="118"/>
      <c r="AN40" s="14">
        <v>0</v>
      </c>
      <c r="AO40" s="140" t="s">
        <v>792</v>
      </c>
      <c r="AP40" s="814"/>
      <c r="AQ40" s="815"/>
      <c r="AR40" s="967"/>
      <c r="AS40" s="968"/>
      <c r="AT40" s="809" t="s">
        <v>793</v>
      </c>
      <c r="AU40" s="809"/>
      <c r="AV40" s="809"/>
      <c r="AW40" s="809"/>
      <c r="AX40" s="809"/>
      <c r="AY40" s="809"/>
      <c r="AZ40" s="809"/>
      <c r="BA40" s="809"/>
      <c r="BB40" s="809" t="s">
        <v>794</v>
      </c>
      <c r="BC40" s="809"/>
      <c r="BD40" s="809"/>
      <c r="BE40" s="809"/>
      <c r="BF40" s="376"/>
      <c r="BG40" s="376"/>
      <c r="BH40" s="16">
        <f>SUM(BH35:BH39)</f>
        <v>155</v>
      </c>
      <c r="BI40" s="674" t="s">
        <v>16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</row>
    <row r="41" spans="1:160" ht="21" customHeight="1" x14ac:dyDescent="0.15">
      <c r="A41" s="118"/>
      <c r="B41" s="858"/>
      <c r="C41" s="858"/>
      <c r="D41" s="867" t="s">
        <v>795</v>
      </c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670"/>
      <c r="S41" s="143"/>
      <c r="T41" s="16">
        <f>SUM(T11,T13,T15:T16,T27,T33:T35,T37)</f>
        <v>80333781</v>
      </c>
      <c r="U41" s="140" t="s">
        <v>243</v>
      </c>
      <c r="V41" s="858"/>
      <c r="W41" s="858"/>
      <c r="X41" s="970" t="s">
        <v>796</v>
      </c>
      <c r="Y41" s="971"/>
      <c r="Z41" s="971"/>
      <c r="AA41" s="971"/>
      <c r="AB41" s="971"/>
      <c r="AC41" s="971"/>
      <c r="AD41" s="971"/>
      <c r="AE41" s="971"/>
      <c r="AF41" s="971"/>
      <c r="AG41" s="971"/>
      <c r="AH41" s="971"/>
      <c r="AI41" s="971"/>
      <c r="AJ41" s="971"/>
      <c r="AK41" s="971"/>
      <c r="AL41" s="668"/>
      <c r="AM41" s="668"/>
      <c r="AN41" s="14">
        <v>0</v>
      </c>
      <c r="AO41" s="140" t="s">
        <v>797</v>
      </c>
      <c r="AP41" s="972" t="s">
        <v>798</v>
      </c>
      <c r="AQ41" s="973"/>
      <c r="AR41" s="978" t="s">
        <v>799</v>
      </c>
      <c r="AS41" s="978"/>
      <c r="AT41" s="978"/>
      <c r="AU41" s="978"/>
      <c r="AV41" s="978"/>
      <c r="AW41" s="978"/>
      <c r="AX41" s="978"/>
      <c r="AY41" s="978"/>
      <c r="AZ41" s="978"/>
      <c r="BA41" s="978"/>
      <c r="BB41" s="978"/>
      <c r="BC41" s="978"/>
      <c r="BD41" s="978"/>
      <c r="BE41" s="978"/>
      <c r="BF41" s="376"/>
      <c r="BG41" s="376"/>
      <c r="BH41" s="14">
        <v>126674</v>
      </c>
      <c r="BI41" s="674" t="s">
        <v>28</v>
      </c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</row>
    <row r="42" spans="1:160" ht="21" customHeight="1" x14ac:dyDescent="0.15">
      <c r="A42" s="117"/>
      <c r="B42" s="858" t="s">
        <v>800</v>
      </c>
      <c r="C42" s="858"/>
      <c r="D42" s="809" t="s">
        <v>801</v>
      </c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670"/>
      <c r="S42" s="143"/>
      <c r="T42" s="16">
        <f>SUM(T43:T46)</f>
        <v>1177940</v>
      </c>
      <c r="U42" s="140" t="s">
        <v>251</v>
      </c>
      <c r="V42" s="858"/>
      <c r="W42" s="858"/>
      <c r="X42" s="950" t="s">
        <v>802</v>
      </c>
      <c r="Y42" s="950"/>
      <c r="Z42" s="950"/>
      <c r="AA42" s="950"/>
      <c r="AB42" s="950"/>
      <c r="AC42" s="950"/>
      <c r="AD42" s="867" t="s">
        <v>695</v>
      </c>
      <c r="AE42" s="867"/>
      <c r="AF42" s="867"/>
      <c r="AG42" s="867"/>
      <c r="AH42" s="867"/>
      <c r="AI42" s="867"/>
      <c r="AJ42" s="867"/>
      <c r="AK42" s="867"/>
      <c r="AL42" s="117"/>
      <c r="AM42" s="118"/>
      <c r="AN42" s="14">
        <v>0</v>
      </c>
      <c r="AO42" s="140" t="s">
        <v>803</v>
      </c>
      <c r="AP42" s="974"/>
      <c r="AQ42" s="975"/>
      <c r="AR42" s="970" t="s">
        <v>804</v>
      </c>
      <c r="AS42" s="971"/>
      <c r="AT42" s="971"/>
      <c r="AU42" s="971"/>
      <c r="AV42" s="971"/>
      <c r="AW42" s="971"/>
      <c r="AX42" s="971"/>
      <c r="AY42" s="971"/>
      <c r="AZ42" s="971"/>
      <c r="BA42" s="971"/>
      <c r="BB42" s="971"/>
      <c r="BC42" s="971"/>
      <c r="BD42" s="971"/>
      <c r="BE42" s="971"/>
      <c r="BF42" s="376"/>
      <c r="BG42" s="376"/>
      <c r="BH42" s="14">
        <v>1</v>
      </c>
      <c r="BI42" s="674" t="s">
        <v>116</v>
      </c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</row>
    <row r="43" spans="1:160" ht="21" customHeight="1" thickBot="1" x14ac:dyDescent="0.2">
      <c r="A43" s="121"/>
      <c r="B43" s="858"/>
      <c r="C43" s="858"/>
      <c r="D43" s="809" t="s">
        <v>805</v>
      </c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670"/>
      <c r="S43" s="143"/>
      <c r="T43" s="14">
        <v>815405</v>
      </c>
      <c r="U43" s="140" t="s">
        <v>360</v>
      </c>
      <c r="V43" s="858"/>
      <c r="W43" s="858"/>
      <c r="X43" s="950"/>
      <c r="Y43" s="950"/>
      <c r="Z43" s="950"/>
      <c r="AA43" s="950"/>
      <c r="AB43" s="950"/>
      <c r="AC43" s="950"/>
      <c r="AD43" s="867" t="s">
        <v>699</v>
      </c>
      <c r="AE43" s="867"/>
      <c r="AF43" s="867"/>
      <c r="AG43" s="867"/>
      <c r="AH43" s="867"/>
      <c r="AI43" s="867"/>
      <c r="AJ43" s="867"/>
      <c r="AK43" s="867"/>
      <c r="AL43" s="117"/>
      <c r="AM43" s="118"/>
      <c r="AN43" s="158">
        <v>89655</v>
      </c>
      <c r="AO43" s="140" t="s">
        <v>806</v>
      </c>
      <c r="AP43" s="974"/>
      <c r="AQ43" s="975"/>
      <c r="AR43" s="809" t="s">
        <v>807</v>
      </c>
      <c r="AS43" s="809"/>
      <c r="AT43" s="809"/>
      <c r="AU43" s="809"/>
      <c r="AV43" s="809"/>
      <c r="AW43" s="809"/>
      <c r="AX43" s="809"/>
      <c r="AY43" s="809"/>
      <c r="AZ43" s="809"/>
      <c r="BA43" s="809"/>
      <c r="BB43" s="809"/>
      <c r="BC43" s="809"/>
      <c r="BD43" s="809"/>
      <c r="BE43" s="809"/>
      <c r="BF43" s="376"/>
      <c r="BG43" s="376"/>
      <c r="BH43" s="14">
        <v>186338</v>
      </c>
      <c r="BI43" s="674" t="s">
        <v>122</v>
      </c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</row>
    <row r="44" spans="1:160" ht="21" customHeight="1" thickBot="1" x14ac:dyDescent="0.2">
      <c r="A44" s="117"/>
      <c r="B44" s="858"/>
      <c r="C44" s="858"/>
      <c r="D44" s="809" t="s">
        <v>808</v>
      </c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670"/>
      <c r="S44" s="143"/>
      <c r="T44" s="14">
        <v>355101</v>
      </c>
      <c r="U44" s="140" t="s">
        <v>361</v>
      </c>
      <c r="V44" s="858"/>
      <c r="W44" s="858"/>
      <c r="X44" s="950"/>
      <c r="Y44" s="950"/>
      <c r="Z44" s="950"/>
      <c r="AA44" s="950"/>
      <c r="AB44" s="950"/>
      <c r="AC44" s="950"/>
      <c r="AD44" s="867"/>
      <c r="AE44" s="867"/>
      <c r="AF44" s="867"/>
      <c r="AG44" s="867"/>
      <c r="AH44" s="867"/>
      <c r="AI44" s="867"/>
      <c r="AJ44" s="867"/>
      <c r="AK44" s="867"/>
      <c r="AL44" s="117"/>
      <c r="AM44" s="118"/>
      <c r="AN44" s="362">
        <f>AN42-AN43</f>
        <v>-89655</v>
      </c>
      <c r="AO44" s="117"/>
      <c r="AP44" s="974"/>
      <c r="AQ44" s="975"/>
      <c r="AR44" s="809" t="s">
        <v>809</v>
      </c>
      <c r="AS44" s="809"/>
      <c r="AT44" s="809"/>
      <c r="AU44" s="809"/>
      <c r="AV44" s="809"/>
      <c r="AW44" s="809"/>
      <c r="AX44" s="809"/>
      <c r="AY44" s="809"/>
      <c r="AZ44" s="809"/>
      <c r="BA44" s="809"/>
      <c r="BB44" s="809"/>
      <c r="BC44" s="809"/>
      <c r="BD44" s="809"/>
      <c r="BE44" s="809"/>
      <c r="BF44" s="376"/>
      <c r="BG44" s="376"/>
      <c r="BH44" s="14">
        <v>1</v>
      </c>
      <c r="BI44" s="674" t="s">
        <v>130</v>
      </c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</row>
    <row r="45" spans="1:160" ht="21" customHeight="1" thickBot="1" x14ac:dyDescent="0.2">
      <c r="A45" s="117"/>
      <c r="B45" s="858"/>
      <c r="C45" s="858"/>
      <c r="D45" s="809" t="s">
        <v>810</v>
      </c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670"/>
      <c r="S45" s="143"/>
      <c r="T45" s="14">
        <v>7239</v>
      </c>
      <c r="U45" s="140" t="s">
        <v>56</v>
      </c>
      <c r="V45" s="858"/>
      <c r="W45" s="858"/>
      <c r="X45" s="970" t="s">
        <v>811</v>
      </c>
      <c r="Y45" s="971"/>
      <c r="Z45" s="971"/>
      <c r="AA45" s="971"/>
      <c r="AB45" s="971"/>
      <c r="AC45" s="971"/>
      <c r="AD45" s="971"/>
      <c r="AE45" s="971"/>
      <c r="AF45" s="971"/>
      <c r="AG45" s="971"/>
      <c r="AH45" s="971"/>
      <c r="AI45" s="971"/>
      <c r="AJ45" s="971"/>
      <c r="AK45" s="971"/>
      <c r="AL45" s="132"/>
      <c r="AM45" s="133"/>
      <c r="AN45" s="675">
        <v>0</v>
      </c>
      <c r="AO45" s="140" t="s">
        <v>812</v>
      </c>
      <c r="AP45" s="974"/>
      <c r="AQ45" s="975"/>
      <c r="AR45" s="978" t="s">
        <v>813</v>
      </c>
      <c r="AS45" s="978"/>
      <c r="AT45" s="978"/>
      <c r="AU45" s="978"/>
      <c r="AV45" s="978"/>
      <c r="AW45" s="978"/>
      <c r="AX45" s="978"/>
      <c r="AY45" s="978"/>
      <c r="AZ45" s="978"/>
      <c r="BA45" s="978"/>
      <c r="BB45" s="978"/>
      <c r="BC45" s="978"/>
      <c r="BD45" s="978"/>
      <c r="BE45" s="978"/>
      <c r="BF45" s="376"/>
      <c r="BG45" s="376"/>
      <c r="BH45" s="14">
        <v>1122790</v>
      </c>
      <c r="BI45" s="674" t="s">
        <v>137</v>
      </c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</row>
    <row r="46" spans="1:160" ht="21" customHeight="1" thickBot="1" x14ac:dyDescent="0.2">
      <c r="A46" s="117"/>
      <c r="B46" s="858"/>
      <c r="C46" s="858"/>
      <c r="D46" s="809" t="s">
        <v>814</v>
      </c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669"/>
      <c r="S46" s="668"/>
      <c r="T46" s="14">
        <v>195</v>
      </c>
      <c r="U46" s="140" t="s">
        <v>61</v>
      </c>
      <c r="V46" s="383"/>
      <c r="W46" s="383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121"/>
      <c r="AI46" s="121"/>
      <c r="AJ46" s="121"/>
      <c r="AK46" s="121"/>
      <c r="AL46" s="121"/>
      <c r="AM46" s="121"/>
      <c r="AN46" s="121"/>
      <c r="AO46" s="117"/>
      <c r="AP46" s="976"/>
      <c r="AQ46" s="977"/>
      <c r="AR46" s="867"/>
      <c r="AS46" s="867"/>
      <c r="AT46" s="867"/>
      <c r="AU46" s="867"/>
      <c r="AV46" s="867"/>
      <c r="AW46" s="867"/>
      <c r="AX46" s="867"/>
      <c r="AY46" s="867"/>
      <c r="AZ46" s="867"/>
      <c r="BA46" s="867"/>
      <c r="BB46" s="867"/>
      <c r="BC46" s="867"/>
      <c r="BD46" s="867"/>
      <c r="BE46" s="867"/>
      <c r="BF46" s="676"/>
      <c r="BG46" s="677"/>
      <c r="BH46" s="316">
        <v>0</v>
      </c>
      <c r="BI46" s="674" t="s">
        <v>272</v>
      </c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</row>
    <row r="47" spans="1:160" ht="21" customHeight="1" x14ac:dyDescent="0.15">
      <c r="A47" s="121"/>
      <c r="B47" s="858"/>
      <c r="C47" s="858"/>
      <c r="D47" s="867" t="s">
        <v>815</v>
      </c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383"/>
      <c r="S47" s="143"/>
      <c r="T47" s="16">
        <f>SUM(T48,AN11:AN12)</f>
        <v>53716659</v>
      </c>
      <c r="U47" s="140" t="s">
        <v>67</v>
      </c>
      <c r="V47" s="388"/>
      <c r="W47" s="388"/>
      <c r="X47" s="383"/>
      <c r="Y47" s="383"/>
      <c r="Z47" s="388"/>
      <c r="AA47" s="388"/>
      <c r="AB47" s="383"/>
      <c r="AC47" s="383"/>
      <c r="AD47" s="383"/>
      <c r="AE47" s="383"/>
      <c r="AF47" s="383"/>
      <c r="AG47" s="383"/>
      <c r="AH47" s="117"/>
      <c r="AI47" s="117"/>
      <c r="AJ47" s="117"/>
      <c r="AK47" s="117"/>
      <c r="AL47" s="117"/>
      <c r="AM47" s="117"/>
      <c r="AN47" s="117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</row>
    <row r="48" spans="1:160" ht="21" customHeight="1" thickBot="1" x14ac:dyDescent="0.2">
      <c r="A48" s="121"/>
      <c r="B48" s="858"/>
      <c r="C48" s="858"/>
      <c r="D48" s="970" t="s">
        <v>816</v>
      </c>
      <c r="E48" s="971"/>
      <c r="F48" s="971"/>
      <c r="G48" s="971"/>
      <c r="H48" s="971"/>
      <c r="I48" s="971"/>
      <c r="J48" s="971"/>
      <c r="K48" s="971"/>
      <c r="L48" s="971"/>
      <c r="M48" s="971"/>
      <c r="N48" s="971"/>
      <c r="O48" s="971"/>
      <c r="P48" s="971"/>
      <c r="Q48" s="971"/>
      <c r="R48" s="678"/>
      <c r="S48" s="679"/>
      <c r="T48" s="158">
        <v>53340862</v>
      </c>
      <c r="U48" s="140" t="s">
        <v>73</v>
      </c>
      <c r="V48" s="388"/>
      <c r="W48" s="388"/>
      <c r="X48" s="383"/>
      <c r="Y48" s="383"/>
      <c r="Z48" s="388"/>
      <c r="AA48" s="388"/>
      <c r="AB48" s="383"/>
      <c r="AC48" s="383"/>
      <c r="AD48" s="383"/>
      <c r="AE48" s="383"/>
      <c r="AF48" s="383"/>
      <c r="AG48" s="383"/>
      <c r="AH48" s="117"/>
      <c r="AI48" s="117"/>
      <c r="AJ48" s="117"/>
      <c r="AK48" s="117"/>
      <c r="AL48" s="117"/>
      <c r="AM48" s="117"/>
      <c r="AN48" s="117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</row>
    <row r="49" spans="1:160" x14ac:dyDescent="0.15">
      <c r="A49" s="121"/>
      <c r="B49" s="121"/>
      <c r="C49" s="121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383"/>
      <c r="S49" s="383"/>
      <c r="T49" s="383"/>
      <c r="U49" s="388"/>
      <c r="V49" s="388"/>
      <c r="W49" s="388"/>
      <c r="X49" s="383"/>
      <c r="Y49" s="383"/>
      <c r="Z49" s="388"/>
      <c r="AA49" s="388"/>
      <c r="AB49" s="383"/>
      <c r="AC49" s="383"/>
      <c r="AD49" s="383"/>
      <c r="AE49" s="383"/>
      <c r="AF49" s="383"/>
      <c r="AG49" s="383"/>
      <c r="AH49" s="117"/>
      <c r="AI49" s="117"/>
      <c r="AJ49" s="117"/>
      <c r="AK49" s="117"/>
      <c r="AL49" s="117"/>
      <c r="AM49" s="117"/>
      <c r="AN49" s="117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</row>
    <row r="50" spans="1:160" hidden="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</row>
    <row r="51" spans="1:160" ht="14.25" hidden="1" customHeight="1" x14ac:dyDescent="0.15">
      <c r="A51" s="121"/>
      <c r="B51" s="121"/>
      <c r="C51" s="121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383"/>
      <c r="S51" s="383"/>
      <c r="T51" s="383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</row>
    <row r="52" spans="1:160" ht="14.25" hidden="1" customHeight="1" x14ac:dyDescent="0.15">
      <c r="A52" s="121"/>
      <c r="B52" s="121"/>
      <c r="C52" s="121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383"/>
      <c r="S52" s="383"/>
      <c r="T52" s="383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</row>
    <row r="53" spans="1:160" ht="14.25" hidden="1" customHeight="1" x14ac:dyDescent="0.15">
      <c r="A53" s="121"/>
      <c r="B53" s="121"/>
      <c r="C53" s="121"/>
      <c r="D53" s="117"/>
      <c r="E53" s="117"/>
      <c r="F53" s="117"/>
      <c r="G53" s="117"/>
      <c r="H53" s="117"/>
      <c r="I53" s="121"/>
      <c r="J53" s="121"/>
      <c r="K53" s="117"/>
      <c r="L53" s="117"/>
      <c r="M53" s="117"/>
      <c r="N53" s="117"/>
      <c r="O53" s="117"/>
      <c r="P53" s="117"/>
      <c r="Q53" s="117"/>
      <c r="R53" s="383"/>
      <c r="S53" s="383"/>
      <c r="T53" s="383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</row>
    <row r="54" spans="1:160" ht="14.25" hidden="1" customHeight="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</row>
    <row r="55" spans="1:160" ht="14.25" hidden="1" customHeight="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</row>
    <row r="56" spans="1:160" ht="14.25" hidden="1" customHeight="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</row>
    <row r="57" spans="1:160" ht="14.25" hidden="1" customHeight="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</row>
    <row r="58" spans="1:160" ht="14.25" hidden="1" customHeight="1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</row>
    <row r="59" spans="1:160" ht="14.25" hidden="1" customHeight="1" x14ac:dyDescent="0.15"/>
    <row r="60" spans="1:160" ht="14.25" hidden="1" customHeight="1" x14ac:dyDescent="0.15"/>
    <row r="61" spans="1:160" ht="14.25" hidden="1" customHeight="1" x14ac:dyDescent="0.15"/>
    <row r="62" spans="1:160" ht="14.25" hidden="1" customHeight="1" x14ac:dyDescent="0.15"/>
  </sheetData>
  <sheetProtection sheet="1" objects="1" scenarios="1"/>
  <mergeCells count="123">
    <mergeCell ref="D48:Q48"/>
    <mergeCell ref="B42:C48"/>
    <mergeCell ref="D42:Q42"/>
    <mergeCell ref="X42:AC44"/>
    <mergeCell ref="AD42:AK42"/>
    <mergeCell ref="AR42:BE42"/>
    <mergeCell ref="D43:Q43"/>
    <mergeCell ref="AD43:AK43"/>
    <mergeCell ref="AR43:BE43"/>
    <mergeCell ref="D44:Q44"/>
    <mergeCell ref="AD44:AK44"/>
    <mergeCell ref="AD38:AK38"/>
    <mergeCell ref="AT38:BE38"/>
    <mergeCell ref="D39:Q39"/>
    <mergeCell ref="AD39:AK39"/>
    <mergeCell ref="AT39:BE39"/>
    <mergeCell ref="D40:Q40"/>
    <mergeCell ref="D46:Q46"/>
    <mergeCell ref="AR46:BE46"/>
    <mergeCell ref="D47:Q47"/>
    <mergeCell ref="D35:Q35"/>
    <mergeCell ref="X35:AK35"/>
    <mergeCell ref="AR35:AS40"/>
    <mergeCell ref="AT35:AX36"/>
    <mergeCell ref="AY35:BE35"/>
    <mergeCell ref="D36:Q36"/>
    <mergeCell ref="V36:W45"/>
    <mergeCell ref="X36:AK36"/>
    <mergeCell ref="AY36:BE36"/>
    <mergeCell ref="D37:Q37"/>
    <mergeCell ref="AD40:AK40"/>
    <mergeCell ref="AT40:BE40"/>
    <mergeCell ref="D41:Q41"/>
    <mergeCell ref="X41:AK41"/>
    <mergeCell ref="AP41:AQ46"/>
    <mergeCell ref="AR41:BE41"/>
    <mergeCell ref="AR44:BE44"/>
    <mergeCell ref="D45:Q45"/>
    <mergeCell ref="X45:AK45"/>
    <mergeCell ref="AR45:BE45"/>
    <mergeCell ref="X37:AC40"/>
    <mergeCell ref="AD37:AK37"/>
    <mergeCell ref="AT37:BE37"/>
    <mergeCell ref="D38:Q38"/>
    <mergeCell ref="D33:Q33"/>
    <mergeCell ref="X33:AK33"/>
    <mergeCell ref="AR33:BE33"/>
    <mergeCell ref="D34:Q34"/>
    <mergeCell ref="X34:AK34"/>
    <mergeCell ref="AR34:BE34"/>
    <mergeCell ref="D31:Q31"/>
    <mergeCell ref="X31:AK31"/>
    <mergeCell ref="AR31:BE31"/>
    <mergeCell ref="D32:Q32"/>
    <mergeCell ref="X32:AK32"/>
    <mergeCell ref="AR32:BE32"/>
    <mergeCell ref="X26:AK26"/>
    <mergeCell ref="AR26:AR29"/>
    <mergeCell ref="AS26:BE26"/>
    <mergeCell ref="D27:Q27"/>
    <mergeCell ref="X27:AK27"/>
    <mergeCell ref="AS27:BE27"/>
    <mergeCell ref="D28:Q28"/>
    <mergeCell ref="X28:AK28"/>
    <mergeCell ref="AS28:BE28"/>
    <mergeCell ref="AS23:BE23"/>
    <mergeCell ref="D24:Q24"/>
    <mergeCell ref="X24:AK24"/>
    <mergeCell ref="AS24:BE24"/>
    <mergeCell ref="D25:Q25"/>
    <mergeCell ref="X25:AK25"/>
    <mergeCell ref="AS25:BE25"/>
    <mergeCell ref="D21:Q21"/>
    <mergeCell ref="X21:AK21"/>
    <mergeCell ref="AP21:AQ40"/>
    <mergeCell ref="AR21:BE21"/>
    <mergeCell ref="D22:Q22"/>
    <mergeCell ref="X22:AK22"/>
    <mergeCell ref="AR22:AR25"/>
    <mergeCell ref="AS22:BE22"/>
    <mergeCell ref="D23:Q23"/>
    <mergeCell ref="X23:AK23"/>
    <mergeCell ref="D29:Q29"/>
    <mergeCell ref="X29:AK29"/>
    <mergeCell ref="AS29:BE29"/>
    <mergeCell ref="D30:Q30"/>
    <mergeCell ref="X30:AK30"/>
    <mergeCell ref="AR30:BE30"/>
    <mergeCell ref="D26:Q26"/>
    <mergeCell ref="D18:Q18"/>
    <mergeCell ref="X18:AK18"/>
    <mergeCell ref="AR18:BE18"/>
    <mergeCell ref="D19:Q19"/>
    <mergeCell ref="X19:AK19"/>
    <mergeCell ref="AR19:AX20"/>
    <mergeCell ref="AY19:BE19"/>
    <mergeCell ref="D20:Q20"/>
    <mergeCell ref="X20:AK20"/>
    <mergeCell ref="AY20:BE20"/>
    <mergeCell ref="B11:C41"/>
    <mergeCell ref="D11:Q11"/>
    <mergeCell ref="V11:W35"/>
    <mergeCell ref="X11:AK11"/>
    <mergeCell ref="AP11:AQ20"/>
    <mergeCell ref="AR11:AX13"/>
    <mergeCell ref="D14:Q14"/>
    <mergeCell ref="X14:AK14"/>
    <mergeCell ref="AR14:AX15"/>
    <mergeCell ref="D15:Q15"/>
    <mergeCell ref="X15:AK15"/>
    <mergeCell ref="D16:Q16"/>
    <mergeCell ref="X16:AK16"/>
    <mergeCell ref="AR16:BE16"/>
    <mergeCell ref="D17:Q17"/>
    <mergeCell ref="X17:AK17"/>
    <mergeCell ref="AR17:BE17"/>
    <mergeCell ref="AY11:BE11"/>
    <mergeCell ref="D12:Q12"/>
    <mergeCell ref="X12:AK12"/>
    <mergeCell ref="AY12:BE12"/>
    <mergeCell ref="D13:Q13"/>
    <mergeCell ref="X13:Z13"/>
    <mergeCell ref="AA13:AK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T11:T15 T18 T20:T26 T28 T30:T38 T43:T46 T48 AN11:AN13 AN15:AN18 AN20:AN21 AN23:AN25 AN27:AN31 AN37:AN38 AN40:AN43 AN45 BH11:BH12 BH22:BH33 BH35:BH39 BH41:BH45" xr:uid="{29E51A32-343E-4904-93D2-750F9BD614E4}">
      <formula1>-9999999999</formula1>
      <formula2>99999999999</formula2>
    </dataValidation>
  </dataValidations>
  <pageMargins left="0.59055118110236227" right="0" top="0" bottom="0" header="0" footer="0"/>
  <pageSetup paperSize="9" scale="65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ACC8-E5EA-45B3-8D7E-6A0C6D79FDBA}">
  <sheetPr codeName="Sheet69">
    <pageSetUpPr autoPageBreaks="0" fitToPage="1"/>
  </sheetPr>
  <dimension ref="A1:WWM60"/>
  <sheetViews>
    <sheetView showGridLines="0" tabSelected="1" zoomScale="90" zoomScaleNormal="90" workbookViewId="0">
      <pane xSplit="22" ySplit="15" topLeftCell="W16" activePane="bottomRight" state="frozen"/>
      <selection pane="topRight" activeCell="W1" sqref="W1"/>
      <selection pane="bottomLeft" activeCell="A16" sqref="A16"/>
      <selection pane="bottomRight" activeCell="W16" sqref="W16"/>
    </sheetView>
  </sheetViews>
  <sheetFormatPr defaultColWidth="0" defaultRowHeight="14.25" customHeight="1" zeroHeight="1" x14ac:dyDescent="0.15"/>
  <cols>
    <col min="1" max="1" width="1.25" style="685" customWidth="1"/>
    <col min="2" max="2" width="3" style="685" customWidth="1"/>
    <col min="3" max="3" width="2.875" style="685" customWidth="1"/>
    <col min="4" max="4" width="2.75" style="685" customWidth="1"/>
    <col min="5" max="6" width="1.875" style="685" customWidth="1"/>
    <col min="7" max="8" width="1.5" style="685" customWidth="1"/>
    <col min="9" max="9" width="1.875" style="685" customWidth="1"/>
    <col min="10" max="19" width="1.5" style="685" customWidth="1"/>
    <col min="20" max="20" width="2.375" style="685" customWidth="1"/>
    <col min="21" max="21" width="2.625" style="685" customWidth="1"/>
    <col min="22" max="22" width="2.5" style="685" customWidth="1"/>
    <col min="23" max="30" width="16.75" style="685" customWidth="1"/>
    <col min="31" max="31" width="8.125" style="685" customWidth="1"/>
    <col min="32" max="54" width="1.625" style="685" hidden="1" customWidth="1"/>
    <col min="55" max="256" width="0" style="685" hidden="1"/>
    <col min="257" max="257" width="1.25" style="685" hidden="1" customWidth="1"/>
    <col min="258" max="258" width="3" style="685" hidden="1" customWidth="1"/>
    <col min="259" max="259" width="2.875" style="685" hidden="1" customWidth="1"/>
    <col min="260" max="260" width="2.75" style="685" hidden="1" customWidth="1"/>
    <col min="261" max="262" width="1.875" style="685" hidden="1" customWidth="1"/>
    <col min="263" max="264" width="1.5" style="685" hidden="1" customWidth="1"/>
    <col min="265" max="265" width="1.875" style="685" hidden="1" customWidth="1"/>
    <col min="266" max="275" width="1.5" style="685" hidden="1" customWidth="1"/>
    <col min="276" max="276" width="2.375" style="685" hidden="1" customWidth="1"/>
    <col min="277" max="277" width="2.625" style="685" hidden="1" customWidth="1"/>
    <col min="278" max="278" width="2.5" style="685" hidden="1" customWidth="1"/>
    <col min="279" max="286" width="16.75" style="685" hidden="1" customWidth="1"/>
    <col min="287" max="287" width="8.125" style="685" hidden="1" customWidth="1"/>
    <col min="288" max="310" width="0" style="685" hidden="1" customWidth="1"/>
    <col min="311" max="512" width="0" style="685" hidden="1"/>
    <col min="513" max="513" width="1.25" style="685" hidden="1" customWidth="1"/>
    <col min="514" max="514" width="3" style="685" hidden="1" customWidth="1"/>
    <col min="515" max="515" width="2.875" style="685" hidden="1" customWidth="1"/>
    <col min="516" max="516" width="2.75" style="685" hidden="1" customWidth="1"/>
    <col min="517" max="518" width="1.875" style="685" hidden="1" customWidth="1"/>
    <col min="519" max="520" width="1.5" style="685" hidden="1" customWidth="1"/>
    <col min="521" max="521" width="1.875" style="685" hidden="1" customWidth="1"/>
    <col min="522" max="531" width="1.5" style="685" hidden="1" customWidth="1"/>
    <col min="532" max="532" width="2.375" style="685" hidden="1" customWidth="1"/>
    <col min="533" max="533" width="2.625" style="685" hidden="1" customWidth="1"/>
    <col min="534" max="534" width="2.5" style="685" hidden="1" customWidth="1"/>
    <col min="535" max="542" width="16.75" style="685" hidden="1" customWidth="1"/>
    <col min="543" max="543" width="8.125" style="685" hidden="1" customWidth="1"/>
    <col min="544" max="566" width="0" style="685" hidden="1" customWidth="1"/>
    <col min="567" max="768" width="0" style="685" hidden="1"/>
    <col min="769" max="769" width="1.25" style="685" hidden="1" customWidth="1"/>
    <col min="770" max="770" width="3" style="685" hidden="1" customWidth="1"/>
    <col min="771" max="771" width="2.875" style="685" hidden="1" customWidth="1"/>
    <col min="772" max="772" width="2.75" style="685" hidden="1" customWidth="1"/>
    <col min="773" max="774" width="1.875" style="685" hidden="1" customWidth="1"/>
    <col min="775" max="776" width="1.5" style="685" hidden="1" customWidth="1"/>
    <col min="777" max="777" width="1.875" style="685" hidden="1" customWidth="1"/>
    <col min="778" max="787" width="1.5" style="685" hidden="1" customWidth="1"/>
    <col min="788" max="788" width="2.375" style="685" hidden="1" customWidth="1"/>
    <col min="789" max="789" width="2.625" style="685" hidden="1" customWidth="1"/>
    <col min="790" max="790" width="2.5" style="685" hidden="1" customWidth="1"/>
    <col min="791" max="798" width="16.75" style="685" hidden="1" customWidth="1"/>
    <col min="799" max="799" width="8.125" style="685" hidden="1" customWidth="1"/>
    <col min="800" max="822" width="0" style="685" hidden="1" customWidth="1"/>
    <col min="823" max="1024" width="0" style="685" hidden="1"/>
    <col min="1025" max="1025" width="1.25" style="685" hidden="1" customWidth="1"/>
    <col min="1026" max="1026" width="3" style="685" hidden="1" customWidth="1"/>
    <col min="1027" max="1027" width="2.875" style="685" hidden="1" customWidth="1"/>
    <col min="1028" max="1028" width="2.75" style="685" hidden="1" customWidth="1"/>
    <col min="1029" max="1030" width="1.875" style="685" hidden="1" customWidth="1"/>
    <col min="1031" max="1032" width="1.5" style="685" hidden="1" customWidth="1"/>
    <col min="1033" max="1033" width="1.875" style="685" hidden="1" customWidth="1"/>
    <col min="1034" max="1043" width="1.5" style="685" hidden="1" customWidth="1"/>
    <col min="1044" max="1044" width="2.375" style="685" hidden="1" customWidth="1"/>
    <col min="1045" max="1045" width="2.625" style="685" hidden="1" customWidth="1"/>
    <col min="1046" max="1046" width="2.5" style="685" hidden="1" customWidth="1"/>
    <col min="1047" max="1054" width="16.75" style="685" hidden="1" customWidth="1"/>
    <col min="1055" max="1055" width="8.125" style="685" hidden="1" customWidth="1"/>
    <col min="1056" max="1078" width="0" style="685" hidden="1" customWidth="1"/>
    <col min="1079" max="1280" width="0" style="685" hidden="1"/>
    <col min="1281" max="1281" width="1.25" style="685" hidden="1" customWidth="1"/>
    <col min="1282" max="1282" width="3" style="685" hidden="1" customWidth="1"/>
    <col min="1283" max="1283" width="2.875" style="685" hidden="1" customWidth="1"/>
    <col min="1284" max="1284" width="2.75" style="685" hidden="1" customWidth="1"/>
    <col min="1285" max="1286" width="1.875" style="685" hidden="1" customWidth="1"/>
    <col min="1287" max="1288" width="1.5" style="685" hidden="1" customWidth="1"/>
    <col min="1289" max="1289" width="1.875" style="685" hidden="1" customWidth="1"/>
    <col min="1290" max="1299" width="1.5" style="685" hidden="1" customWidth="1"/>
    <col min="1300" max="1300" width="2.375" style="685" hidden="1" customWidth="1"/>
    <col min="1301" max="1301" width="2.625" style="685" hidden="1" customWidth="1"/>
    <col min="1302" max="1302" width="2.5" style="685" hidden="1" customWidth="1"/>
    <col min="1303" max="1310" width="16.75" style="685" hidden="1" customWidth="1"/>
    <col min="1311" max="1311" width="8.125" style="685" hidden="1" customWidth="1"/>
    <col min="1312" max="1334" width="0" style="685" hidden="1" customWidth="1"/>
    <col min="1335" max="1536" width="0" style="685" hidden="1"/>
    <col min="1537" max="1537" width="1.25" style="685" hidden="1" customWidth="1"/>
    <col min="1538" max="1538" width="3" style="685" hidden="1" customWidth="1"/>
    <col min="1539" max="1539" width="2.875" style="685" hidden="1" customWidth="1"/>
    <col min="1540" max="1540" width="2.75" style="685" hidden="1" customWidth="1"/>
    <col min="1541" max="1542" width="1.875" style="685" hidden="1" customWidth="1"/>
    <col min="1543" max="1544" width="1.5" style="685" hidden="1" customWidth="1"/>
    <col min="1545" max="1545" width="1.875" style="685" hidden="1" customWidth="1"/>
    <col min="1546" max="1555" width="1.5" style="685" hidden="1" customWidth="1"/>
    <col min="1556" max="1556" width="2.375" style="685" hidden="1" customWidth="1"/>
    <col min="1557" max="1557" width="2.625" style="685" hidden="1" customWidth="1"/>
    <col min="1558" max="1558" width="2.5" style="685" hidden="1" customWidth="1"/>
    <col min="1559" max="1566" width="16.75" style="685" hidden="1" customWidth="1"/>
    <col min="1567" max="1567" width="8.125" style="685" hidden="1" customWidth="1"/>
    <col min="1568" max="1590" width="0" style="685" hidden="1" customWidth="1"/>
    <col min="1591" max="1792" width="0" style="685" hidden="1"/>
    <col min="1793" max="1793" width="1.25" style="685" hidden="1" customWidth="1"/>
    <col min="1794" max="1794" width="3" style="685" hidden="1" customWidth="1"/>
    <col min="1795" max="1795" width="2.875" style="685" hidden="1" customWidth="1"/>
    <col min="1796" max="1796" width="2.75" style="685" hidden="1" customWidth="1"/>
    <col min="1797" max="1798" width="1.875" style="685" hidden="1" customWidth="1"/>
    <col min="1799" max="1800" width="1.5" style="685" hidden="1" customWidth="1"/>
    <col min="1801" max="1801" width="1.875" style="685" hidden="1" customWidth="1"/>
    <col min="1802" max="1811" width="1.5" style="685" hidden="1" customWidth="1"/>
    <col min="1812" max="1812" width="2.375" style="685" hidden="1" customWidth="1"/>
    <col min="1813" max="1813" width="2.625" style="685" hidden="1" customWidth="1"/>
    <col min="1814" max="1814" width="2.5" style="685" hidden="1" customWidth="1"/>
    <col min="1815" max="1822" width="16.75" style="685" hidden="1" customWidth="1"/>
    <col min="1823" max="1823" width="8.125" style="685" hidden="1" customWidth="1"/>
    <col min="1824" max="1846" width="0" style="685" hidden="1" customWidth="1"/>
    <col min="1847" max="2048" width="0" style="685" hidden="1"/>
    <col min="2049" max="2049" width="1.25" style="685" hidden="1" customWidth="1"/>
    <col min="2050" max="2050" width="3" style="685" hidden="1" customWidth="1"/>
    <col min="2051" max="2051" width="2.875" style="685" hidden="1" customWidth="1"/>
    <col min="2052" max="2052" width="2.75" style="685" hidden="1" customWidth="1"/>
    <col min="2053" max="2054" width="1.875" style="685" hidden="1" customWidth="1"/>
    <col min="2055" max="2056" width="1.5" style="685" hidden="1" customWidth="1"/>
    <col min="2057" max="2057" width="1.875" style="685" hidden="1" customWidth="1"/>
    <col min="2058" max="2067" width="1.5" style="685" hidden="1" customWidth="1"/>
    <col min="2068" max="2068" width="2.375" style="685" hidden="1" customWidth="1"/>
    <col min="2069" max="2069" width="2.625" style="685" hidden="1" customWidth="1"/>
    <col min="2070" max="2070" width="2.5" style="685" hidden="1" customWidth="1"/>
    <col min="2071" max="2078" width="16.75" style="685" hidden="1" customWidth="1"/>
    <col min="2079" max="2079" width="8.125" style="685" hidden="1" customWidth="1"/>
    <col min="2080" max="2102" width="0" style="685" hidden="1" customWidth="1"/>
    <col min="2103" max="2304" width="0" style="685" hidden="1"/>
    <col min="2305" max="2305" width="1.25" style="685" hidden="1" customWidth="1"/>
    <col min="2306" max="2306" width="3" style="685" hidden="1" customWidth="1"/>
    <col min="2307" max="2307" width="2.875" style="685" hidden="1" customWidth="1"/>
    <col min="2308" max="2308" width="2.75" style="685" hidden="1" customWidth="1"/>
    <col min="2309" max="2310" width="1.875" style="685" hidden="1" customWidth="1"/>
    <col min="2311" max="2312" width="1.5" style="685" hidden="1" customWidth="1"/>
    <col min="2313" max="2313" width="1.875" style="685" hidden="1" customWidth="1"/>
    <col min="2314" max="2323" width="1.5" style="685" hidden="1" customWidth="1"/>
    <col min="2324" max="2324" width="2.375" style="685" hidden="1" customWidth="1"/>
    <col min="2325" max="2325" width="2.625" style="685" hidden="1" customWidth="1"/>
    <col min="2326" max="2326" width="2.5" style="685" hidden="1" customWidth="1"/>
    <col min="2327" max="2334" width="16.75" style="685" hidden="1" customWidth="1"/>
    <col min="2335" max="2335" width="8.125" style="685" hidden="1" customWidth="1"/>
    <col min="2336" max="2358" width="0" style="685" hidden="1" customWidth="1"/>
    <col min="2359" max="2560" width="0" style="685" hidden="1"/>
    <col min="2561" max="2561" width="1.25" style="685" hidden="1" customWidth="1"/>
    <col min="2562" max="2562" width="3" style="685" hidden="1" customWidth="1"/>
    <col min="2563" max="2563" width="2.875" style="685" hidden="1" customWidth="1"/>
    <col min="2564" max="2564" width="2.75" style="685" hidden="1" customWidth="1"/>
    <col min="2565" max="2566" width="1.875" style="685" hidden="1" customWidth="1"/>
    <col min="2567" max="2568" width="1.5" style="685" hidden="1" customWidth="1"/>
    <col min="2569" max="2569" width="1.875" style="685" hidden="1" customWidth="1"/>
    <col min="2570" max="2579" width="1.5" style="685" hidden="1" customWidth="1"/>
    <col min="2580" max="2580" width="2.375" style="685" hidden="1" customWidth="1"/>
    <col min="2581" max="2581" width="2.625" style="685" hidden="1" customWidth="1"/>
    <col min="2582" max="2582" width="2.5" style="685" hidden="1" customWidth="1"/>
    <col min="2583" max="2590" width="16.75" style="685" hidden="1" customWidth="1"/>
    <col min="2591" max="2591" width="8.125" style="685" hidden="1" customWidth="1"/>
    <col min="2592" max="2614" width="0" style="685" hidden="1" customWidth="1"/>
    <col min="2615" max="2816" width="0" style="685" hidden="1"/>
    <col min="2817" max="2817" width="1.25" style="685" hidden="1" customWidth="1"/>
    <col min="2818" max="2818" width="3" style="685" hidden="1" customWidth="1"/>
    <col min="2819" max="2819" width="2.875" style="685" hidden="1" customWidth="1"/>
    <col min="2820" max="2820" width="2.75" style="685" hidden="1" customWidth="1"/>
    <col min="2821" max="2822" width="1.875" style="685" hidden="1" customWidth="1"/>
    <col min="2823" max="2824" width="1.5" style="685" hidden="1" customWidth="1"/>
    <col min="2825" max="2825" width="1.875" style="685" hidden="1" customWidth="1"/>
    <col min="2826" max="2835" width="1.5" style="685" hidden="1" customWidth="1"/>
    <col min="2836" max="2836" width="2.375" style="685" hidden="1" customWidth="1"/>
    <col min="2837" max="2837" width="2.625" style="685" hidden="1" customWidth="1"/>
    <col min="2838" max="2838" width="2.5" style="685" hidden="1" customWidth="1"/>
    <col min="2839" max="2846" width="16.75" style="685" hidden="1" customWidth="1"/>
    <col min="2847" max="2847" width="8.125" style="685" hidden="1" customWidth="1"/>
    <col min="2848" max="2870" width="0" style="685" hidden="1" customWidth="1"/>
    <col min="2871" max="3072" width="0" style="685" hidden="1"/>
    <col min="3073" max="3073" width="1.25" style="685" hidden="1" customWidth="1"/>
    <col min="3074" max="3074" width="3" style="685" hidden="1" customWidth="1"/>
    <col min="3075" max="3075" width="2.875" style="685" hidden="1" customWidth="1"/>
    <col min="3076" max="3076" width="2.75" style="685" hidden="1" customWidth="1"/>
    <col min="3077" max="3078" width="1.875" style="685" hidden="1" customWidth="1"/>
    <col min="3079" max="3080" width="1.5" style="685" hidden="1" customWidth="1"/>
    <col min="3081" max="3081" width="1.875" style="685" hidden="1" customWidth="1"/>
    <col min="3082" max="3091" width="1.5" style="685" hidden="1" customWidth="1"/>
    <col min="3092" max="3092" width="2.375" style="685" hidden="1" customWidth="1"/>
    <col min="3093" max="3093" width="2.625" style="685" hidden="1" customWidth="1"/>
    <col min="3094" max="3094" width="2.5" style="685" hidden="1" customWidth="1"/>
    <col min="3095" max="3102" width="16.75" style="685" hidden="1" customWidth="1"/>
    <col min="3103" max="3103" width="8.125" style="685" hidden="1" customWidth="1"/>
    <col min="3104" max="3126" width="0" style="685" hidden="1" customWidth="1"/>
    <col min="3127" max="3328" width="0" style="685" hidden="1"/>
    <col min="3329" max="3329" width="1.25" style="685" hidden="1" customWidth="1"/>
    <col min="3330" max="3330" width="3" style="685" hidden="1" customWidth="1"/>
    <col min="3331" max="3331" width="2.875" style="685" hidden="1" customWidth="1"/>
    <col min="3332" max="3332" width="2.75" style="685" hidden="1" customWidth="1"/>
    <col min="3333" max="3334" width="1.875" style="685" hidden="1" customWidth="1"/>
    <col min="3335" max="3336" width="1.5" style="685" hidden="1" customWidth="1"/>
    <col min="3337" max="3337" width="1.875" style="685" hidden="1" customWidth="1"/>
    <col min="3338" max="3347" width="1.5" style="685" hidden="1" customWidth="1"/>
    <col min="3348" max="3348" width="2.375" style="685" hidden="1" customWidth="1"/>
    <col min="3349" max="3349" width="2.625" style="685" hidden="1" customWidth="1"/>
    <col min="3350" max="3350" width="2.5" style="685" hidden="1" customWidth="1"/>
    <col min="3351" max="3358" width="16.75" style="685" hidden="1" customWidth="1"/>
    <col min="3359" max="3359" width="8.125" style="685" hidden="1" customWidth="1"/>
    <col min="3360" max="3382" width="0" style="685" hidden="1" customWidth="1"/>
    <col min="3383" max="3584" width="0" style="685" hidden="1"/>
    <col min="3585" max="3585" width="1.25" style="685" hidden="1" customWidth="1"/>
    <col min="3586" max="3586" width="3" style="685" hidden="1" customWidth="1"/>
    <col min="3587" max="3587" width="2.875" style="685" hidden="1" customWidth="1"/>
    <col min="3588" max="3588" width="2.75" style="685" hidden="1" customWidth="1"/>
    <col min="3589" max="3590" width="1.875" style="685" hidden="1" customWidth="1"/>
    <col min="3591" max="3592" width="1.5" style="685" hidden="1" customWidth="1"/>
    <col min="3593" max="3593" width="1.875" style="685" hidden="1" customWidth="1"/>
    <col min="3594" max="3603" width="1.5" style="685" hidden="1" customWidth="1"/>
    <col min="3604" max="3604" width="2.375" style="685" hidden="1" customWidth="1"/>
    <col min="3605" max="3605" width="2.625" style="685" hidden="1" customWidth="1"/>
    <col min="3606" max="3606" width="2.5" style="685" hidden="1" customWidth="1"/>
    <col min="3607" max="3614" width="16.75" style="685" hidden="1" customWidth="1"/>
    <col min="3615" max="3615" width="8.125" style="685" hidden="1" customWidth="1"/>
    <col min="3616" max="3638" width="0" style="685" hidden="1" customWidth="1"/>
    <col min="3639" max="3840" width="0" style="685" hidden="1"/>
    <col min="3841" max="3841" width="1.25" style="685" hidden="1" customWidth="1"/>
    <col min="3842" max="3842" width="3" style="685" hidden="1" customWidth="1"/>
    <col min="3843" max="3843" width="2.875" style="685" hidden="1" customWidth="1"/>
    <col min="3844" max="3844" width="2.75" style="685" hidden="1" customWidth="1"/>
    <col min="3845" max="3846" width="1.875" style="685" hidden="1" customWidth="1"/>
    <col min="3847" max="3848" width="1.5" style="685" hidden="1" customWidth="1"/>
    <col min="3849" max="3849" width="1.875" style="685" hidden="1" customWidth="1"/>
    <col min="3850" max="3859" width="1.5" style="685" hidden="1" customWidth="1"/>
    <col min="3860" max="3860" width="2.375" style="685" hidden="1" customWidth="1"/>
    <col min="3861" max="3861" width="2.625" style="685" hidden="1" customWidth="1"/>
    <col min="3862" max="3862" width="2.5" style="685" hidden="1" customWidth="1"/>
    <col min="3863" max="3870" width="16.75" style="685" hidden="1" customWidth="1"/>
    <col min="3871" max="3871" width="8.125" style="685" hidden="1" customWidth="1"/>
    <col min="3872" max="3894" width="0" style="685" hidden="1" customWidth="1"/>
    <col min="3895" max="4096" width="0" style="685" hidden="1"/>
    <col min="4097" max="4097" width="1.25" style="685" hidden="1" customWidth="1"/>
    <col min="4098" max="4098" width="3" style="685" hidden="1" customWidth="1"/>
    <col min="4099" max="4099" width="2.875" style="685" hidden="1" customWidth="1"/>
    <col min="4100" max="4100" width="2.75" style="685" hidden="1" customWidth="1"/>
    <col min="4101" max="4102" width="1.875" style="685" hidden="1" customWidth="1"/>
    <col min="4103" max="4104" width="1.5" style="685" hidden="1" customWidth="1"/>
    <col min="4105" max="4105" width="1.875" style="685" hidden="1" customWidth="1"/>
    <col min="4106" max="4115" width="1.5" style="685" hidden="1" customWidth="1"/>
    <col min="4116" max="4116" width="2.375" style="685" hidden="1" customWidth="1"/>
    <col min="4117" max="4117" width="2.625" style="685" hidden="1" customWidth="1"/>
    <col min="4118" max="4118" width="2.5" style="685" hidden="1" customWidth="1"/>
    <col min="4119" max="4126" width="16.75" style="685" hidden="1" customWidth="1"/>
    <col min="4127" max="4127" width="8.125" style="685" hidden="1" customWidth="1"/>
    <col min="4128" max="4150" width="0" style="685" hidden="1" customWidth="1"/>
    <col min="4151" max="4352" width="0" style="685" hidden="1"/>
    <col min="4353" max="4353" width="1.25" style="685" hidden="1" customWidth="1"/>
    <col min="4354" max="4354" width="3" style="685" hidden="1" customWidth="1"/>
    <col min="4355" max="4355" width="2.875" style="685" hidden="1" customWidth="1"/>
    <col min="4356" max="4356" width="2.75" style="685" hidden="1" customWidth="1"/>
    <col min="4357" max="4358" width="1.875" style="685" hidden="1" customWidth="1"/>
    <col min="4359" max="4360" width="1.5" style="685" hidden="1" customWidth="1"/>
    <col min="4361" max="4361" width="1.875" style="685" hidden="1" customWidth="1"/>
    <col min="4362" max="4371" width="1.5" style="685" hidden="1" customWidth="1"/>
    <col min="4372" max="4372" width="2.375" style="685" hidden="1" customWidth="1"/>
    <col min="4373" max="4373" width="2.625" style="685" hidden="1" customWidth="1"/>
    <col min="4374" max="4374" width="2.5" style="685" hidden="1" customWidth="1"/>
    <col min="4375" max="4382" width="16.75" style="685" hidden="1" customWidth="1"/>
    <col min="4383" max="4383" width="8.125" style="685" hidden="1" customWidth="1"/>
    <col min="4384" max="4406" width="0" style="685" hidden="1" customWidth="1"/>
    <col min="4407" max="4608" width="0" style="685" hidden="1"/>
    <col min="4609" max="4609" width="1.25" style="685" hidden="1" customWidth="1"/>
    <col min="4610" max="4610" width="3" style="685" hidden="1" customWidth="1"/>
    <col min="4611" max="4611" width="2.875" style="685" hidden="1" customWidth="1"/>
    <col min="4612" max="4612" width="2.75" style="685" hidden="1" customWidth="1"/>
    <col min="4613" max="4614" width="1.875" style="685" hidden="1" customWidth="1"/>
    <col min="4615" max="4616" width="1.5" style="685" hidden="1" customWidth="1"/>
    <col min="4617" max="4617" width="1.875" style="685" hidden="1" customWidth="1"/>
    <col min="4618" max="4627" width="1.5" style="685" hidden="1" customWidth="1"/>
    <col min="4628" max="4628" width="2.375" style="685" hidden="1" customWidth="1"/>
    <col min="4629" max="4629" width="2.625" style="685" hidden="1" customWidth="1"/>
    <col min="4630" max="4630" width="2.5" style="685" hidden="1" customWidth="1"/>
    <col min="4631" max="4638" width="16.75" style="685" hidden="1" customWidth="1"/>
    <col min="4639" max="4639" width="8.125" style="685" hidden="1" customWidth="1"/>
    <col min="4640" max="4662" width="0" style="685" hidden="1" customWidth="1"/>
    <col min="4663" max="4864" width="0" style="685" hidden="1"/>
    <col min="4865" max="4865" width="1.25" style="685" hidden="1" customWidth="1"/>
    <col min="4866" max="4866" width="3" style="685" hidden="1" customWidth="1"/>
    <col min="4867" max="4867" width="2.875" style="685" hidden="1" customWidth="1"/>
    <col min="4868" max="4868" width="2.75" style="685" hidden="1" customWidth="1"/>
    <col min="4869" max="4870" width="1.875" style="685" hidden="1" customWidth="1"/>
    <col min="4871" max="4872" width="1.5" style="685" hidden="1" customWidth="1"/>
    <col min="4873" max="4873" width="1.875" style="685" hidden="1" customWidth="1"/>
    <col min="4874" max="4883" width="1.5" style="685" hidden="1" customWidth="1"/>
    <col min="4884" max="4884" width="2.375" style="685" hidden="1" customWidth="1"/>
    <col min="4885" max="4885" width="2.625" style="685" hidden="1" customWidth="1"/>
    <col min="4886" max="4886" width="2.5" style="685" hidden="1" customWidth="1"/>
    <col min="4887" max="4894" width="16.75" style="685" hidden="1" customWidth="1"/>
    <col min="4895" max="4895" width="8.125" style="685" hidden="1" customWidth="1"/>
    <col min="4896" max="4918" width="0" style="685" hidden="1" customWidth="1"/>
    <col min="4919" max="5120" width="0" style="685" hidden="1"/>
    <col min="5121" max="5121" width="1.25" style="685" hidden="1" customWidth="1"/>
    <col min="5122" max="5122" width="3" style="685" hidden="1" customWidth="1"/>
    <col min="5123" max="5123" width="2.875" style="685" hidden="1" customWidth="1"/>
    <col min="5124" max="5124" width="2.75" style="685" hidden="1" customWidth="1"/>
    <col min="5125" max="5126" width="1.875" style="685" hidden="1" customWidth="1"/>
    <col min="5127" max="5128" width="1.5" style="685" hidden="1" customWidth="1"/>
    <col min="5129" max="5129" width="1.875" style="685" hidden="1" customWidth="1"/>
    <col min="5130" max="5139" width="1.5" style="685" hidden="1" customWidth="1"/>
    <col min="5140" max="5140" width="2.375" style="685" hidden="1" customWidth="1"/>
    <col min="5141" max="5141" width="2.625" style="685" hidden="1" customWidth="1"/>
    <col min="5142" max="5142" width="2.5" style="685" hidden="1" customWidth="1"/>
    <col min="5143" max="5150" width="16.75" style="685" hidden="1" customWidth="1"/>
    <col min="5151" max="5151" width="8.125" style="685" hidden="1" customWidth="1"/>
    <col min="5152" max="5174" width="0" style="685" hidden="1" customWidth="1"/>
    <col min="5175" max="5376" width="0" style="685" hidden="1"/>
    <col min="5377" max="5377" width="1.25" style="685" hidden="1" customWidth="1"/>
    <col min="5378" max="5378" width="3" style="685" hidden="1" customWidth="1"/>
    <col min="5379" max="5379" width="2.875" style="685" hidden="1" customWidth="1"/>
    <col min="5380" max="5380" width="2.75" style="685" hidden="1" customWidth="1"/>
    <col min="5381" max="5382" width="1.875" style="685" hidden="1" customWidth="1"/>
    <col min="5383" max="5384" width="1.5" style="685" hidden="1" customWidth="1"/>
    <col min="5385" max="5385" width="1.875" style="685" hidden="1" customWidth="1"/>
    <col min="5386" max="5395" width="1.5" style="685" hidden="1" customWidth="1"/>
    <col min="5396" max="5396" width="2.375" style="685" hidden="1" customWidth="1"/>
    <col min="5397" max="5397" width="2.625" style="685" hidden="1" customWidth="1"/>
    <col min="5398" max="5398" width="2.5" style="685" hidden="1" customWidth="1"/>
    <col min="5399" max="5406" width="16.75" style="685" hidden="1" customWidth="1"/>
    <col min="5407" max="5407" width="8.125" style="685" hidden="1" customWidth="1"/>
    <col min="5408" max="5430" width="0" style="685" hidden="1" customWidth="1"/>
    <col min="5431" max="5632" width="0" style="685" hidden="1"/>
    <col min="5633" max="5633" width="1.25" style="685" hidden="1" customWidth="1"/>
    <col min="5634" max="5634" width="3" style="685" hidden="1" customWidth="1"/>
    <col min="5635" max="5635" width="2.875" style="685" hidden="1" customWidth="1"/>
    <col min="5636" max="5636" width="2.75" style="685" hidden="1" customWidth="1"/>
    <col min="5637" max="5638" width="1.875" style="685" hidden="1" customWidth="1"/>
    <col min="5639" max="5640" width="1.5" style="685" hidden="1" customWidth="1"/>
    <col min="5641" max="5641" width="1.875" style="685" hidden="1" customWidth="1"/>
    <col min="5642" max="5651" width="1.5" style="685" hidden="1" customWidth="1"/>
    <col min="5652" max="5652" width="2.375" style="685" hidden="1" customWidth="1"/>
    <col min="5653" max="5653" width="2.625" style="685" hidden="1" customWidth="1"/>
    <col min="5654" max="5654" width="2.5" style="685" hidden="1" customWidth="1"/>
    <col min="5655" max="5662" width="16.75" style="685" hidden="1" customWidth="1"/>
    <col min="5663" max="5663" width="8.125" style="685" hidden="1" customWidth="1"/>
    <col min="5664" max="5686" width="0" style="685" hidden="1" customWidth="1"/>
    <col min="5687" max="5888" width="0" style="685" hidden="1"/>
    <col min="5889" max="5889" width="1.25" style="685" hidden="1" customWidth="1"/>
    <col min="5890" max="5890" width="3" style="685" hidden="1" customWidth="1"/>
    <col min="5891" max="5891" width="2.875" style="685" hidden="1" customWidth="1"/>
    <col min="5892" max="5892" width="2.75" style="685" hidden="1" customWidth="1"/>
    <col min="5893" max="5894" width="1.875" style="685" hidden="1" customWidth="1"/>
    <col min="5895" max="5896" width="1.5" style="685" hidden="1" customWidth="1"/>
    <col min="5897" max="5897" width="1.875" style="685" hidden="1" customWidth="1"/>
    <col min="5898" max="5907" width="1.5" style="685" hidden="1" customWidth="1"/>
    <col min="5908" max="5908" width="2.375" style="685" hidden="1" customWidth="1"/>
    <col min="5909" max="5909" width="2.625" style="685" hidden="1" customWidth="1"/>
    <col min="5910" max="5910" width="2.5" style="685" hidden="1" customWidth="1"/>
    <col min="5911" max="5918" width="16.75" style="685" hidden="1" customWidth="1"/>
    <col min="5919" max="5919" width="8.125" style="685" hidden="1" customWidth="1"/>
    <col min="5920" max="5942" width="0" style="685" hidden="1" customWidth="1"/>
    <col min="5943" max="6144" width="0" style="685" hidden="1"/>
    <col min="6145" max="6145" width="1.25" style="685" hidden="1" customWidth="1"/>
    <col min="6146" max="6146" width="3" style="685" hidden="1" customWidth="1"/>
    <col min="6147" max="6147" width="2.875" style="685" hidden="1" customWidth="1"/>
    <col min="6148" max="6148" width="2.75" style="685" hidden="1" customWidth="1"/>
    <col min="6149" max="6150" width="1.875" style="685" hidden="1" customWidth="1"/>
    <col min="6151" max="6152" width="1.5" style="685" hidden="1" customWidth="1"/>
    <col min="6153" max="6153" width="1.875" style="685" hidden="1" customWidth="1"/>
    <col min="6154" max="6163" width="1.5" style="685" hidden="1" customWidth="1"/>
    <col min="6164" max="6164" width="2.375" style="685" hidden="1" customWidth="1"/>
    <col min="6165" max="6165" width="2.625" style="685" hidden="1" customWidth="1"/>
    <col min="6166" max="6166" width="2.5" style="685" hidden="1" customWidth="1"/>
    <col min="6167" max="6174" width="16.75" style="685" hidden="1" customWidth="1"/>
    <col min="6175" max="6175" width="8.125" style="685" hidden="1" customWidth="1"/>
    <col min="6176" max="6198" width="0" style="685" hidden="1" customWidth="1"/>
    <col min="6199" max="6400" width="0" style="685" hidden="1"/>
    <col min="6401" max="6401" width="1.25" style="685" hidden="1" customWidth="1"/>
    <col min="6402" max="6402" width="3" style="685" hidden="1" customWidth="1"/>
    <col min="6403" max="6403" width="2.875" style="685" hidden="1" customWidth="1"/>
    <col min="6404" max="6404" width="2.75" style="685" hidden="1" customWidth="1"/>
    <col min="6405" max="6406" width="1.875" style="685" hidden="1" customWidth="1"/>
    <col min="6407" max="6408" width="1.5" style="685" hidden="1" customWidth="1"/>
    <col min="6409" max="6409" width="1.875" style="685" hidden="1" customWidth="1"/>
    <col min="6410" max="6419" width="1.5" style="685" hidden="1" customWidth="1"/>
    <col min="6420" max="6420" width="2.375" style="685" hidden="1" customWidth="1"/>
    <col min="6421" max="6421" width="2.625" style="685" hidden="1" customWidth="1"/>
    <col min="6422" max="6422" width="2.5" style="685" hidden="1" customWidth="1"/>
    <col min="6423" max="6430" width="16.75" style="685" hidden="1" customWidth="1"/>
    <col min="6431" max="6431" width="8.125" style="685" hidden="1" customWidth="1"/>
    <col min="6432" max="6454" width="0" style="685" hidden="1" customWidth="1"/>
    <col min="6455" max="6656" width="0" style="685" hidden="1"/>
    <col min="6657" max="6657" width="1.25" style="685" hidden="1" customWidth="1"/>
    <col min="6658" max="6658" width="3" style="685" hidden="1" customWidth="1"/>
    <col min="6659" max="6659" width="2.875" style="685" hidden="1" customWidth="1"/>
    <col min="6660" max="6660" width="2.75" style="685" hidden="1" customWidth="1"/>
    <col min="6661" max="6662" width="1.875" style="685" hidden="1" customWidth="1"/>
    <col min="6663" max="6664" width="1.5" style="685" hidden="1" customWidth="1"/>
    <col min="6665" max="6665" width="1.875" style="685" hidden="1" customWidth="1"/>
    <col min="6666" max="6675" width="1.5" style="685" hidden="1" customWidth="1"/>
    <col min="6676" max="6676" width="2.375" style="685" hidden="1" customWidth="1"/>
    <col min="6677" max="6677" width="2.625" style="685" hidden="1" customWidth="1"/>
    <col min="6678" max="6678" width="2.5" style="685" hidden="1" customWidth="1"/>
    <col min="6679" max="6686" width="16.75" style="685" hidden="1" customWidth="1"/>
    <col min="6687" max="6687" width="8.125" style="685" hidden="1" customWidth="1"/>
    <col min="6688" max="6710" width="0" style="685" hidden="1" customWidth="1"/>
    <col min="6711" max="6912" width="0" style="685" hidden="1"/>
    <col min="6913" max="6913" width="1.25" style="685" hidden="1" customWidth="1"/>
    <col min="6914" max="6914" width="3" style="685" hidden="1" customWidth="1"/>
    <col min="6915" max="6915" width="2.875" style="685" hidden="1" customWidth="1"/>
    <col min="6916" max="6916" width="2.75" style="685" hidden="1" customWidth="1"/>
    <col min="6917" max="6918" width="1.875" style="685" hidden="1" customWidth="1"/>
    <col min="6919" max="6920" width="1.5" style="685" hidden="1" customWidth="1"/>
    <col min="6921" max="6921" width="1.875" style="685" hidden="1" customWidth="1"/>
    <col min="6922" max="6931" width="1.5" style="685" hidden="1" customWidth="1"/>
    <col min="6932" max="6932" width="2.375" style="685" hidden="1" customWidth="1"/>
    <col min="6933" max="6933" width="2.625" style="685" hidden="1" customWidth="1"/>
    <col min="6934" max="6934" width="2.5" style="685" hidden="1" customWidth="1"/>
    <col min="6935" max="6942" width="16.75" style="685" hidden="1" customWidth="1"/>
    <col min="6943" max="6943" width="8.125" style="685" hidden="1" customWidth="1"/>
    <col min="6944" max="6966" width="0" style="685" hidden="1" customWidth="1"/>
    <col min="6967" max="7168" width="0" style="685" hidden="1"/>
    <col min="7169" max="7169" width="1.25" style="685" hidden="1" customWidth="1"/>
    <col min="7170" max="7170" width="3" style="685" hidden="1" customWidth="1"/>
    <col min="7171" max="7171" width="2.875" style="685" hidden="1" customWidth="1"/>
    <col min="7172" max="7172" width="2.75" style="685" hidden="1" customWidth="1"/>
    <col min="7173" max="7174" width="1.875" style="685" hidden="1" customWidth="1"/>
    <col min="7175" max="7176" width="1.5" style="685" hidden="1" customWidth="1"/>
    <col min="7177" max="7177" width="1.875" style="685" hidden="1" customWidth="1"/>
    <col min="7178" max="7187" width="1.5" style="685" hidden="1" customWidth="1"/>
    <col min="7188" max="7188" width="2.375" style="685" hidden="1" customWidth="1"/>
    <col min="7189" max="7189" width="2.625" style="685" hidden="1" customWidth="1"/>
    <col min="7190" max="7190" width="2.5" style="685" hidden="1" customWidth="1"/>
    <col min="7191" max="7198" width="16.75" style="685" hidden="1" customWidth="1"/>
    <col min="7199" max="7199" width="8.125" style="685" hidden="1" customWidth="1"/>
    <col min="7200" max="7222" width="0" style="685" hidden="1" customWidth="1"/>
    <col min="7223" max="7424" width="0" style="685" hidden="1"/>
    <col min="7425" max="7425" width="1.25" style="685" hidden="1" customWidth="1"/>
    <col min="7426" max="7426" width="3" style="685" hidden="1" customWidth="1"/>
    <col min="7427" max="7427" width="2.875" style="685" hidden="1" customWidth="1"/>
    <col min="7428" max="7428" width="2.75" style="685" hidden="1" customWidth="1"/>
    <col min="7429" max="7430" width="1.875" style="685" hidden="1" customWidth="1"/>
    <col min="7431" max="7432" width="1.5" style="685" hidden="1" customWidth="1"/>
    <col min="7433" max="7433" width="1.875" style="685" hidden="1" customWidth="1"/>
    <col min="7434" max="7443" width="1.5" style="685" hidden="1" customWidth="1"/>
    <col min="7444" max="7444" width="2.375" style="685" hidden="1" customWidth="1"/>
    <col min="7445" max="7445" width="2.625" style="685" hidden="1" customWidth="1"/>
    <col min="7446" max="7446" width="2.5" style="685" hidden="1" customWidth="1"/>
    <col min="7447" max="7454" width="16.75" style="685" hidden="1" customWidth="1"/>
    <col min="7455" max="7455" width="8.125" style="685" hidden="1" customWidth="1"/>
    <col min="7456" max="7478" width="0" style="685" hidden="1" customWidth="1"/>
    <col min="7479" max="7680" width="0" style="685" hidden="1"/>
    <col min="7681" max="7681" width="1.25" style="685" hidden="1" customWidth="1"/>
    <col min="7682" max="7682" width="3" style="685" hidden="1" customWidth="1"/>
    <col min="7683" max="7683" width="2.875" style="685" hidden="1" customWidth="1"/>
    <col min="7684" max="7684" width="2.75" style="685" hidden="1" customWidth="1"/>
    <col min="7685" max="7686" width="1.875" style="685" hidden="1" customWidth="1"/>
    <col min="7687" max="7688" width="1.5" style="685" hidden="1" customWidth="1"/>
    <col min="7689" max="7689" width="1.875" style="685" hidden="1" customWidth="1"/>
    <col min="7690" max="7699" width="1.5" style="685" hidden="1" customWidth="1"/>
    <col min="7700" max="7700" width="2.375" style="685" hidden="1" customWidth="1"/>
    <col min="7701" max="7701" width="2.625" style="685" hidden="1" customWidth="1"/>
    <col min="7702" max="7702" width="2.5" style="685" hidden="1" customWidth="1"/>
    <col min="7703" max="7710" width="16.75" style="685" hidden="1" customWidth="1"/>
    <col min="7711" max="7711" width="8.125" style="685" hidden="1" customWidth="1"/>
    <col min="7712" max="7734" width="0" style="685" hidden="1" customWidth="1"/>
    <col min="7735" max="7936" width="0" style="685" hidden="1"/>
    <col min="7937" max="7937" width="1.25" style="685" hidden="1" customWidth="1"/>
    <col min="7938" max="7938" width="3" style="685" hidden="1" customWidth="1"/>
    <col min="7939" max="7939" width="2.875" style="685" hidden="1" customWidth="1"/>
    <col min="7940" max="7940" width="2.75" style="685" hidden="1" customWidth="1"/>
    <col min="7941" max="7942" width="1.875" style="685" hidden="1" customWidth="1"/>
    <col min="7943" max="7944" width="1.5" style="685" hidden="1" customWidth="1"/>
    <col min="7945" max="7945" width="1.875" style="685" hidden="1" customWidth="1"/>
    <col min="7946" max="7955" width="1.5" style="685" hidden="1" customWidth="1"/>
    <col min="7956" max="7956" width="2.375" style="685" hidden="1" customWidth="1"/>
    <col min="7957" max="7957" width="2.625" style="685" hidden="1" customWidth="1"/>
    <col min="7958" max="7958" width="2.5" style="685" hidden="1" customWidth="1"/>
    <col min="7959" max="7966" width="16.75" style="685" hidden="1" customWidth="1"/>
    <col min="7967" max="7967" width="8.125" style="685" hidden="1" customWidth="1"/>
    <col min="7968" max="7990" width="0" style="685" hidden="1" customWidth="1"/>
    <col min="7991" max="8192" width="0" style="685" hidden="1"/>
    <col min="8193" max="8193" width="1.25" style="685" hidden="1" customWidth="1"/>
    <col min="8194" max="8194" width="3" style="685" hidden="1" customWidth="1"/>
    <col min="8195" max="8195" width="2.875" style="685" hidden="1" customWidth="1"/>
    <col min="8196" max="8196" width="2.75" style="685" hidden="1" customWidth="1"/>
    <col min="8197" max="8198" width="1.875" style="685" hidden="1" customWidth="1"/>
    <col min="8199" max="8200" width="1.5" style="685" hidden="1" customWidth="1"/>
    <col min="8201" max="8201" width="1.875" style="685" hidden="1" customWidth="1"/>
    <col min="8202" max="8211" width="1.5" style="685" hidden="1" customWidth="1"/>
    <col min="8212" max="8212" width="2.375" style="685" hidden="1" customWidth="1"/>
    <col min="8213" max="8213" width="2.625" style="685" hidden="1" customWidth="1"/>
    <col min="8214" max="8214" width="2.5" style="685" hidden="1" customWidth="1"/>
    <col min="8215" max="8222" width="16.75" style="685" hidden="1" customWidth="1"/>
    <col min="8223" max="8223" width="8.125" style="685" hidden="1" customWidth="1"/>
    <col min="8224" max="8246" width="0" style="685" hidden="1" customWidth="1"/>
    <col min="8247" max="8448" width="0" style="685" hidden="1"/>
    <col min="8449" max="8449" width="1.25" style="685" hidden="1" customWidth="1"/>
    <col min="8450" max="8450" width="3" style="685" hidden="1" customWidth="1"/>
    <col min="8451" max="8451" width="2.875" style="685" hidden="1" customWidth="1"/>
    <col min="8452" max="8452" width="2.75" style="685" hidden="1" customWidth="1"/>
    <col min="8453" max="8454" width="1.875" style="685" hidden="1" customWidth="1"/>
    <col min="8455" max="8456" width="1.5" style="685" hidden="1" customWidth="1"/>
    <col min="8457" max="8457" width="1.875" style="685" hidden="1" customWidth="1"/>
    <col min="8458" max="8467" width="1.5" style="685" hidden="1" customWidth="1"/>
    <col min="8468" max="8468" width="2.375" style="685" hidden="1" customWidth="1"/>
    <col min="8469" max="8469" width="2.625" style="685" hidden="1" customWidth="1"/>
    <col min="8470" max="8470" width="2.5" style="685" hidden="1" customWidth="1"/>
    <col min="8471" max="8478" width="16.75" style="685" hidden="1" customWidth="1"/>
    <col min="8479" max="8479" width="8.125" style="685" hidden="1" customWidth="1"/>
    <col min="8480" max="8502" width="0" style="685" hidden="1" customWidth="1"/>
    <col min="8503" max="8704" width="0" style="685" hidden="1"/>
    <col min="8705" max="8705" width="1.25" style="685" hidden="1" customWidth="1"/>
    <col min="8706" max="8706" width="3" style="685" hidden="1" customWidth="1"/>
    <col min="8707" max="8707" width="2.875" style="685" hidden="1" customWidth="1"/>
    <col min="8708" max="8708" width="2.75" style="685" hidden="1" customWidth="1"/>
    <col min="8709" max="8710" width="1.875" style="685" hidden="1" customWidth="1"/>
    <col min="8711" max="8712" width="1.5" style="685" hidden="1" customWidth="1"/>
    <col min="8713" max="8713" width="1.875" style="685" hidden="1" customWidth="1"/>
    <col min="8714" max="8723" width="1.5" style="685" hidden="1" customWidth="1"/>
    <col min="8724" max="8724" width="2.375" style="685" hidden="1" customWidth="1"/>
    <col min="8725" max="8725" width="2.625" style="685" hidden="1" customWidth="1"/>
    <col min="8726" max="8726" width="2.5" style="685" hidden="1" customWidth="1"/>
    <col min="8727" max="8734" width="16.75" style="685" hidden="1" customWidth="1"/>
    <col min="8735" max="8735" width="8.125" style="685" hidden="1" customWidth="1"/>
    <col min="8736" max="8758" width="0" style="685" hidden="1" customWidth="1"/>
    <col min="8759" max="8960" width="0" style="685" hidden="1"/>
    <col min="8961" max="8961" width="1.25" style="685" hidden="1" customWidth="1"/>
    <col min="8962" max="8962" width="3" style="685" hidden="1" customWidth="1"/>
    <col min="8963" max="8963" width="2.875" style="685" hidden="1" customWidth="1"/>
    <col min="8964" max="8964" width="2.75" style="685" hidden="1" customWidth="1"/>
    <col min="8965" max="8966" width="1.875" style="685" hidden="1" customWidth="1"/>
    <col min="8967" max="8968" width="1.5" style="685" hidden="1" customWidth="1"/>
    <col min="8969" max="8969" width="1.875" style="685" hidden="1" customWidth="1"/>
    <col min="8970" max="8979" width="1.5" style="685" hidden="1" customWidth="1"/>
    <col min="8980" max="8980" width="2.375" style="685" hidden="1" customWidth="1"/>
    <col min="8981" max="8981" width="2.625" style="685" hidden="1" customWidth="1"/>
    <col min="8982" max="8982" width="2.5" style="685" hidden="1" customWidth="1"/>
    <col min="8983" max="8990" width="16.75" style="685" hidden="1" customWidth="1"/>
    <col min="8991" max="8991" width="8.125" style="685" hidden="1" customWidth="1"/>
    <col min="8992" max="9014" width="0" style="685" hidden="1" customWidth="1"/>
    <col min="9015" max="9216" width="0" style="685" hidden="1"/>
    <col min="9217" max="9217" width="1.25" style="685" hidden="1" customWidth="1"/>
    <col min="9218" max="9218" width="3" style="685" hidden="1" customWidth="1"/>
    <col min="9219" max="9219" width="2.875" style="685" hidden="1" customWidth="1"/>
    <col min="9220" max="9220" width="2.75" style="685" hidden="1" customWidth="1"/>
    <col min="9221" max="9222" width="1.875" style="685" hidden="1" customWidth="1"/>
    <col min="9223" max="9224" width="1.5" style="685" hidden="1" customWidth="1"/>
    <col min="9225" max="9225" width="1.875" style="685" hidden="1" customWidth="1"/>
    <col min="9226" max="9235" width="1.5" style="685" hidden="1" customWidth="1"/>
    <col min="9236" max="9236" width="2.375" style="685" hidden="1" customWidth="1"/>
    <col min="9237" max="9237" width="2.625" style="685" hidden="1" customWidth="1"/>
    <col min="9238" max="9238" width="2.5" style="685" hidden="1" customWidth="1"/>
    <col min="9239" max="9246" width="16.75" style="685" hidden="1" customWidth="1"/>
    <col min="9247" max="9247" width="8.125" style="685" hidden="1" customWidth="1"/>
    <col min="9248" max="9270" width="0" style="685" hidden="1" customWidth="1"/>
    <col min="9271" max="9472" width="0" style="685" hidden="1"/>
    <col min="9473" max="9473" width="1.25" style="685" hidden="1" customWidth="1"/>
    <col min="9474" max="9474" width="3" style="685" hidden="1" customWidth="1"/>
    <col min="9475" max="9475" width="2.875" style="685" hidden="1" customWidth="1"/>
    <col min="9476" max="9476" width="2.75" style="685" hidden="1" customWidth="1"/>
    <col min="9477" max="9478" width="1.875" style="685" hidden="1" customWidth="1"/>
    <col min="9479" max="9480" width="1.5" style="685" hidden="1" customWidth="1"/>
    <col min="9481" max="9481" width="1.875" style="685" hidden="1" customWidth="1"/>
    <col min="9482" max="9491" width="1.5" style="685" hidden="1" customWidth="1"/>
    <col min="9492" max="9492" width="2.375" style="685" hidden="1" customWidth="1"/>
    <col min="9493" max="9493" width="2.625" style="685" hidden="1" customWidth="1"/>
    <col min="9494" max="9494" width="2.5" style="685" hidden="1" customWidth="1"/>
    <col min="9495" max="9502" width="16.75" style="685" hidden="1" customWidth="1"/>
    <col min="9503" max="9503" width="8.125" style="685" hidden="1" customWidth="1"/>
    <col min="9504" max="9526" width="0" style="685" hidden="1" customWidth="1"/>
    <col min="9527" max="9728" width="0" style="685" hidden="1"/>
    <col min="9729" max="9729" width="1.25" style="685" hidden="1" customWidth="1"/>
    <col min="9730" max="9730" width="3" style="685" hidden="1" customWidth="1"/>
    <col min="9731" max="9731" width="2.875" style="685" hidden="1" customWidth="1"/>
    <col min="9732" max="9732" width="2.75" style="685" hidden="1" customWidth="1"/>
    <col min="9733" max="9734" width="1.875" style="685" hidden="1" customWidth="1"/>
    <col min="9735" max="9736" width="1.5" style="685" hidden="1" customWidth="1"/>
    <col min="9737" max="9737" width="1.875" style="685" hidden="1" customWidth="1"/>
    <col min="9738" max="9747" width="1.5" style="685" hidden="1" customWidth="1"/>
    <col min="9748" max="9748" width="2.375" style="685" hidden="1" customWidth="1"/>
    <col min="9749" max="9749" width="2.625" style="685" hidden="1" customWidth="1"/>
    <col min="9750" max="9750" width="2.5" style="685" hidden="1" customWidth="1"/>
    <col min="9751" max="9758" width="16.75" style="685" hidden="1" customWidth="1"/>
    <col min="9759" max="9759" width="8.125" style="685" hidden="1" customWidth="1"/>
    <col min="9760" max="9782" width="0" style="685" hidden="1" customWidth="1"/>
    <col min="9783" max="9984" width="0" style="685" hidden="1"/>
    <col min="9985" max="9985" width="1.25" style="685" hidden="1" customWidth="1"/>
    <col min="9986" max="9986" width="3" style="685" hidden="1" customWidth="1"/>
    <col min="9987" max="9987" width="2.875" style="685" hidden="1" customWidth="1"/>
    <col min="9988" max="9988" width="2.75" style="685" hidden="1" customWidth="1"/>
    <col min="9989" max="9990" width="1.875" style="685" hidden="1" customWidth="1"/>
    <col min="9991" max="9992" width="1.5" style="685" hidden="1" customWidth="1"/>
    <col min="9993" max="9993" width="1.875" style="685" hidden="1" customWidth="1"/>
    <col min="9994" max="10003" width="1.5" style="685" hidden="1" customWidth="1"/>
    <col min="10004" max="10004" width="2.375" style="685" hidden="1" customWidth="1"/>
    <col min="10005" max="10005" width="2.625" style="685" hidden="1" customWidth="1"/>
    <col min="10006" max="10006" width="2.5" style="685" hidden="1" customWidth="1"/>
    <col min="10007" max="10014" width="16.75" style="685" hidden="1" customWidth="1"/>
    <col min="10015" max="10015" width="8.125" style="685" hidden="1" customWidth="1"/>
    <col min="10016" max="10038" width="0" style="685" hidden="1" customWidth="1"/>
    <col min="10039" max="10240" width="0" style="685" hidden="1"/>
    <col min="10241" max="10241" width="1.25" style="685" hidden="1" customWidth="1"/>
    <col min="10242" max="10242" width="3" style="685" hidden="1" customWidth="1"/>
    <col min="10243" max="10243" width="2.875" style="685" hidden="1" customWidth="1"/>
    <col min="10244" max="10244" width="2.75" style="685" hidden="1" customWidth="1"/>
    <col min="10245" max="10246" width="1.875" style="685" hidden="1" customWidth="1"/>
    <col min="10247" max="10248" width="1.5" style="685" hidden="1" customWidth="1"/>
    <col min="10249" max="10249" width="1.875" style="685" hidden="1" customWidth="1"/>
    <col min="10250" max="10259" width="1.5" style="685" hidden="1" customWidth="1"/>
    <col min="10260" max="10260" width="2.375" style="685" hidden="1" customWidth="1"/>
    <col min="10261" max="10261" width="2.625" style="685" hidden="1" customWidth="1"/>
    <col min="10262" max="10262" width="2.5" style="685" hidden="1" customWidth="1"/>
    <col min="10263" max="10270" width="16.75" style="685" hidden="1" customWidth="1"/>
    <col min="10271" max="10271" width="8.125" style="685" hidden="1" customWidth="1"/>
    <col min="10272" max="10294" width="0" style="685" hidden="1" customWidth="1"/>
    <col min="10295" max="10496" width="0" style="685" hidden="1"/>
    <col min="10497" max="10497" width="1.25" style="685" hidden="1" customWidth="1"/>
    <col min="10498" max="10498" width="3" style="685" hidden="1" customWidth="1"/>
    <col min="10499" max="10499" width="2.875" style="685" hidden="1" customWidth="1"/>
    <col min="10500" max="10500" width="2.75" style="685" hidden="1" customWidth="1"/>
    <col min="10501" max="10502" width="1.875" style="685" hidden="1" customWidth="1"/>
    <col min="10503" max="10504" width="1.5" style="685" hidden="1" customWidth="1"/>
    <col min="10505" max="10505" width="1.875" style="685" hidden="1" customWidth="1"/>
    <col min="10506" max="10515" width="1.5" style="685" hidden="1" customWidth="1"/>
    <col min="10516" max="10516" width="2.375" style="685" hidden="1" customWidth="1"/>
    <col min="10517" max="10517" width="2.625" style="685" hidden="1" customWidth="1"/>
    <col min="10518" max="10518" width="2.5" style="685" hidden="1" customWidth="1"/>
    <col min="10519" max="10526" width="16.75" style="685" hidden="1" customWidth="1"/>
    <col min="10527" max="10527" width="8.125" style="685" hidden="1" customWidth="1"/>
    <col min="10528" max="10550" width="0" style="685" hidden="1" customWidth="1"/>
    <col min="10551" max="10752" width="0" style="685" hidden="1"/>
    <col min="10753" max="10753" width="1.25" style="685" hidden="1" customWidth="1"/>
    <col min="10754" max="10754" width="3" style="685" hidden="1" customWidth="1"/>
    <col min="10755" max="10755" width="2.875" style="685" hidden="1" customWidth="1"/>
    <col min="10756" max="10756" width="2.75" style="685" hidden="1" customWidth="1"/>
    <col min="10757" max="10758" width="1.875" style="685" hidden="1" customWidth="1"/>
    <col min="10759" max="10760" width="1.5" style="685" hidden="1" customWidth="1"/>
    <col min="10761" max="10761" width="1.875" style="685" hidden="1" customWidth="1"/>
    <col min="10762" max="10771" width="1.5" style="685" hidden="1" customWidth="1"/>
    <col min="10772" max="10772" width="2.375" style="685" hidden="1" customWidth="1"/>
    <col min="10773" max="10773" width="2.625" style="685" hidden="1" customWidth="1"/>
    <col min="10774" max="10774" width="2.5" style="685" hidden="1" customWidth="1"/>
    <col min="10775" max="10782" width="16.75" style="685" hidden="1" customWidth="1"/>
    <col min="10783" max="10783" width="8.125" style="685" hidden="1" customWidth="1"/>
    <col min="10784" max="10806" width="0" style="685" hidden="1" customWidth="1"/>
    <col min="10807" max="11008" width="0" style="685" hidden="1"/>
    <col min="11009" max="11009" width="1.25" style="685" hidden="1" customWidth="1"/>
    <col min="11010" max="11010" width="3" style="685" hidden="1" customWidth="1"/>
    <col min="11011" max="11011" width="2.875" style="685" hidden="1" customWidth="1"/>
    <col min="11012" max="11012" width="2.75" style="685" hidden="1" customWidth="1"/>
    <col min="11013" max="11014" width="1.875" style="685" hidden="1" customWidth="1"/>
    <col min="11015" max="11016" width="1.5" style="685" hidden="1" customWidth="1"/>
    <col min="11017" max="11017" width="1.875" style="685" hidden="1" customWidth="1"/>
    <col min="11018" max="11027" width="1.5" style="685" hidden="1" customWidth="1"/>
    <col min="11028" max="11028" width="2.375" style="685" hidden="1" customWidth="1"/>
    <col min="11029" max="11029" width="2.625" style="685" hidden="1" customWidth="1"/>
    <col min="11030" max="11030" width="2.5" style="685" hidden="1" customWidth="1"/>
    <col min="11031" max="11038" width="16.75" style="685" hidden="1" customWidth="1"/>
    <col min="11039" max="11039" width="8.125" style="685" hidden="1" customWidth="1"/>
    <col min="11040" max="11062" width="0" style="685" hidden="1" customWidth="1"/>
    <col min="11063" max="11264" width="0" style="685" hidden="1"/>
    <col min="11265" max="11265" width="1.25" style="685" hidden="1" customWidth="1"/>
    <col min="11266" max="11266" width="3" style="685" hidden="1" customWidth="1"/>
    <col min="11267" max="11267" width="2.875" style="685" hidden="1" customWidth="1"/>
    <col min="11268" max="11268" width="2.75" style="685" hidden="1" customWidth="1"/>
    <col min="11269" max="11270" width="1.875" style="685" hidden="1" customWidth="1"/>
    <col min="11271" max="11272" width="1.5" style="685" hidden="1" customWidth="1"/>
    <col min="11273" max="11273" width="1.875" style="685" hidden="1" customWidth="1"/>
    <col min="11274" max="11283" width="1.5" style="685" hidden="1" customWidth="1"/>
    <col min="11284" max="11284" width="2.375" style="685" hidden="1" customWidth="1"/>
    <col min="11285" max="11285" width="2.625" style="685" hidden="1" customWidth="1"/>
    <col min="11286" max="11286" width="2.5" style="685" hidden="1" customWidth="1"/>
    <col min="11287" max="11294" width="16.75" style="685" hidden="1" customWidth="1"/>
    <col min="11295" max="11295" width="8.125" style="685" hidden="1" customWidth="1"/>
    <col min="11296" max="11318" width="0" style="685" hidden="1" customWidth="1"/>
    <col min="11319" max="11520" width="0" style="685" hidden="1"/>
    <col min="11521" max="11521" width="1.25" style="685" hidden="1" customWidth="1"/>
    <col min="11522" max="11522" width="3" style="685" hidden="1" customWidth="1"/>
    <col min="11523" max="11523" width="2.875" style="685" hidden="1" customWidth="1"/>
    <col min="11524" max="11524" width="2.75" style="685" hidden="1" customWidth="1"/>
    <col min="11525" max="11526" width="1.875" style="685" hidden="1" customWidth="1"/>
    <col min="11527" max="11528" width="1.5" style="685" hidden="1" customWidth="1"/>
    <col min="11529" max="11529" width="1.875" style="685" hidden="1" customWidth="1"/>
    <col min="11530" max="11539" width="1.5" style="685" hidden="1" customWidth="1"/>
    <col min="11540" max="11540" width="2.375" style="685" hidden="1" customWidth="1"/>
    <col min="11541" max="11541" width="2.625" style="685" hidden="1" customWidth="1"/>
    <col min="11542" max="11542" width="2.5" style="685" hidden="1" customWidth="1"/>
    <col min="11543" max="11550" width="16.75" style="685" hidden="1" customWidth="1"/>
    <col min="11551" max="11551" width="8.125" style="685" hidden="1" customWidth="1"/>
    <col min="11552" max="11574" width="0" style="685" hidden="1" customWidth="1"/>
    <col min="11575" max="11776" width="0" style="685" hidden="1"/>
    <col min="11777" max="11777" width="1.25" style="685" hidden="1" customWidth="1"/>
    <col min="11778" max="11778" width="3" style="685" hidden="1" customWidth="1"/>
    <col min="11779" max="11779" width="2.875" style="685" hidden="1" customWidth="1"/>
    <col min="11780" max="11780" width="2.75" style="685" hidden="1" customWidth="1"/>
    <col min="11781" max="11782" width="1.875" style="685" hidden="1" customWidth="1"/>
    <col min="11783" max="11784" width="1.5" style="685" hidden="1" customWidth="1"/>
    <col min="11785" max="11785" width="1.875" style="685" hidden="1" customWidth="1"/>
    <col min="11786" max="11795" width="1.5" style="685" hidden="1" customWidth="1"/>
    <col min="11796" max="11796" width="2.375" style="685" hidden="1" customWidth="1"/>
    <col min="11797" max="11797" width="2.625" style="685" hidden="1" customWidth="1"/>
    <col min="11798" max="11798" width="2.5" style="685" hidden="1" customWidth="1"/>
    <col min="11799" max="11806" width="16.75" style="685" hidden="1" customWidth="1"/>
    <col min="11807" max="11807" width="8.125" style="685" hidden="1" customWidth="1"/>
    <col min="11808" max="11830" width="0" style="685" hidden="1" customWidth="1"/>
    <col min="11831" max="12032" width="0" style="685" hidden="1"/>
    <col min="12033" max="12033" width="1.25" style="685" hidden="1" customWidth="1"/>
    <col min="12034" max="12034" width="3" style="685" hidden="1" customWidth="1"/>
    <col min="12035" max="12035" width="2.875" style="685" hidden="1" customWidth="1"/>
    <col min="12036" max="12036" width="2.75" style="685" hidden="1" customWidth="1"/>
    <col min="12037" max="12038" width="1.875" style="685" hidden="1" customWidth="1"/>
    <col min="12039" max="12040" width="1.5" style="685" hidden="1" customWidth="1"/>
    <col min="12041" max="12041" width="1.875" style="685" hidden="1" customWidth="1"/>
    <col min="12042" max="12051" width="1.5" style="685" hidden="1" customWidth="1"/>
    <col min="12052" max="12052" width="2.375" style="685" hidden="1" customWidth="1"/>
    <col min="12053" max="12053" width="2.625" style="685" hidden="1" customWidth="1"/>
    <col min="12054" max="12054" width="2.5" style="685" hidden="1" customWidth="1"/>
    <col min="12055" max="12062" width="16.75" style="685" hidden="1" customWidth="1"/>
    <col min="12063" max="12063" width="8.125" style="685" hidden="1" customWidth="1"/>
    <col min="12064" max="12086" width="0" style="685" hidden="1" customWidth="1"/>
    <col min="12087" max="12288" width="0" style="685" hidden="1"/>
    <col min="12289" max="12289" width="1.25" style="685" hidden="1" customWidth="1"/>
    <col min="12290" max="12290" width="3" style="685" hidden="1" customWidth="1"/>
    <col min="12291" max="12291" width="2.875" style="685" hidden="1" customWidth="1"/>
    <col min="12292" max="12292" width="2.75" style="685" hidden="1" customWidth="1"/>
    <col min="12293" max="12294" width="1.875" style="685" hidden="1" customWidth="1"/>
    <col min="12295" max="12296" width="1.5" style="685" hidden="1" customWidth="1"/>
    <col min="12297" max="12297" width="1.875" style="685" hidden="1" customWidth="1"/>
    <col min="12298" max="12307" width="1.5" style="685" hidden="1" customWidth="1"/>
    <col min="12308" max="12308" width="2.375" style="685" hidden="1" customWidth="1"/>
    <col min="12309" max="12309" width="2.625" style="685" hidden="1" customWidth="1"/>
    <col min="12310" max="12310" width="2.5" style="685" hidden="1" customWidth="1"/>
    <col min="12311" max="12318" width="16.75" style="685" hidden="1" customWidth="1"/>
    <col min="12319" max="12319" width="8.125" style="685" hidden="1" customWidth="1"/>
    <col min="12320" max="12342" width="0" style="685" hidden="1" customWidth="1"/>
    <col min="12343" max="12544" width="0" style="685" hidden="1"/>
    <col min="12545" max="12545" width="1.25" style="685" hidden="1" customWidth="1"/>
    <col min="12546" max="12546" width="3" style="685" hidden="1" customWidth="1"/>
    <col min="12547" max="12547" width="2.875" style="685" hidden="1" customWidth="1"/>
    <col min="12548" max="12548" width="2.75" style="685" hidden="1" customWidth="1"/>
    <col min="12549" max="12550" width="1.875" style="685" hidden="1" customWidth="1"/>
    <col min="12551" max="12552" width="1.5" style="685" hidden="1" customWidth="1"/>
    <col min="12553" max="12553" width="1.875" style="685" hidden="1" customWidth="1"/>
    <col min="12554" max="12563" width="1.5" style="685" hidden="1" customWidth="1"/>
    <col min="12564" max="12564" width="2.375" style="685" hidden="1" customWidth="1"/>
    <col min="12565" max="12565" width="2.625" style="685" hidden="1" customWidth="1"/>
    <col min="12566" max="12566" width="2.5" style="685" hidden="1" customWidth="1"/>
    <col min="12567" max="12574" width="16.75" style="685" hidden="1" customWidth="1"/>
    <col min="12575" max="12575" width="8.125" style="685" hidden="1" customWidth="1"/>
    <col min="12576" max="12598" width="0" style="685" hidden="1" customWidth="1"/>
    <col min="12599" max="12800" width="0" style="685" hidden="1"/>
    <col min="12801" max="12801" width="1.25" style="685" hidden="1" customWidth="1"/>
    <col min="12802" max="12802" width="3" style="685" hidden="1" customWidth="1"/>
    <col min="12803" max="12803" width="2.875" style="685" hidden="1" customWidth="1"/>
    <col min="12804" max="12804" width="2.75" style="685" hidden="1" customWidth="1"/>
    <col min="12805" max="12806" width="1.875" style="685" hidden="1" customWidth="1"/>
    <col min="12807" max="12808" width="1.5" style="685" hidden="1" customWidth="1"/>
    <col min="12809" max="12809" width="1.875" style="685" hidden="1" customWidth="1"/>
    <col min="12810" max="12819" width="1.5" style="685" hidden="1" customWidth="1"/>
    <col min="12820" max="12820" width="2.375" style="685" hidden="1" customWidth="1"/>
    <col min="12821" max="12821" width="2.625" style="685" hidden="1" customWidth="1"/>
    <col min="12822" max="12822" width="2.5" style="685" hidden="1" customWidth="1"/>
    <col min="12823" max="12830" width="16.75" style="685" hidden="1" customWidth="1"/>
    <col min="12831" max="12831" width="8.125" style="685" hidden="1" customWidth="1"/>
    <col min="12832" max="12854" width="0" style="685" hidden="1" customWidth="1"/>
    <col min="12855" max="13056" width="0" style="685" hidden="1"/>
    <col min="13057" max="13057" width="1.25" style="685" hidden="1" customWidth="1"/>
    <col min="13058" max="13058" width="3" style="685" hidden="1" customWidth="1"/>
    <col min="13059" max="13059" width="2.875" style="685" hidden="1" customWidth="1"/>
    <col min="13060" max="13060" width="2.75" style="685" hidden="1" customWidth="1"/>
    <col min="13061" max="13062" width="1.875" style="685" hidden="1" customWidth="1"/>
    <col min="13063" max="13064" width="1.5" style="685" hidden="1" customWidth="1"/>
    <col min="13065" max="13065" width="1.875" style="685" hidden="1" customWidth="1"/>
    <col min="13066" max="13075" width="1.5" style="685" hidden="1" customWidth="1"/>
    <col min="13076" max="13076" width="2.375" style="685" hidden="1" customWidth="1"/>
    <col min="13077" max="13077" width="2.625" style="685" hidden="1" customWidth="1"/>
    <col min="13078" max="13078" width="2.5" style="685" hidden="1" customWidth="1"/>
    <col min="13079" max="13086" width="16.75" style="685" hidden="1" customWidth="1"/>
    <col min="13087" max="13087" width="8.125" style="685" hidden="1" customWidth="1"/>
    <col min="13088" max="13110" width="0" style="685" hidden="1" customWidth="1"/>
    <col min="13111" max="13312" width="0" style="685" hidden="1"/>
    <col min="13313" max="13313" width="1.25" style="685" hidden="1" customWidth="1"/>
    <col min="13314" max="13314" width="3" style="685" hidden="1" customWidth="1"/>
    <col min="13315" max="13315" width="2.875" style="685" hidden="1" customWidth="1"/>
    <col min="13316" max="13316" width="2.75" style="685" hidden="1" customWidth="1"/>
    <col min="13317" max="13318" width="1.875" style="685" hidden="1" customWidth="1"/>
    <col min="13319" max="13320" width="1.5" style="685" hidden="1" customWidth="1"/>
    <col min="13321" max="13321" width="1.875" style="685" hidden="1" customWidth="1"/>
    <col min="13322" max="13331" width="1.5" style="685" hidden="1" customWidth="1"/>
    <col min="13332" max="13332" width="2.375" style="685" hidden="1" customWidth="1"/>
    <col min="13333" max="13333" width="2.625" style="685" hidden="1" customWidth="1"/>
    <col min="13334" max="13334" width="2.5" style="685" hidden="1" customWidth="1"/>
    <col min="13335" max="13342" width="16.75" style="685" hidden="1" customWidth="1"/>
    <col min="13343" max="13343" width="8.125" style="685" hidden="1" customWidth="1"/>
    <col min="13344" max="13366" width="0" style="685" hidden="1" customWidth="1"/>
    <col min="13367" max="13568" width="0" style="685" hidden="1"/>
    <col min="13569" max="13569" width="1.25" style="685" hidden="1" customWidth="1"/>
    <col min="13570" max="13570" width="3" style="685" hidden="1" customWidth="1"/>
    <col min="13571" max="13571" width="2.875" style="685" hidden="1" customWidth="1"/>
    <col min="13572" max="13572" width="2.75" style="685" hidden="1" customWidth="1"/>
    <col min="13573" max="13574" width="1.875" style="685" hidden="1" customWidth="1"/>
    <col min="13575" max="13576" width="1.5" style="685" hidden="1" customWidth="1"/>
    <col min="13577" max="13577" width="1.875" style="685" hidden="1" customWidth="1"/>
    <col min="13578" max="13587" width="1.5" style="685" hidden="1" customWidth="1"/>
    <col min="13588" max="13588" width="2.375" style="685" hidden="1" customWidth="1"/>
    <col min="13589" max="13589" width="2.625" style="685" hidden="1" customWidth="1"/>
    <col min="13590" max="13590" width="2.5" style="685" hidden="1" customWidth="1"/>
    <col min="13591" max="13598" width="16.75" style="685" hidden="1" customWidth="1"/>
    <col min="13599" max="13599" width="8.125" style="685" hidden="1" customWidth="1"/>
    <col min="13600" max="13622" width="0" style="685" hidden="1" customWidth="1"/>
    <col min="13623" max="13824" width="0" style="685" hidden="1"/>
    <col min="13825" max="13825" width="1.25" style="685" hidden="1" customWidth="1"/>
    <col min="13826" max="13826" width="3" style="685" hidden="1" customWidth="1"/>
    <col min="13827" max="13827" width="2.875" style="685" hidden="1" customWidth="1"/>
    <col min="13828" max="13828" width="2.75" style="685" hidden="1" customWidth="1"/>
    <col min="13829" max="13830" width="1.875" style="685" hidden="1" customWidth="1"/>
    <col min="13831" max="13832" width="1.5" style="685" hidden="1" customWidth="1"/>
    <col min="13833" max="13833" width="1.875" style="685" hidden="1" customWidth="1"/>
    <col min="13834" max="13843" width="1.5" style="685" hidden="1" customWidth="1"/>
    <col min="13844" max="13844" width="2.375" style="685" hidden="1" customWidth="1"/>
    <col min="13845" max="13845" width="2.625" style="685" hidden="1" customWidth="1"/>
    <col min="13846" max="13846" width="2.5" style="685" hidden="1" customWidth="1"/>
    <col min="13847" max="13854" width="16.75" style="685" hidden="1" customWidth="1"/>
    <col min="13855" max="13855" width="8.125" style="685" hidden="1" customWidth="1"/>
    <col min="13856" max="13878" width="0" style="685" hidden="1" customWidth="1"/>
    <col min="13879" max="14080" width="0" style="685" hidden="1"/>
    <col min="14081" max="14081" width="1.25" style="685" hidden="1" customWidth="1"/>
    <col min="14082" max="14082" width="3" style="685" hidden="1" customWidth="1"/>
    <col min="14083" max="14083" width="2.875" style="685" hidden="1" customWidth="1"/>
    <col min="14084" max="14084" width="2.75" style="685" hidden="1" customWidth="1"/>
    <col min="14085" max="14086" width="1.875" style="685" hidden="1" customWidth="1"/>
    <col min="14087" max="14088" width="1.5" style="685" hidden="1" customWidth="1"/>
    <col min="14089" max="14089" width="1.875" style="685" hidden="1" customWidth="1"/>
    <col min="14090" max="14099" width="1.5" style="685" hidden="1" customWidth="1"/>
    <col min="14100" max="14100" width="2.375" style="685" hidden="1" customWidth="1"/>
    <col min="14101" max="14101" width="2.625" style="685" hidden="1" customWidth="1"/>
    <col min="14102" max="14102" width="2.5" style="685" hidden="1" customWidth="1"/>
    <col min="14103" max="14110" width="16.75" style="685" hidden="1" customWidth="1"/>
    <col min="14111" max="14111" width="8.125" style="685" hidden="1" customWidth="1"/>
    <col min="14112" max="14134" width="0" style="685" hidden="1" customWidth="1"/>
    <col min="14135" max="14336" width="0" style="685" hidden="1"/>
    <col min="14337" max="14337" width="1.25" style="685" hidden="1" customWidth="1"/>
    <col min="14338" max="14338" width="3" style="685" hidden="1" customWidth="1"/>
    <col min="14339" max="14339" width="2.875" style="685" hidden="1" customWidth="1"/>
    <col min="14340" max="14340" width="2.75" style="685" hidden="1" customWidth="1"/>
    <col min="14341" max="14342" width="1.875" style="685" hidden="1" customWidth="1"/>
    <col min="14343" max="14344" width="1.5" style="685" hidden="1" customWidth="1"/>
    <col min="14345" max="14345" width="1.875" style="685" hidden="1" customWidth="1"/>
    <col min="14346" max="14355" width="1.5" style="685" hidden="1" customWidth="1"/>
    <col min="14356" max="14356" width="2.375" style="685" hidden="1" customWidth="1"/>
    <col min="14357" max="14357" width="2.625" style="685" hidden="1" customWidth="1"/>
    <col min="14358" max="14358" width="2.5" style="685" hidden="1" customWidth="1"/>
    <col min="14359" max="14366" width="16.75" style="685" hidden="1" customWidth="1"/>
    <col min="14367" max="14367" width="8.125" style="685" hidden="1" customWidth="1"/>
    <col min="14368" max="14390" width="0" style="685" hidden="1" customWidth="1"/>
    <col min="14391" max="14592" width="0" style="685" hidden="1"/>
    <col min="14593" max="14593" width="1.25" style="685" hidden="1" customWidth="1"/>
    <col min="14594" max="14594" width="3" style="685" hidden="1" customWidth="1"/>
    <col min="14595" max="14595" width="2.875" style="685" hidden="1" customWidth="1"/>
    <col min="14596" max="14596" width="2.75" style="685" hidden="1" customWidth="1"/>
    <col min="14597" max="14598" width="1.875" style="685" hidden="1" customWidth="1"/>
    <col min="14599" max="14600" width="1.5" style="685" hidden="1" customWidth="1"/>
    <col min="14601" max="14601" width="1.875" style="685" hidden="1" customWidth="1"/>
    <col min="14602" max="14611" width="1.5" style="685" hidden="1" customWidth="1"/>
    <col min="14612" max="14612" width="2.375" style="685" hidden="1" customWidth="1"/>
    <col min="14613" max="14613" width="2.625" style="685" hidden="1" customWidth="1"/>
    <col min="14614" max="14614" width="2.5" style="685" hidden="1" customWidth="1"/>
    <col min="14615" max="14622" width="16.75" style="685" hidden="1" customWidth="1"/>
    <col min="14623" max="14623" width="8.125" style="685" hidden="1" customWidth="1"/>
    <col min="14624" max="14646" width="0" style="685" hidden="1" customWidth="1"/>
    <col min="14647" max="14848" width="0" style="685" hidden="1"/>
    <col min="14849" max="14849" width="1.25" style="685" hidden="1" customWidth="1"/>
    <col min="14850" max="14850" width="3" style="685" hidden="1" customWidth="1"/>
    <col min="14851" max="14851" width="2.875" style="685" hidden="1" customWidth="1"/>
    <col min="14852" max="14852" width="2.75" style="685" hidden="1" customWidth="1"/>
    <col min="14853" max="14854" width="1.875" style="685" hidden="1" customWidth="1"/>
    <col min="14855" max="14856" width="1.5" style="685" hidden="1" customWidth="1"/>
    <col min="14857" max="14857" width="1.875" style="685" hidden="1" customWidth="1"/>
    <col min="14858" max="14867" width="1.5" style="685" hidden="1" customWidth="1"/>
    <col min="14868" max="14868" width="2.375" style="685" hidden="1" customWidth="1"/>
    <col min="14869" max="14869" width="2.625" style="685" hidden="1" customWidth="1"/>
    <col min="14870" max="14870" width="2.5" style="685" hidden="1" customWidth="1"/>
    <col min="14871" max="14878" width="16.75" style="685" hidden="1" customWidth="1"/>
    <col min="14879" max="14879" width="8.125" style="685" hidden="1" customWidth="1"/>
    <col min="14880" max="14902" width="0" style="685" hidden="1" customWidth="1"/>
    <col min="14903" max="15104" width="0" style="685" hidden="1"/>
    <col min="15105" max="15105" width="1.25" style="685" hidden="1" customWidth="1"/>
    <col min="15106" max="15106" width="3" style="685" hidden="1" customWidth="1"/>
    <col min="15107" max="15107" width="2.875" style="685" hidden="1" customWidth="1"/>
    <col min="15108" max="15108" width="2.75" style="685" hidden="1" customWidth="1"/>
    <col min="15109" max="15110" width="1.875" style="685" hidden="1" customWidth="1"/>
    <col min="15111" max="15112" width="1.5" style="685" hidden="1" customWidth="1"/>
    <col min="15113" max="15113" width="1.875" style="685" hidden="1" customWidth="1"/>
    <col min="15114" max="15123" width="1.5" style="685" hidden="1" customWidth="1"/>
    <col min="15124" max="15124" width="2.375" style="685" hidden="1" customWidth="1"/>
    <col min="15125" max="15125" width="2.625" style="685" hidden="1" customWidth="1"/>
    <col min="15126" max="15126" width="2.5" style="685" hidden="1" customWidth="1"/>
    <col min="15127" max="15134" width="16.75" style="685" hidden="1" customWidth="1"/>
    <col min="15135" max="15135" width="8.125" style="685" hidden="1" customWidth="1"/>
    <col min="15136" max="15158" width="0" style="685" hidden="1" customWidth="1"/>
    <col min="15159" max="15360" width="0" style="685" hidden="1"/>
    <col min="15361" max="15361" width="1.25" style="685" hidden="1" customWidth="1"/>
    <col min="15362" max="15362" width="3" style="685" hidden="1" customWidth="1"/>
    <col min="15363" max="15363" width="2.875" style="685" hidden="1" customWidth="1"/>
    <col min="15364" max="15364" width="2.75" style="685" hidden="1" customWidth="1"/>
    <col min="15365" max="15366" width="1.875" style="685" hidden="1" customWidth="1"/>
    <col min="15367" max="15368" width="1.5" style="685" hidden="1" customWidth="1"/>
    <col min="15369" max="15369" width="1.875" style="685" hidden="1" customWidth="1"/>
    <col min="15370" max="15379" width="1.5" style="685" hidden="1" customWidth="1"/>
    <col min="15380" max="15380" width="2.375" style="685" hidden="1" customWidth="1"/>
    <col min="15381" max="15381" width="2.625" style="685" hidden="1" customWidth="1"/>
    <col min="15382" max="15382" width="2.5" style="685" hidden="1" customWidth="1"/>
    <col min="15383" max="15390" width="16.75" style="685" hidden="1" customWidth="1"/>
    <col min="15391" max="15391" width="8.125" style="685" hidden="1" customWidth="1"/>
    <col min="15392" max="15414" width="0" style="685" hidden="1" customWidth="1"/>
    <col min="15415" max="15616" width="0" style="685" hidden="1"/>
    <col min="15617" max="15617" width="1.25" style="685" hidden="1" customWidth="1"/>
    <col min="15618" max="15618" width="3" style="685" hidden="1" customWidth="1"/>
    <col min="15619" max="15619" width="2.875" style="685" hidden="1" customWidth="1"/>
    <col min="15620" max="15620" width="2.75" style="685" hidden="1" customWidth="1"/>
    <col min="15621" max="15622" width="1.875" style="685" hidden="1" customWidth="1"/>
    <col min="15623" max="15624" width="1.5" style="685" hidden="1" customWidth="1"/>
    <col min="15625" max="15625" width="1.875" style="685" hidden="1" customWidth="1"/>
    <col min="15626" max="15635" width="1.5" style="685" hidden="1" customWidth="1"/>
    <col min="15636" max="15636" width="2.375" style="685" hidden="1" customWidth="1"/>
    <col min="15637" max="15637" width="2.625" style="685" hidden="1" customWidth="1"/>
    <col min="15638" max="15638" width="2.5" style="685" hidden="1" customWidth="1"/>
    <col min="15639" max="15646" width="16.75" style="685" hidden="1" customWidth="1"/>
    <col min="15647" max="15647" width="8.125" style="685" hidden="1" customWidth="1"/>
    <col min="15648" max="15670" width="0" style="685" hidden="1" customWidth="1"/>
    <col min="15671" max="15872" width="0" style="685" hidden="1"/>
    <col min="15873" max="15873" width="1.25" style="685" hidden="1" customWidth="1"/>
    <col min="15874" max="15874" width="3" style="685" hidden="1" customWidth="1"/>
    <col min="15875" max="15875" width="2.875" style="685" hidden="1" customWidth="1"/>
    <col min="15876" max="15876" width="2.75" style="685" hidden="1" customWidth="1"/>
    <col min="15877" max="15878" width="1.875" style="685" hidden="1" customWidth="1"/>
    <col min="15879" max="15880" width="1.5" style="685" hidden="1" customWidth="1"/>
    <col min="15881" max="15881" width="1.875" style="685" hidden="1" customWidth="1"/>
    <col min="15882" max="15891" width="1.5" style="685" hidden="1" customWidth="1"/>
    <col min="15892" max="15892" width="2.375" style="685" hidden="1" customWidth="1"/>
    <col min="15893" max="15893" width="2.625" style="685" hidden="1" customWidth="1"/>
    <col min="15894" max="15894" width="2.5" style="685" hidden="1" customWidth="1"/>
    <col min="15895" max="15902" width="16.75" style="685" hidden="1" customWidth="1"/>
    <col min="15903" max="15903" width="8.125" style="685" hidden="1" customWidth="1"/>
    <col min="15904" max="15926" width="0" style="685" hidden="1" customWidth="1"/>
    <col min="15927" max="16128" width="0" style="685" hidden="1"/>
    <col min="16129" max="16129" width="1.25" style="685" hidden="1" customWidth="1"/>
    <col min="16130" max="16130" width="3" style="685" hidden="1" customWidth="1"/>
    <col min="16131" max="16131" width="2.875" style="685" hidden="1" customWidth="1"/>
    <col min="16132" max="16132" width="2.75" style="685" hidden="1" customWidth="1"/>
    <col min="16133" max="16134" width="1.875" style="685" hidden="1" customWidth="1"/>
    <col min="16135" max="16136" width="1.5" style="685" hidden="1" customWidth="1"/>
    <col min="16137" max="16137" width="1.875" style="685" hidden="1" customWidth="1"/>
    <col min="16138" max="16147" width="1.5" style="685" hidden="1" customWidth="1"/>
    <col min="16148" max="16148" width="2.375" style="685" hidden="1" customWidth="1"/>
    <col min="16149" max="16149" width="2.625" style="685" hidden="1" customWidth="1"/>
    <col min="16150" max="16150" width="2.5" style="685" hidden="1" customWidth="1"/>
    <col min="16151" max="16158" width="16.75" style="685" hidden="1" customWidth="1"/>
    <col min="16159" max="16159" width="8.125" style="685" hidden="1" customWidth="1"/>
    <col min="16160" max="16182" width="0" style="685" hidden="1" customWidth="1"/>
    <col min="16183" max="16384" width="0" style="685" hidden="1"/>
  </cols>
  <sheetData>
    <row r="1" spans="1:130" s="681" customFormat="1" ht="9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681" customFormat="1" ht="9.75" customHeight="1" x14ac:dyDescent="0.15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</row>
    <row r="3" spans="1:130" s="681" customFormat="1" ht="16.5" customHeight="1" x14ac:dyDescent="0.15">
      <c r="A3" s="4" t="s">
        <v>817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</row>
    <row r="4" spans="1:130" s="681" customFormat="1" ht="20.4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4" t="s">
        <v>20</v>
      </c>
      <c r="AD4" s="353" t="s">
        <v>818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</row>
    <row r="5" spans="1:130" s="681" customFormat="1" ht="9.75" customHeight="1" x14ac:dyDescent="0.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130" s="681" customFormat="1" ht="27.75" customHeight="1" x14ac:dyDescent="0.25">
      <c r="A6" s="18"/>
      <c r="B6" s="686"/>
      <c r="C6" s="687"/>
      <c r="D6" s="687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18"/>
      <c r="V6" s="18"/>
      <c r="W6" s="689"/>
      <c r="X6" s="690" t="s">
        <v>819</v>
      </c>
      <c r="Y6" s="2"/>
      <c r="Z6" s="691"/>
      <c r="AA6" s="4"/>
      <c r="AB6" s="3" t="s">
        <v>0</v>
      </c>
      <c r="AC6" s="28" t="s">
        <v>1</v>
      </c>
      <c r="AD6" s="692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0" s="681" customFormat="1" ht="15.75" customHeight="1" x14ac:dyDescent="0.15">
      <c r="A7" s="18"/>
      <c r="B7" s="2" t="s">
        <v>21</v>
      </c>
      <c r="C7" s="430"/>
      <c r="D7" s="430"/>
      <c r="E7" s="430"/>
      <c r="F7" s="430"/>
      <c r="G7" s="430"/>
      <c r="H7" s="431"/>
      <c r="I7" s="5" t="s">
        <v>3</v>
      </c>
      <c r="J7" s="432"/>
      <c r="K7" s="432"/>
      <c r="L7" s="432"/>
      <c r="M7" s="432"/>
      <c r="N7" s="432"/>
      <c r="O7" s="432"/>
      <c r="P7" s="432"/>
      <c r="Q7" s="693"/>
      <c r="R7" s="693"/>
      <c r="S7" s="693"/>
      <c r="T7" s="693"/>
      <c r="U7" s="18"/>
      <c r="V7" s="18"/>
      <c r="W7" s="2"/>
      <c r="X7" s="694"/>
      <c r="Y7" s="18"/>
      <c r="Z7" s="18"/>
      <c r="AA7" s="4"/>
      <c r="AB7" s="6" t="s">
        <v>686</v>
      </c>
      <c r="AC7" s="31" t="s">
        <v>5</v>
      </c>
      <c r="AD7" s="682"/>
      <c r="AE7" s="680"/>
      <c r="AF7" s="680"/>
      <c r="AG7" s="680"/>
      <c r="AH7" s="680"/>
      <c r="AI7" s="680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0" s="681" customFormat="1" ht="18.75" customHeight="1" x14ac:dyDescent="0.15">
      <c r="A8" s="18"/>
      <c r="B8" s="2" t="s">
        <v>22</v>
      </c>
      <c r="C8" s="2"/>
      <c r="D8" s="430"/>
      <c r="E8" s="430"/>
      <c r="F8" s="2"/>
      <c r="G8" s="4"/>
      <c r="H8" s="433"/>
      <c r="I8" s="434" t="s">
        <v>820</v>
      </c>
      <c r="J8" s="382"/>
      <c r="K8" s="695"/>
      <c r="L8" s="382"/>
      <c r="M8" s="382"/>
      <c r="N8" s="382"/>
      <c r="O8" s="683"/>
      <c r="P8" s="683"/>
      <c r="Q8" s="693"/>
      <c r="R8" s="693"/>
      <c r="S8" s="693"/>
      <c r="T8" s="693"/>
      <c r="U8" s="18"/>
      <c r="V8" s="18"/>
      <c r="W8" s="2"/>
      <c r="X8" s="694"/>
      <c r="Y8" s="18"/>
      <c r="Z8" s="18"/>
      <c r="AA8" s="18"/>
      <c r="AB8" s="696"/>
      <c r="AC8" s="4"/>
      <c r="AD8" s="696" t="s">
        <v>821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</row>
    <row r="9" spans="1:130" s="681" customFormat="1" ht="3.75" customHeight="1" x14ac:dyDescent="0.15">
      <c r="A9" s="1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93"/>
      <c r="R9" s="693"/>
      <c r="S9" s="693"/>
      <c r="T9" s="693"/>
      <c r="U9" s="18"/>
      <c r="V9" s="18"/>
      <c r="W9" s="2"/>
      <c r="X9" s="18"/>
      <c r="Y9" s="18"/>
      <c r="Z9" s="18"/>
      <c r="AA9" s="18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</row>
    <row r="10" spans="1:130" ht="9.75" customHeight="1" x14ac:dyDescent="0.1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697" t="s">
        <v>17</v>
      </c>
      <c r="X10" s="697" t="s">
        <v>7</v>
      </c>
      <c r="Y10" s="697" t="s">
        <v>9</v>
      </c>
      <c r="Z10" s="697" t="s">
        <v>822</v>
      </c>
      <c r="AA10" s="697" t="s">
        <v>24</v>
      </c>
      <c r="AB10" s="697" t="s">
        <v>12</v>
      </c>
      <c r="AC10" s="697" t="s">
        <v>13</v>
      </c>
      <c r="AD10" s="697" t="s">
        <v>419</v>
      </c>
      <c r="AE10" s="9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/>
      <c r="DO10" s="376"/>
      <c r="DP10" s="376"/>
      <c r="DQ10" s="376"/>
      <c r="DR10" s="376"/>
      <c r="DS10" s="376"/>
      <c r="DT10" s="376"/>
      <c r="DU10" s="376"/>
      <c r="DV10" s="376"/>
      <c r="DW10" s="376"/>
      <c r="DX10" s="376"/>
      <c r="DY10" s="376"/>
      <c r="DZ10" s="376"/>
    </row>
    <row r="11" spans="1:130" ht="9.75" customHeight="1" x14ac:dyDescent="0.15">
      <c r="A11" s="392"/>
      <c r="B11" s="698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700"/>
      <c r="U11" s="698"/>
      <c r="V11" s="700"/>
      <c r="W11" s="701"/>
      <c r="X11" s="701"/>
      <c r="Y11" s="701"/>
      <c r="Z11" s="701"/>
      <c r="AA11" s="702"/>
      <c r="AB11" s="701"/>
      <c r="AC11" s="701"/>
      <c r="AD11" s="701"/>
      <c r="AE11" s="9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</row>
    <row r="12" spans="1:130" ht="14.25" customHeight="1" x14ac:dyDescent="0.15">
      <c r="A12" s="392"/>
      <c r="B12" s="703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704"/>
      <c r="U12" s="703"/>
      <c r="V12" s="704"/>
      <c r="W12" s="189" t="s">
        <v>823</v>
      </c>
      <c r="X12" s="705"/>
      <c r="Y12" s="189" t="s">
        <v>824</v>
      </c>
      <c r="Z12" s="706" t="s">
        <v>825</v>
      </c>
      <c r="AA12" s="706" t="s">
        <v>826</v>
      </c>
      <c r="AB12" s="707"/>
      <c r="AC12" s="705"/>
      <c r="AD12" s="705"/>
      <c r="AE12" s="11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  <c r="DT12" s="376"/>
      <c r="DU12" s="376"/>
      <c r="DV12" s="376"/>
      <c r="DW12" s="376"/>
      <c r="DX12" s="376"/>
      <c r="DY12" s="376"/>
      <c r="DZ12" s="376"/>
    </row>
    <row r="13" spans="1:130" ht="14.25" customHeight="1" x14ac:dyDescent="0.15">
      <c r="A13" s="392"/>
      <c r="B13" s="708" t="s">
        <v>263</v>
      </c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10"/>
      <c r="U13" s="711" t="s">
        <v>18</v>
      </c>
      <c r="V13" s="712"/>
      <c r="W13" s="713" t="s">
        <v>827</v>
      </c>
      <c r="X13" s="714"/>
      <c r="Y13" s="713" t="s">
        <v>828</v>
      </c>
      <c r="Z13" s="713" t="s">
        <v>829</v>
      </c>
      <c r="AA13" s="713" t="s">
        <v>830</v>
      </c>
      <c r="AB13" s="715"/>
      <c r="AC13" s="716" t="s">
        <v>831</v>
      </c>
      <c r="AD13" s="717" t="s">
        <v>418</v>
      </c>
      <c r="AE13" s="10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</row>
    <row r="14" spans="1:130" ht="14.25" customHeight="1" x14ac:dyDescent="0.15">
      <c r="A14" s="392"/>
      <c r="B14" s="708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10"/>
      <c r="U14" s="718"/>
      <c r="V14" s="719"/>
      <c r="W14" s="720" t="s">
        <v>832</v>
      </c>
      <c r="X14" s="721"/>
      <c r="Y14" s="720" t="s">
        <v>833</v>
      </c>
      <c r="Z14" s="720" t="s">
        <v>834</v>
      </c>
      <c r="AA14" s="720" t="s">
        <v>834</v>
      </c>
      <c r="AB14" s="722"/>
      <c r="AC14" s="705"/>
      <c r="AD14" s="723" t="s">
        <v>835</v>
      </c>
      <c r="AE14" s="8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6"/>
    </row>
    <row r="15" spans="1:130" s="735" customFormat="1" ht="12.75" customHeight="1" thickBot="1" x14ac:dyDescent="0.2">
      <c r="A15" s="724"/>
      <c r="B15" s="725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7"/>
      <c r="U15" s="728"/>
      <c r="V15" s="729"/>
      <c r="W15" s="730"/>
      <c r="X15" s="731"/>
      <c r="Y15" s="732"/>
      <c r="Z15" s="731"/>
      <c r="AA15" s="731"/>
      <c r="AB15" s="731"/>
      <c r="AC15" s="733"/>
      <c r="AD15" s="733"/>
      <c r="AE15" s="734"/>
      <c r="AF15" s="724"/>
      <c r="AG15" s="724"/>
      <c r="AH15" s="724"/>
      <c r="AI15" s="724"/>
      <c r="AJ15" s="724"/>
      <c r="AK15" s="724"/>
      <c r="AL15" s="724"/>
      <c r="AM15" s="724"/>
      <c r="AN15" s="724"/>
      <c r="AO15" s="724"/>
      <c r="AP15" s="724"/>
      <c r="AQ15" s="724"/>
      <c r="AR15" s="724"/>
      <c r="AS15" s="724"/>
      <c r="AT15" s="724"/>
      <c r="AU15" s="724"/>
      <c r="AV15" s="724"/>
      <c r="AW15" s="724"/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4"/>
      <c r="DW15" s="724"/>
      <c r="DX15" s="724"/>
      <c r="DY15" s="724"/>
      <c r="DZ15" s="724"/>
    </row>
    <row r="16" spans="1:130" ht="31.5" customHeight="1" x14ac:dyDescent="0.15">
      <c r="A16" s="392"/>
      <c r="B16" s="987" t="s">
        <v>836</v>
      </c>
      <c r="C16" s="990" t="s">
        <v>424</v>
      </c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1"/>
      <c r="T16" s="992"/>
      <c r="U16" s="736">
        <v>0</v>
      </c>
      <c r="V16" s="737">
        <v>1</v>
      </c>
      <c r="W16" s="373">
        <v>0</v>
      </c>
      <c r="X16" s="738">
        <v>0</v>
      </c>
      <c r="Y16" s="373">
        <v>0</v>
      </c>
      <c r="Z16" s="373">
        <v>0</v>
      </c>
      <c r="AA16" s="373">
        <v>0</v>
      </c>
      <c r="AB16" s="738">
        <v>0</v>
      </c>
      <c r="AC16" s="373">
        <v>2311817</v>
      </c>
      <c r="AD16" s="65">
        <f>SUM(W16:AC16)</f>
        <v>2311817</v>
      </c>
      <c r="AE16" s="15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</row>
    <row r="17" spans="1:130" ht="31.5" customHeight="1" x14ac:dyDescent="0.15">
      <c r="A17" s="392"/>
      <c r="B17" s="987"/>
      <c r="C17" s="990" t="s">
        <v>837</v>
      </c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1"/>
      <c r="S17" s="991"/>
      <c r="T17" s="992"/>
      <c r="U17" s="739">
        <v>0</v>
      </c>
      <c r="V17" s="740">
        <v>2</v>
      </c>
      <c r="W17" s="96"/>
      <c r="X17" s="193">
        <v>0</v>
      </c>
      <c r="Y17" s="96"/>
      <c r="Z17" s="96"/>
      <c r="AA17" s="359"/>
      <c r="AB17" s="193">
        <v>0</v>
      </c>
      <c r="AC17" s="96">
        <v>66000</v>
      </c>
      <c r="AD17" s="95">
        <f t="shared" ref="AD17:AD35" si="0">SUM(W17:AC17)</f>
        <v>66000</v>
      </c>
      <c r="AE17" s="15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376"/>
    </row>
    <row r="18" spans="1:130" ht="29.1" customHeight="1" x14ac:dyDescent="0.15">
      <c r="A18" s="392"/>
      <c r="B18" s="987"/>
      <c r="C18" s="993" t="s">
        <v>425</v>
      </c>
      <c r="D18" s="993"/>
      <c r="E18" s="985" t="s">
        <v>838</v>
      </c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6"/>
      <c r="U18" s="739">
        <v>0</v>
      </c>
      <c r="V18" s="740">
        <v>3</v>
      </c>
      <c r="W18" s="96"/>
      <c r="X18" s="193">
        <v>0</v>
      </c>
      <c r="Y18" s="96"/>
      <c r="Z18" s="96"/>
      <c r="AA18" s="96"/>
      <c r="AB18" s="193">
        <v>0</v>
      </c>
      <c r="AC18" s="96">
        <v>48367</v>
      </c>
      <c r="AD18" s="95">
        <f t="shared" si="0"/>
        <v>48367</v>
      </c>
      <c r="AE18" s="15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76"/>
      <c r="DX18" s="376"/>
      <c r="DY18" s="376"/>
      <c r="DZ18" s="376"/>
    </row>
    <row r="19" spans="1:130" ht="32.450000000000003" customHeight="1" x14ac:dyDescent="0.15">
      <c r="A19" s="392"/>
      <c r="B19" s="987"/>
      <c r="C19" s="994" t="s">
        <v>839</v>
      </c>
      <c r="D19" s="995"/>
      <c r="E19" s="880" t="s">
        <v>840</v>
      </c>
      <c r="F19" s="880"/>
      <c r="G19" s="880" t="s">
        <v>841</v>
      </c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 t="s">
        <v>842</v>
      </c>
      <c r="S19" s="880"/>
      <c r="T19" s="804"/>
      <c r="U19" s="739">
        <v>0</v>
      </c>
      <c r="V19" s="740">
        <v>4</v>
      </c>
      <c r="W19" s="96"/>
      <c r="X19" s="193">
        <v>0</v>
      </c>
      <c r="Y19" s="96"/>
      <c r="Z19" s="96"/>
      <c r="AA19" s="96"/>
      <c r="AB19" s="193">
        <v>0</v>
      </c>
      <c r="AC19" s="96">
        <v>2982</v>
      </c>
      <c r="AD19" s="95">
        <f t="shared" si="0"/>
        <v>2982</v>
      </c>
      <c r="AE19" s="15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6"/>
      <c r="DX19" s="376"/>
      <c r="DY19" s="376"/>
      <c r="DZ19" s="376"/>
    </row>
    <row r="20" spans="1:130" ht="33.950000000000003" customHeight="1" x14ac:dyDescent="0.15">
      <c r="A20" s="392"/>
      <c r="B20" s="987"/>
      <c r="C20" s="980" t="s">
        <v>843</v>
      </c>
      <c r="D20" s="981"/>
      <c r="E20" s="982" t="s">
        <v>844</v>
      </c>
      <c r="F20" s="982"/>
      <c r="G20" s="982"/>
      <c r="H20" s="982"/>
      <c r="I20" s="982"/>
      <c r="J20" s="982"/>
      <c r="K20" s="982"/>
      <c r="L20" s="982"/>
      <c r="M20" s="982" t="s">
        <v>350</v>
      </c>
      <c r="N20" s="982"/>
      <c r="O20" s="982"/>
      <c r="P20" s="982"/>
      <c r="Q20" s="982"/>
      <c r="R20" s="982"/>
      <c r="S20" s="982"/>
      <c r="T20" s="983"/>
      <c r="U20" s="739">
        <v>0</v>
      </c>
      <c r="V20" s="740">
        <v>5</v>
      </c>
      <c r="W20" s="94">
        <f t="shared" ref="W20:AC20" si="1">SUM(W18:W19)</f>
        <v>0</v>
      </c>
      <c r="X20" s="195">
        <f t="shared" si="1"/>
        <v>0</v>
      </c>
      <c r="Y20" s="94">
        <f t="shared" si="1"/>
        <v>0</v>
      </c>
      <c r="Z20" s="94">
        <f t="shared" si="1"/>
        <v>0</v>
      </c>
      <c r="AA20" s="94">
        <f t="shared" si="1"/>
        <v>0</v>
      </c>
      <c r="AB20" s="195">
        <f t="shared" si="1"/>
        <v>0</v>
      </c>
      <c r="AC20" s="94">
        <f t="shared" si="1"/>
        <v>51349</v>
      </c>
      <c r="AD20" s="95">
        <f t="shared" si="0"/>
        <v>51349</v>
      </c>
      <c r="AE20" s="15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</row>
    <row r="21" spans="1:130" ht="31.5" customHeight="1" x14ac:dyDescent="0.15">
      <c r="A21" s="392"/>
      <c r="B21" s="987"/>
      <c r="C21" s="984" t="s">
        <v>845</v>
      </c>
      <c r="D21" s="985"/>
      <c r="E21" s="985"/>
      <c r="F21" s="985"/>
      <c r="G21" s="985"/>
      <c r="H21" s="985"/>
      <c r="I21" s="985"/>
      <c r="J21" s="985"/>
      <c r="K21" s="985"/>
      <c r="L21" s="985"/>
      <c r="M21" s="985"/>
      <c r="N21" s="985"/>
      <c r="O21" s="985"/>
      <c r="P21" s="985"/>
      <c r="Q21" s="985"/>
      <c r="R21" s="985"/>
      <c r="S21" s="985"/>
      <c r="T21" s="986"/>
      <c r="U21" s="739">
        <v>0</v>
      </c>
      <c r="V21" s="740">
        <v>6</v>
      </c>
      <c r="W21" s="94">
        <f>SUM(W16:W17)-W18</f>
        <v>0</v>
      </c>
      <c r="X21" s="195">
        <f>SUM(X16:X17)-X18</f>
        <v>0</v>
      </c>
      <c r="Y21" s="94">
        <f t="shared" ref="Y21:AB21" si="2">SUM(Y16:Y17)-Y18</f>
        <v>0</v>
      </c>
      <c r="Z21" s="94">
        <f t="shared" si="2"/>
        <v>0</v>
      </c>
      <c r="AA21" s="94">
        <f t="shared" si="2"/>
        <v>0</v>
      </c>
      <c r="AB21" s="195">
        <f t="shared" si="2"/>
        <v>0</v>
      </c>
      <c r="AC21" s="94">
        <f>SUM(AC16:AC17)-AC18</f>
        <v>2329450</v>
      </c>
      <c r="AD21" s="95">
        <f t="shared" si="0"/>
        <v>2329450</v>
      </c>
      <c r="AE21" s="15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</row>
    <row r="22" spans="1:130" ht="32.25" customHeight="1" x14ac:dyDescent="0.15">
      <c r="A22" s="392"/>
      <c r="B22" s="987"/>
      <c r="C22" s="741" t="s">
        <v>846</v>
      </c>
      <c r="D22" s="742" t="s">
        <v>847</v>
      </c>
      <c r="E22" s="880" t="s">
        <v>848</v>
      </c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04"/>
      <c r="U22" s="739">
        <v>0</v>
      </c>
      <c r="V22" s="740">
        <v>7</v>
      </c>
      <c r="W22" s="96"/>
      <c r="X22" s="193">
        <v>0</v>
      </c>
      <c r="Y22" s="96"/>
      <c r="Z22" s="96"/>
      <c r="AA22" s="96"/>
      <c r="AB22" s="193">
        <v>0</v>
      </c>
      <c r="AC22" s="96"/>
      <c r="AD22" s="95">
        <f t="shared" si="0"/>
        <v>0</v>
      </c>
      <c r="AE22" s="15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</row>
    <row r="23" spans="1:130" ht="32.25" customHeight="1" x14ac:dyDescent="0.15">
      <c r="A23" s="392"/>
      <c r="B23" s="987"/>
      <c r="C23" s="743" t="s">
        <v>849</v>
      </c>
      <c r="D23" s="744" t="s">
        <v>850</v>
      </c>
      <c r="E23" s="880" t="s">
        <v>19</v>
      </c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04"/>
      <c r="U23" s="739">
        <v>0</v>
      </c>
      <c r="V23" s="740">
        <v>8</v>
      </c>
      <c r="W23" s="94">
        <f>W21-W22</f>
        <v>0</v>
      </c>
      <c r="X23" s="195">
        <f>X21-X22</f>
        <v>0</v>
      </c>
      <c r="Y23" s="94">
        <f t="shared" ref="Y23:Z23" si="3">Y21-Y22</f>
        <v>0</v>
      </c>
      <c r="Z23" s="94">
        <f t="shared" si="3"/>
        <v>0</v>
      </c>
      <c r="AA23" s="94">
        <f>AA21-AA22</f>
        <v>0</v>
      </c>
      <c r="AB23" s="195">
        <f>AB21-AB22</f>
        <v>0</v>
      </c>
      <c r="AC23" s="94">
        <f>AC21-AC22</f>
        <v>2329450</v>
      </c>
      <c r="AD23" s="95">
        <f t="shared" si="0"/>
        <v>2329450</v>
      </c>
      <c r="AE23" s="15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</row>
    <row r="24" spans="1:130" ht="2.25" customHeight="1" x14ac:dyDescent="0.15">
      <c r="A24" s="392"/>
      <c r="B24" s="745"/>
      <c r="C24" s="746"/>
      <c r="D24" s="746"/>
      <c r="E24" s="374"/>
      <c r="F24" s="375"/>
      <c r="G24" s="684"/>
      <c r="H24" s="374"/>
      <c r="I24" s="374"/>
      <c r="J24" s="374"/>
      <c r="K24" s="374"/>
      <c r="L24" s="570"/>
      <c r="M24" s="684"/>
      <c r="N24" s="374"/>
      <c r="O24" s="674"/>
      <c r="P24" s="674"/>
      <c r="Q24" s="374"/>
      <c r="R24" s="374"/>
      <c r="S24" s="684"/>
      <c r="T24" s="684"/>
      <c r="U24" s="747"/>
      <c r="V24" s="748"/>
      <c r="W24" s="749"/>
      <c r="X24" s="749"/>
      <c r="Y24" s="749"/>
      <c r="Z24" s="749"/>
      <c r="AA24" s="749"/>
      <c r="AB24" s="749"/>
      <c r="AC24" s="749"/>
      <c r="AD24" s="750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</row>
    <row r="25" spans="1:130" ht="32.25" customHeight="1" x14ac:dyDescent="0.15">
      <c r="A25" s="392"/>
      <c r="B25" s="987" t="s">
        <v>851</v>
      </c>
      <c r="C25" s="985" t="s">
        <v>852</v>
      </c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6"/>
      <c r="U25" s="739">
        <v>0</v>
      </c>
      <c r="V25" s="740">
        <v>9</v>
      </c>
      <c r="W25" s="94">
        <f>SUM(W26:W29)</f>
        <v>0</v>
      </c>
      <c r="X25" s="195">
        <f>SUM(X26:X29)</f>
        <v>0</v>
      </c>
      <c r="Y25" s="94">
        <f>SUM(Y26:Y29)</f>
        <v>0</v>
      </c>
      <c r="Z25" s="94">
        <f t="shared" ref="Z25" si="4">SUM(Z26:Z29)</f>
        <v>0</v>
      </c>
      <c r="AA25" s="195">
        <f>SUM(AA26:AA29)</f>
        <v>0</v>
      </c>
      <c r="AB25" s="195">
        <f>SUM(AB26:AB29)</f>
        <v>0</v>
      </c>
      <c r="AC25" s="94">
        <f>SUM(AC26:AC29)</f>
        <v>0</v>
      </c>
      <c r="AD25" s="95">
        <f t="shared" si="0"/>
        <v>0</v>
      </c>
      <c r="AE25" s="376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</row>
    <row r="26" spans="1:130" ht="29.25" customHeight="1" x14ac:dyDescent="0.15">
      <c r="A26" s="392"/>
      <c r="B26" s="987"/>
      <c r="C26" s="988" t="s">
        <v>853</v>
      </c>
      <c r="D26" s="988"/>
      <c r="E26" s="880" t="s">
        <v>416</v>
      </c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04"/>
      <c r="U26" s="739">
        <v>1</v>
      </c>
      <c r="V26" s="740">
        <v>0</v>
      </c>
      <c r="W26" s="96"/>
      <c r="X26" s="193">
        <v>0</v>
      </c>
      <c r="Y26" s="96"/>
      <c r="Z26" s="96"/>
      <c r="AA26" s="193">
        <v>0</v>
      </c>
      <c r="AB26" s="193">
        <v>0</v>
      </c>
      <c r="AC26" s="96"/>
      <c r="AD26" s="95">
        <f t="shared" si="0"/>
        <v>0</v>
      </c>
      <c r="AE26" s="376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1"/>
      <c r="AS26" s="751"/>
      <c r="AT26" s="751"/>
      <c r="AU26" s="751"/>
      <c r="AV26" s="751"/>
      <c r="AW26" s="751"/>
      <c r="AX26" s="751"/>
      <c r="AY26" s="751"/>
      <c r="AZ26" s="751"/>
      <c r="BA26" s="751"/>
      <c r="BB26" s="751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</row>
    <row r="27" spans="1:130" ht="29.25" customHeight="1" x14ac:dyDescent="0.15">
      <c r="A27" s="392"/>
      <c r="B27" s="987"/>
      <c r="C27" s="988"/>
      <c r="D27" s="988"/>
      <c r="E27" s="989" t="s">
        <v>854</v>
      </c>
      <c r="F27" s="987"/>
      <c r="G27" s="880" t="s">
        <v>855</v>
      </c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04"/>
      <c r="U27" s="739">
        <v>1</v>
      </c>
      <c r="V27" s="740">
        <v>1</v>
      </c>
      <c r="W27" s="96"/>
      <c r="X27" s="193">
        <v>0</v>
      </c>
      <c r="Y27" s="96"/>
      <c r="Z27" s="96"/>
      <c r="AA27" s="193">
        <v>0</v>
      </c>
      <c r="AB27" s="193">
        <v>0</v>
      </c>
      <c r="AC27" s="96"/>
      <c r="AD27" s="95">
        <f t="shared" si="0"/>
        <v>0</v>
      </c>
      <c r="AE27" s="376"/>
      <c r="AF27" s="751"/>
      <c r="AG27" s="751"/>
      <c r="AH27" s="751"/>
      <c r="AI27" s="751"/>
      <c r="AJ27" s="751"/>
      <c r="AK27" s="751"/>
      <c r="AL27" s="751"/>
      <c r="AM27" s="751"/>
      <c r="AN27" s="751"/>
      <c r="AO27" s="751"/>
      <c r="AP27" s="751"/>
      <c r="AQ27" s="751"/>
      <c r="AR27" s="751"/>
      <c r="AS27" s="751"/>
      <c r="AT27" s="751"/>
      <c r="AU27" s="751"/>
      <c r="AV27" s="751"/>
      <c r="AW27" s="751"/>
      <c r="AX27" s="751"/>
      <c r="AY27" s="751"/>
      <c r="AZ27" s="751"/>
      <c r="BA27" s="751"/>
      <c r="BB27" s="751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6"/>
      <c r="DX27" s="376"/>
      <c r="DY27" s="376"/>
      <c r="DZ27" s="376"/>
    </row>
    <row r="28" spans="1:130" ht="29.25" customHeight="1" x14ac:dyDescent="0.15">
      <c r="A28" s="392"/>
      <c r="B28" s="987"/>
      <c r="C28" s="988"/>
      <c r="D28" s="988"/>
      <c r="E28" s="987"/>
      <c r="F28" s="987"/>
      <c r="G28" s="880" t="s">
        <v>856</v>
      </c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04"/>
      <c r="U28" s="752">
        <v>1</v>
      </c>
      <c r="V28" s="740">
        <v>2</v>
      </c>
      <c r="W28" s="96"/>
      <c r="X28" s="193">
        <v>0</v>
      </c>
      <c r="Y28" s="96"/>
      <c r="Z28" s="96"/>
      <c r="AA28" s="193">
        <v>0</v>
      </c>
      <c r="AB28" s="193">
        <v>0</v>
      </c>
      <c r="AC28" s="96"/>
      <c r="AD28" s="95">
        <f t="shared" si="0"/>
        <v>0</v>
      </c>
      <c r="AE28" s="376"/>
      <c r="AF28" s="751"/>
      <c r="AG28" s="751"/>
      <c r="AH28" s="751"/>
      <c r="AI28" s="751"/>
      <c r="AJ28" s="751"/>
      <c r="AK28" s="751"/>
      <c r="AL28" s="751"/>
      <c r="AM28" s="751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751"/>
      <c r="BA28" s="751"/>
      <c r="BB28" s="751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6"/>
      <c r="DX28" s="376"/>
      <c r="DY28" s="376"/>
      <c r="DZ28" s="376"/>
    </row>
    <row r="29" spans="1:130" ht="29.25" customHeight="1" x14ac:dyDescent="0.15">
      <c r="A29" s="392"/>
      <c r="B29" s="987"/>
      <c r="C29" s="988"/>
      <c r="D29" s="988"/>
      <c r="E29" s="880" t="s">
        <v>857</v>
      </c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04"/>
      <c r="U29" s="752">
        <v>1</v>
      </c>
      <c r="V29" s="740">
        <v>3</v>
      </c>
      <c r="W29" s="96"/>
      <c r="X29" s="193">
        <v>0</v>
      </c>
      <c r="Y29" s="96"/>
      <c r="Z29" s="96"/>
      <c r="AA29" s="193">
        <v>0</v>
      </c>
      <c r="AB29" s="193">
        <v>0</v>
      </c>
      <c r="AC29" s="96"/>
      <c r="AD29" s="95">
        <f>SUM(W29:AC29)</f>
        <v>0</v>
      </c>
      <c r="AE29" s="376"/>
      <c r="AF29" s="751"/>
      <c r="AG29" s="751"/>
      <c r="AH29" s="751"/>
      <c r="AI29" s="751"/>
      <c r="AJ29" s="751"/>
      <c r="AK29" s="751"/>
      <c r="AL29" s="751"/>
      <c r="AM29" s="751"/>
      <c r="AN29" s="751"/>
      <c r="AO29" s="751"/>
      <c r="AP29" s="751"/>
      <c r="AQ29" s="751"/>
      <c r="AR29" s="751"/>
      <c r="AS29" s="751"/>
      <c r="AT29" s="751"/>
      <c r="AU29" s="751"/>
      <c r="AV29" s="751"/>
      <c r="AW29" s="751"/>
      <c r="AX29" s="751"/>
      <c r="AY29" s="751"/>
      <c r="AZ29" s="751"/>
      <c r="BA29" s="751"/>
      <c r="BB29" s="751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</row>
    <row r="30" spans="1:130" ht="2.25" customHeight="1" x14ac:dyDescent="0.15">
      <c r="A30" s="392"/>
      <c r="B30" s="753"/>
      <c r="C30" s="754"/>
      <c r="D30" s="754"/>
      <c r="E30" s="12"/>
      <c r="F30" s="12"/>
      <c r="G30" s="11"/>
      <c r="H30" s="15"/>
      <c r="I30" s="11"/>
      <c r="J30" s="11"/>
      <c r="K30" s="11"/>
      <c r="L30" s="8"/>
      <c r="M30" s="12"/>
      <c r="N30" s="11"/>
      <c r="O30" s="15"/>
      <c r="P30" s="11"/>
      <c r="Q30" s="11"/>
      <c r="R30" s="11"/>
      <c r="S30" s="15"/>
      <c r="T30" s="15"/>
      <c r="U30" s="755"/>
      <c r="V30" s="19"/>
      <c r="W30" s="749"/>
      <c r="X30" s="749"/>
      <c r="Y30" s="749"/>
      <c r="Z30" s="749"/>
      <c r="AA30" s="749"/>
      <c r="AB30" s="749"/>
      <c r="AC30" s="749"/>
      <c r="AD30" s="756"/>
      <c r="AE30" s="17"/>
      <c r="AF30" s="75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6"/>
      <c r="DA30" s="376"/>
      <c r="DB30" s="376"/>
      <c r="DC30" s="376"/>
      <c r="DD30" s="376"/>
      <c r="DE30" s="376"/>
      <c r="DF30" s="376"/>
      <c r="DG30" s="376"/>
      <c r="DH30" s="376"/>
      <c r="DI30" s="376"/>
      <c r="DJ30" s="376"/>
      <c r="DK30" s="376"/>
      <c r="DL30" s="376"/>
      <c r="DM30" s="376"/>
      <c r="DN30" s="376"/>
      <c r="DO30" s="376"/>
      <c r="DP30" s="376"/>
      <c r="DQ30" s="376"/>
      <c r="DR30" s="376"/>
      <c r="DS30" s="376"/>
      <c r="DT30" s="376"/>
      <c r="DU30" s="376"/>
      <c r="DV30" s="376"/>
      <c r="DW30" s="376"/>
      <c r="DX30" s="376"/>
      <c r="DY30" s="376"/>
      <c r="DZ30" s="376"/>
    </row>
    <row r="31" spans="1:130" ht="29.25" customHeight="1" x14ac:dyDescent="0.15">
      <c r="A31" s="392"/>
      <c r="B31" s="987" t="s">
        <v>858</v>
      </c>
      <c r="C31" s="985" t="s">
        <v>859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6"/>
      <c r="U31" s="752">
        <v>1</v>
      </c>
      <c r="V31" s="740">
        <v>4</v>
      </c>
      <c r="W31" s="94">
        <f t="shared" ref="W31:AC31" si="5">SUM(W32:W35)</f>
        <v>0</v>
      </c>
      <c r="X31" s="195">
        <f t="shared" si="5"/>
        <v>0</v>
      </c>
      <c r="Y31" s="94">
        <f t="shared" si="5"/>
        <v>0</v>
      </c>
      <c r="Z31" s="94">
        <f t="shared" si="5"/>
        <v>0</v>
      </c>
      <c r="AA31" s="195">
        <f t="shared" si="5"/>
        <v>0</v>
      </c>
      <c r="AB31" s="195">
        <f t="shared" si="5"/>
        <v>0</v>
      </c>
      <c r="AC31" s="94">
        <f t="shared" si="5"/>
        <v>120502</v>
      </c>
      <c r="AD31" s="95">
        <f t="shared" si="0"/>
        <v>120502</v>
      </c>
      <c r="AE31" s="376"/>
      <c r="AF31" s="751"/>
      <c r="AG31" s="751"/>
      <c r="AH31" s="751"/>
      <c r="AI31" s="751"/>
      <c r="AJ31" s="751"/>
      <c r="AK31" s="751"/>
      <c r="AL31" s="751"/>
      <c r="AM31" s="751"/>
      <c r="AN31" s="751"/>
      <c r="AO31" s="751"/>
      <c r="AP31" s="751"/>
      <c r="AQ31" s="751"/>
      <c r="AR31" s="751"/>
      <c r="AS31" s="751"/>
      <c r="AT31" s="751"/>
      <c r="AU31" s="751"/>
      <c r="AV31" s="751"/>
      <c r="AW31" s="751"/>
      <c r="AX31" s="751"/>
      <c r="AY31" s="751"/>
      <c r="AZ31" s="751"/>
      <c r="BA31" s="751"/>
      <c r="BB31" s="751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6"/>
      <c r="DV31" s="376"/>
      <c r="DW31" s="376"/>
      <c r="DX31" s="376"/>
      <c r="DY31" s="376"/>
      <c r="DZ31" s="376"/>
    </row>
    <row r="32" spans="1:130" ht="29.25" customHeight="1" x14ac:dyDescent="0.15">
      <c r="A32" s="392"/>
      <c r="B32" s="987"/>
      <c r="C32" s="988" t="s">
        <v>860</v>
      </c>
      <c r="D32" s="988"/>
      <c r="E32" s="880" t="s">
        <v>416</v>
      </c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04"/>
      <c r="U32" s="752">
        <v>1</v>
      </c>
      <c r="V32" s="740">
        <v>5</v>
      </c>
      <c r="W32" s="96"/>
      <c r="X32" s="193">
        <v>0</v>
      </c>
      <c r="Y32" s="96"/>
      <c r="Z32" s="96"/>
      <c r="AA32" s="193">
        <v>0</v>
      </c>
      <c r="AB32" s="193">
        <v>0</v>
      </c>
      <c r="AC32" s="96"/>
      <c r="AD32" s="95">
        <f t="shared" si="0"/>
        <v>0</v>
      </c>
      <c r="AE32" s="376"/>
      <c r="AF32" s="751"/>
      <c r="AG32" s="751"/>
      <c r="AH32" s="751"/>
      <c r="AI32" s="751"/>
      <c r="AJ32" s="751"/>
      <c r="AK32" s="751"/>
      <c r="AL32" s="751"/>
      <c r="AM32" s="751"/>
      <c r="AN32" s="751"/>
      <c r="AO32" s="751"/>
      <c r="AP32" s="751"/>
      <c r="AQ32" s="751"/>
      <c r="AR32" s="751"/>
      <c r="AS32" s="751"/>
      <c r="AT32" s="751"/>
      <c r="AU32" s="751"/>
      <c r="AV32" s="751"/>
      <c r="AW32" s="751"/>
      <c r="AX32" s="751"/>
      <c r="AY32" s="751"/>
      <c r="AZ32" s="751"/>
      <c r="BA32" s="751"/>
      <c r="BB32" s="751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6"/>
      <c r="DJ32" s="376"/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6"/>
      <c r="DV32" s="376"/>
      <c r="DW32" s="376"/>
      <c r="DX32" s="376"/>
      <c r="DY32" s="376"/>
      <c r="DZ32" s="376"/>
    </row>
    <row r="33" spans="1:130" ht="29.25" customHeight="1" x14ac:dyDescent="0.15">
      <c r="A33" s="392"/>
      <c r="B33" s="987"/>
      <c r="C33" s="988"/>
      <c r="D33" s="988"/>
      <c r="E33" s="989" t="s">
        <v>854</v>
      </c>
      <c r="F33" s="987"/>
      <c r="G33" s="880" t="s">
        <v>855</v>
      </c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04"/>
      <c r="U33" s="752">
        <v>1</v>
      </c>
      <c r="V33" s="740">
        <v>6</v>
      </c>
      <c r="W33" s="96"/>
      <c r="X33" s="193">
        <v>0</v>
      </c>
      <c r="Y33" s="96"/>
      <c r="Z33" s="96"/>
      <c r="AA33" s="193">
        <v>0</v>
      </c>
      <c r="AB33" s="193">
        <v>0</v>
      </c>
      <c r="AC33" s="96"/>
      <c r="AD33" s="95">
        <f t="shared" si="0"/>
        <v>0</v>
      </c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1"/>
      <c r="AS33" s="751"/>
      <c r="AT33" s="751"/>
      <c r="AU33" s="751"/>
      <c r="AV33" s="751"/>
      <c r="AW33" s="751"/>
      <c r="AX33" s="751"/>
      <c r="AY33" s="751"/>
      <c r="AZ33" s="751"/>
      <c r="BA33" s="751"/>
      <c r="BB33" s="751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</row>
    <row r="34" spans="1:130" ht="29.25" customHeight="1" x14ac:dyDescent="0.15">
      <c r="A34" s="392"/>
      <c r="B34" s="987"/>
      <c r="C34" s="988"/>
      <c r="D34" s="988"/>
      <c r="E34" s="987"/>
      <c r="F34" s="987"/>
      <c r="G34" s="880" t="s">
        <v>856</v>
      </c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04"/>
      <c r="U34" s="752">
        <v>1</v>
      </c>
      <c r="V34" s="740">
        <v>7</v>
      </c>
      <c r="W34" s="96"/>
      <c r="X34" s="193">
        <v>0</v>
      </c>
      <c r="Y34" s="96"/>
      <c r="Z34" s="96"/>
      <c r="AA34" s="193">
        <v>0</v>
      </c>
      <c r="AB34" s="193">
        <v>0</v>
      </c>
      <c r="AC34" s="96"/>
      <c r="AD34" s="95">
        <f t="shared" si="0"/>
        <v>0</v>
      </c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751"/>
      <c r="BA34" s="751"/>
      <c r="BB34" s="751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  <c r="DO34" s="376"/>
      <c r="DP34" s="376"/>
      <c r="DQ34" s="376"/>
      <c r="DR34" s="376"/>
      <c r="DS34" s="376"/>
      <c r="DT34" s="376"/>
      <c r="DU34" s="376"/>
      <c r="DV34" s="376"/>
      <c r="DW34" s="376"/>
      <c r="DX34" s="376"/>
      <c r="DY34" s="376"/>
      <c r="DZ34" s="376"/>
    </row>
    <row r="35" spans="1:130" ht="29.25" customHeight="1" thickBot="1" x14ac:dyDescent="0.2">
      <c r="A35" s="392"/>
      <c r="B35" s="987"/>
      <c r="C35" s="988"/>
      <c r="D35" s="988"/>
      <c r="E35" s="880" t="s">
        <v>857</v>
      </c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04"/>
      <c r="U35" s="757">
        <v>1</v>
      </c>
      <c r="V35" s="758">
        <v>8</v>
      </c>
      <c r="W35" s="67"/>
      <c r="X35" s="203">
        <v>0</v>
      </c>
      <c r="Y35" s="67"/>
      <c r="Z35" s="67"/>
      <c r="AA35" s="203">
        <v>0</v>
      </c>
      <c r="AB35" s="203">
        <v>0</v>
      </c>
      <c r="AC35" s="67">
        <v>120502</v>
      </c>
      <c r="AD35" s="69">
        <f t="shared" si="0"/>
        <v>120502</v>
      </c>
      <c r="AE35" s="751"/>
      <c r="AF35" s="751"/>
      <c r="AG35" s="751"/>
      <c r="AH35" s="751"/>
      <c r="AI35" s="751"/>
      <c r="AJ35" s="751"/>
      <c r="AK35" s="751"/>
      <c r="AL35" s="751"/>
      <c r="AM35" s="751"/>
      <c r="AN35" s="751"/>
      <c r="AO35" s="751"/>
      <c r="AP35" s="751"/>
      <c r="AQ35" s="751"/>
      <c r="AR35" s="751"/>
      <c r="AS35" s="751"/>
      <c r="AT35" s="751"/>
      <c r="AU35" s="751"/>
      <c r="AV35" s="751"/>
      <c r="AW35" s="751"/>
      <c r="AX35" s="751"/>
      <c r="AY35" s="751"/>
      <c r="AZ35" s="751"/>
      <c r="BA35" s="751"/>
      <c r="BB35" s="751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6"/>
      <c r="DP35" s="376"/>
      <c r="DQ35" s="376"/>
      <c r="DR35" s="376"/>
      <c r="DS35" s="376"/>
      <c r="DT35" s="376"/>
      <c r="DU35" s="376"/>
      <c r="DV35" s="376"/>
      <c r="DW35" s="376"/>
      <c r="DX35" s="376"/>
      <c r="DY35" s="376"/>
      <c r="DZ35" s="376"/>
    </row>
    <row r="36" spans="1:130" ht="14.25" customHeight="1" x14ac:dyDescent="0.15">
      <c r="A36" s="392"/>
      <c r="B36" s="376"/>
      <c r="C36" s="376"/>
      <c r="D36" s="376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  <c r="DO36" s="376"/>
      <c r="DP36" s="376"/>
      <c r="DQ36" s="376"/>
      <c r="DR36" s="376"/>
      <c r="DS36" s="376"/>
      <c r="DT36" s="376"/>
      <c r="DU36" s="376"/>
      <c r="DV36" s="376"/>
      <c r="DW36" s="376"/>
      <c r="DX36" s="376"/>
      <c r="DY36" s="376"/>
      <c r="DZ36" s="376"/>
    </row>
    <row r="37" spans="1:130" hidden="1" x14ac:dyDescent="0.15">
      <c r="A37" s="376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376"/>
      <c r="DP37" s="376"/>
      <c r="DQ37" s="376"/>
      <c r="DR37" s="376"/>
      <c r="DS37" s="376"/>
      <c r="DT37" s="376"/>
      <c r="DU37" s="376"/>
      <c r="DV37" s="376"/>
      <c r="DW37" s="376"/>
      <c r="DX37" s="376"/>
      <c r="DY37" s="376"/>
      <c r="DZ37" s="376"/>
    </row>
    <row r="38" spans="1:130" hidden="1" x14ac:dyDescent="0.15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6"/>
      <c r="DF38" s="376"/>
      <c r="DG38" s="376"/>
      <c r="DH38" s="376"/>
      <c r="DI38" s="376"/>
      <c r="DJ38" s="376"/>
      <c r="DK38" s="376"/>
      <c r="DL38" s="376"/>
      <c r="DM38" s="376"/>
      <c r="DN38" s="376"/>
      <c r="DO38" s="376"/>
      <c r="DP38" s="376"/>
      <c r="DQ38" s="376"/>
      <c r="DR38" s="376"/>
      <c r="DS38" s="376"/>
      <c r="DT38" s="376"/>
      <c r="DU38" s="376"/>
      <c r="DV38" s="376"/>
      <c r="DW38" s="376"/>
      <c r="DX38" s="376"/>
      <c r="DY38" s="376"/>
      <c r="DZ38" s="376"/>
    </row>
    <row r="39" spans="1:130" hidden="1" x14ac:dyDescent="0.15">
      <c r="A39" s="376"/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376"/>
      <c r="CB39" s="376"/>
      <c r="CC39" s="376"/>
      <c r="CD39" s="376"/>
      <c r="CE39" s="376"/>
      <c r="CF39" s="376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6"/>
      <c r="DB39" s="376"/>
      <c r="DC39" s="376"/>
      <c r="DD39" s="376"/>
      <c r="DE39" s="376"/>
      <c r="DF39" s="376"/>
      <c r="DG39" s="376"/>
      <c r="DH39" s="376"/>
      <c r="DI39" s="376"/>
      <c r="DJ39" s="376"/>
      <c r="DK39" s="376"/>
      <c r="DL39" s="376"/>
      <c r="DM39" s="376"/>
      <c r="DN39" s="376"/>
      <c r="DO39" s="376"/>
      <c r="DP39" s="376"/>
      <c r="DQ39" s="376"/>
      <c r="DR39" s="376"/>
      <c r="DS39" s="376"/>
      <c r="DT39" s="376"/>
      <c r="DU39" s="376"/>
      <c r="DV39" s="376"/>
      <c r="DW39" s="376"/>
      <c r="DX39" s="376"/>
      <c r="DY39" s="376"/>
      <c r="DZ39" s="376"/>
    </row>
    <row r="40" spans="1:130" hidden="1" x14ac:dyDescent="0.15">
      <c r="A40" s="376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6"/>
      <c r="DA40" s="376"/>
      <c r="DB40" s="376"/>
      <c r="DC40" s="376"/>
      <c r="DD40" s="376"/>
      <c r="DE40" s="376"/>
      <c r="DF40" s="376"/>
      <c r="DG40" s="376"/>
      <c r="DH40" s="376"/>
      <c r="DI40" s="376"/>
      <c r="DJ40" s="376"/>
      <c r="DK40" s="376"/>
      <c r="DL40" s="376"/>
      <c r="DM40" s="376"/>
      <c r="DN40" s="376"/>
      <c r="DO40" s="376"/>
      <c r="DP40" s="376"/>
      <c r="DQ40" s="376"/>
      <c r="DR40" s="376"/>
      <c r="DS40" s="376"/>
      <c r="DT40" s="376"/>
      <c r="DU40" s="376"/>
      <c r="DV40" s="376"/>
      <c r="DW40" s="376"/>
      <c r="DX40" s="376"/>
      <c r="DY40" s="376"/>
      <c r="DZ40" s="376"/>
    </row>
    <row r="41" spans="1:130" hidden="1" x14ac:dyDescent="0.15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</row>
    <row r="42" spans="1:130" hidden="1" x14ac:dyDescent="0.15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376"/>
      <c r="DO42" s="376"/>
      <c r="DP42" s="376"/>
      <c r="DQ42" s="376"/>
      <c r="DR42" s="376"/>
      <c r="DS42" s="376"/>
      <c r="DT42" s="376"/>
      <c r="DU42" s="376"/>
      <c r="DV42" s="376"/>
      <c r="DW42" s="376"/>
      <c r="DX42" s="376"/>
      <c r="DY42" s="376"/>
      <c r="DZ42" s="376"/>
    </row>
    <row r="43" spans="1:130" hidden="1" x14ac:dyDescent="0.15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6"/>
      <c r="DN43" s="376"/>
      <c r="DO43" s="376"/>
      <c r="DP43" s="376"/>
      <c r="DQ43" s="376"/>
      <c r="DR43" s="376"/>
      <c r="DS43" s="376"/>
      <c r="DT43" s="376"/>
      <c r="DU43" s="376"/>
      <c r="DV43" s="376"/>
      <c r="DW43" s="376"/>
      <c r="DX43" s="376"/>
      <c r="DY43" s="376"/>
      <c r="DZ43" s="376"/>
    </row>
    <row r="44" spans="1:130" hidden="1" x14ac:dyDescent="0.15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6"/>
      <c r="DA44" s="37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376"/>
      <c r="DM44" s="376"/>
      <c r="DN44" s="376"/>
      <c r="DO44" s="376"/>
      <c r="DP44" s="376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</row>
    <row r="45" spans="1:130" hidden="1" x14ac:dyDescent="0.15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376"/>
      <c r="DO45" s="376"/>
      <c r="DP45" s="376"/>
      <c r="DQ45" s="376"/>
      <c r="DR45" s="376"/>
      <c r="DS45" s="376"/>
      <c r="DT45" s="376"/>
      <c r="DU45" s="376"/>
      <c r="DV45" s="376"/>
      <c r="DW45" s="376"/>
      <c r="DX45" s="376"/>
      <c r="DY45" s="376"/>
      <c r="DZ45" s="376"/>
    </row>
    <row r="46" spans="1:130" hidden="1" x14ac:dyDescent="0.15"/>
    <row r="47" spans="1:130" hidden="1" x14ac:dyDescent="0.15"/>
    <row r="48" spans="1:13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</sheetData>
  <sheetProtection sheet="1" objects="1" scenarios="1"/>
  <dataConsolidate/>
  <mergeCells count="28">
    <mergeCell ref="B31:B35"/>
    <mergeCell ref="C31:T31"/>
    <mergeCell ref="C32:D35"/>
    <mergeCell ref="E32:T32"/>
    <mergeCell ref="E33:F34"/>
    <mergeCell ref="G33:T33"/>
    <mergeCell ref="G34:T34"/>
    <mergeCell ref="E35:T35"/>
    <mergeCell ref="E23:T23"/>
    <mergeCell ref="B25:B29"/>
    <mergeCell ref="C25:T25"/>
    <mergeCell ref="C26:D29"/>
    <mergeCell ref="E26:T26"/>
    <mergeCell ref="E27:F28"/>
    <mergeCell ref="G27:T27"/>
    <mergeCell ref="G28:T28"/>
    <mergeCell ref="E29:T29"/>
    <mergeCell ref="B16:B23"/>
    <mergeCell ref="C16:T16"/>
    <mergeCell ref="C17:T17"/>
    <mergeCell ref="C18:D18"/>
    <mergeCell ref="E18:T18"/>
    <mergeCell ref="C19:D19"/>
    <mergeCell ref="E19:T19"/>
    <mergeCell ref="C20:D20"/>
    <mergeCell ref="E20:T20"/>
    <mergeCell ref="C21:T21"/>
    <mergeCell ref="E22:T2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6:W19 Y16:AA19 AC16:AC19 W22 Y22:AA22 AC22 W26:W29 Y26:Z29 AC26:AC29 W32:W35 Y32:Z35 AC32:AC35" xr:uid="{145E01B9-5F48-4134-903F-C6ACFC8ABC8F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8BB0-88AB-40F4-A7BE-49941AE4D2D9}">
  <sheetPr codeName="Sheet45">
    <pageSetUpPr autoPageBreaks="0" fitToPage="1"/>
  </sheetPr>
  <dimension ref="A1:WYC57"/>
  <sheetViews>
    <sheetView showGridLines="0" zoomScale="90" zoomScaleNormal="90" zoomScaleSheetLayoutView="100" workbookViewId="0">
      <pane ySplit="12" topLeftCell="A13" activePane="bottomLeft" state="frozen"/>
      <selection pane="bottomLeft"/>
    </sheetView>
  </sheetViews>
  <sheetFormatPr defaultColWidth="0" defaultRowHeight="14.25" zeroHeight="1" x14ac:dyDescent="0.15"/>
  <cols>
    <col min="1" max="1" width="2.125" style="122" customWidth="1"/>
    <col min="2" max="14" width="1.625" style="122" customWidth="1"/>
    <col min="15" max="15" width="2.375" style="122" customWidth="1"/>
    <col min="16" max="17" width="2.125" style="122" customWidth="1"/>
    <col min="18" max="18" width="15.25" style="122" customWidth="1"/>
    <col min="19" max="19" width="4.125" style="122" customWidth="1"/>
    <col min="20" max="32" width="1.625" style="122" customWidth="1"/>
    <col min="33" max="33" width="2.25" style="122" customWidth="1"/>
    <col min="34" max="35" width="2.125" style="122" customWidth="1"/>
    <col min="36" max="36" width="15.25" style="162" customWidth="1"/>
    <col min="37" max="37" width="4.125" style="122" customWidth="1"/>
    <col min="38" max="39" width="1.625" style="122" customWidth="1"/>
    <col min="40" max="40" width="2" style="122" customWidth="1"/>
    <col min="41" max="48" width="1.625" style="122" customWidth="1"/>
    <col min="49" max="49" width="1.5" style="122" customWidth="1"/>
    <col min="50" max="50" width="1.625" style="122" customWidth="1"/>
    <col min="51" max="51" width="2.75" style="122" customWidth="1"/>
    <col min="52" max="53" width="2.125" style="122" customWidth="1"/>
    <col min="54" max="54" width="15.25" style="122" customWidth="1"/>
    <col min="55" max="55" width="4.125" style="122" customWidth="1"/>
    <col min="56" max="57" width="1.625" style="122" customWidth="1"/>
    <col min="58" max="58" width="2" style="122" customWidth="1"/>
    <col min="59" max="68" width="1.625" style="122" customWidth="1"/>
    <col min="69" max="69" width="2" style="122" customWidth="1"/>
    <col min="70" max="71" width="2.125" style="122" customWidth="1"/>
    <col min="72" max="72" width="15.25" style="122" customWidth="1"/>
    <col min="73" max="73" width="4.125" style="122" customWidth="1"/>
    <col min="74" max="256" width="9" style="122" hidden="1"/>
    <col min="257" max="257" width="2.125" style="122" customWidth="1"/>
    <col min="258" max="270" width="1.625" style="122" hidden="1" customWidth="1"/>
    <col min="271" max="271" width="2.375" style="122" hidden="1" customWidth="1"/>
    <col min="272" max="273" width="2.125" style="122" hidden="1" customWidth="1"/>
    <col min="274" max="274" width="15.25" style="122" hidden="1" customWidth="1"/>
    <col min="275" max="275" width="4.125" style="122" hidden="1" customWidth="1"/>
    <col min="276" max="288" width="1.625" style="122" hidden="1" customWidth="1"/>
    <col min="289" max="289" width="2.25" style="122" hidden="1" customWidth="1"/>
    <col min="290" max="291" width="2.125" style="122" hidden="1" customWidth="1"/>
    <col min="292" max="292" width="15.25" style="122" hidden="1" customWidth="1"/>
    <col min="293" max="293" width="4.125" style="122" hidden="1" customWidth="1"/>
    <col min="294" max="304" width="1.625" style="122" hidden="1" customWidth="1"/>
    <col min="305" max="305" width="1.5" style="122" hidden="1" customWidth="1"/>
    <col min="306" max="306" width="1.625" style="122" hidden="1" customWidth="1"/>
    <col min="307" max="307" width="2.75" style="122" hidden="1" customWidth="1"/>
    <col min="308" max="309" width="2.125" style="122" hidden="1" customWidth="1"/>
    <col min="310" max="310" width="15.25" style="122" hidden="1" customWidth="1"/>
    <col min="311" max="311" width="4.125" style="122" hidden="1" customWidth="1"/>
    <col min="312" max="324" width="1.625" style="122" hidden="1" customWidth="1"/>
    <col min="325" max="325" width="2" style="122" hidden="1" customWidth="1"/>
    <col min="326" max="327" width="2.125" style="122" hidden="1" customWidth="1"/>
    <col min="328" max="328" width="15.25" style="122" hidden="1" customWidth="1"/>
    <col min="329" max="329" width="4.125" style="122" hidden="1" customWidth="1"/>
    <col min="330" max="512" width="9" style="122" hidden="1"/>
    <col min="513" max="513" width="2.125" style="122" hidden="1" customWidth="1"/>
    <col min="514" max="526" width="1.625" style="122" hidden="1" customWidth="1"/>
    <col min="527" max="527" width="2.375" style="122" hidden="1" customWidth="1"/>
    <col min="528" max="529" width="2.125" style="122" hidden="1" customWidth="1"/>
    <col min="530" max="530" width="15.25" style="122" hidden="1" customWidth="1"/>
    <col min="531" max="531" width="4.125" style="122" hidden="1" customWidth="1"/>
    <col min="532" max="544" width="1.625" style="122" hidden="1" customWidth="1"/>
    <col min="545" max="545" width="2.25" style="122" hidden="1" customWidth="1"/>
    <col min="546" max="547" width="2.125" style="122" hidden="1" customWidth="1"/>
    <col min="548" max="548" width="15.25" style="122" hidden="1" customWidth="1"/>
    <col min="549" max="549" width="4.125" style="122" hidden="1" customWidth="1"/>
    <col min="550" max="560" width="1.625" style="122" hidden="1" customWidth="1"/>
    <col min="561" max="561" width="1.5" style="122" hidden="1" customWidth="1"/>
    <col min="562" max="562" width="1.625" style="122" hidden="1" customWidth="1"/>
    <col min="563" max="563" width="2.75" style="122" hidden="1" customWidth="1"/>
    <col min="564" max="565" width="2.125" style="122" hidden="1" customWidth="1"/>
    <col min="566" max="566" width="15.25" style="122" hidden="1" customWidth="1"/>
    <col min="567" max="567" width="4.125" style="122" hidden="1" customWidth="1"/>
    <col min="568" max="580" width="1.625" style="122" hidden="1" customWidth="1"/>
    <col min="581" max="581" width="2" style="122" hidden="1" customWidth="1"/>
    <col min="582" max="583" width="2.125" style="122" hidden="1" customWidth="1"/>
    <col min="584" max="584" width="15.25" style="122" hidden="1" customWidth="1"/>
    <col min="585" max="585" width="4.125" style="122" hidden="1" customWidth="1"/>
    <col min="586" max="768" width="9" style="122" hidden="1"/>
    <col min="769" max="769" width="2.125" style="122" hidden="1" customWidth="1"/>
    <col min="770" max="782" width="1.625" style="122" hidden="1" customWidth="1"/>
    <col min="783" max="783" width="2.375" style="122" hidden="1" customWidth="1"/>
    <col min="784" max="785" width="2.125" style="122" hidden="1" customWidth="1"/>
    <col min="786" max="786" width="15.25" style="122" hidden="1" customWidth="1"/>
    <col min="787" max="787" width="4.125" style="122" hidden="1" customWidth="1"/>
    <col min="788" max="800" width="1.625" style="122" hidden="1" customWidth="1"/>
    <col min="801" max="801" width="2.25" style="122" hidden="1" customWidth="1"/>
    <col min="802" max="803" width="2.125" style="122" hidden="1" customWidth="1"/>
    <col min="804" max="804" width="15.25" style="122" hidden="1" customWidth="1"/>
    <col min="805" max="805" width="4.125" style="122" hidden="1" customWidth="1"/>
    <col min="806" max="816" width="1.625" style="122" hidden="1" customWidth="1"/>
    <col min="817" max="817" width="1.5" style="122" hidden="1" customWidth="1"/>
    <col min="818" max="818" width="1.625" style="122" hidden="1" customWidth="1"/>
    <col min="819" max="819" width="2.75" style="122" hidden="1" customWidth="1"/>
    <col min="820" max="821" width="2.125" style="122" hidden="1" customWidth="1"/>
    <col min="822" max="822" width="15.25" style="122" hidden="1" customWidth="1"/>
    <col min="823" max="823" width="4.125" style="122" hidden="1" customWidth="1"/>
    <col min="824" max="836" width="1.625" style="122" hidden="1" customWidth="1"/>
    <col min="837" max="837" width="2" style="122" hidden="1" customWidth="1"/>
    <col min="838" max="839" width="2.125" style="122" hidden="1" customWidth="1"/>
    <col min="840" max="840" width="15.25" style="122" hidden="1" customWidth="1"/>
    <col min="841" max="841" width="4.125" style="122" hidden="1" customWidth="1"/>
    <col min="842" max="1024" width="9" style="122" hidden="1"/>
    <col min="1025" max="1025" width="2.125" style="122" hidden="1" customWidth="1"/>
    <col min="1026" max="1038" width="1.625" style="122" hidden="1" customWidth="1"/>
    <col min="1039" max="1039" width="2.375" style="122" hidden="1" customWidth="1"/>
    <col min="1040" max="1041" width="2.125" style="122" hidden="1" customWidth="1"/>
    <col min="1042" max="1042" width="15.25" style="122" hidden="1" customWidth="1"/>
    <col min="1043" max="1043" width="4.125" style="122" hidden="1" customWidth="1"/>
    <col min="1044" max="1056" width="1.625" style="122" hidden="1" customWidth="1"/>
    <col min="1057" max="1057" width="2.25" style="122" hidden="1" customWidth="1"/>
    <col min="1058" max="1059" width="2.125" style="122" hidden="1" customWidth="1"/>
    <col min="1060" max="1060" width="15.25" style="122" hidden="1" customWidth="1"/>
    <col min="1061" max="1061" width="4.125" style="122" hidden="1" customWidth="1"/>
    <col min="1062" max="1072" width="1.625" style="122" hidden="1" customWidth="1"/>
    <col min="1073" max="1073" width="1.5" style="122" hidden="1" customWidth="1"/>
    <col min="1074" max="1074" width="1.625" style="122" hidden="1" customWidth="1"/>
    <col min="1075" max="1075" width="2.75" style="122" hidden="1" customWidth="1"/>
    <col min="1076" max="1077" width="2.125" style="122" hidden="1" customWidth="1"/>
    <col min="1078" max="1078" width="15.25" style="122" hidden="1" customWidth="1"/>
    <col min="1079" max="1079" width="4.125" style="122" hidden="1" customWidth="1"/>
    <col min="1080" max="1092" width="1.625" style="122" hidden="1" customWidth="1"/>
    <col min="1093" max="1093" width="2" style="122" hidden="1" customWidth="1"/>
    <col min="1094" max="1095" width="2.125" style="122" hidden="1" customWidth="1"/>
    <col min="1096" max="1096" width="15.25" style="122" hidden="1" customWidth="1"/>
    <col min="1097" max="1097" width="4.125" style="122" hidden="1" customWidth="1"/>
    <col min="1098" max="1280" width="9" style="122" hidden="1"/>
    <col min="1281" max="1281" width="2.125" style="122" hidden="1" customWidth="1"/>
    <col min="1282" max="1294" width="1.625" style="122" hidden="1" customWidth="1"/>
    <col min="1295" max="1295" width="2.375" style="122" hidden="1" customWidth="1"/>
    <col min="1296" max="1297" width="2.125" style="122" hidden="1" customWidth="1"/>
    <col min="1298" max="1298" width="15.25" style="122" hidden="1" customWidth="1"/>
    <col min="1299" max="1299" width="4.125" style="122" hidden="1" customWidth="1"/>
    <col min="1300" max="1312" width="1.625" style="122" hidden="1" customWidth="1"/>
    <col min="1313" max="1313" width="2.25" style="122" hidden="1" customWidth="1"/>
    <col min="1314" max="1315" width="2.125" style="122" hidden="1" customWidth="1"/>
    <col min="1316" max="1316" width="15.25" style="122" hidden="1" customWidth="1"/>
    <col min="1317" max="1317" width="4.125" style="122" hidden="1" customWidth="1"/>
    <col min="1318" max="1328" width="1.625" style="122" hidden="1" customWidth="1"/>
    <col min="1329" max="1329" width="1.5" style="122" hidden="1" customWidth="1"/>
    <col min="1330" max="1330" width="1.625" style="122" hidden="1" customWidth="1"/>
    <col min="1331" max="1331" width="2.75" style="122" hidden="1" customWidth="1"/>
    <col min="1332" max="1333" width="2.125" style="122" hidden="1" customWidth="1"/>
    <col min="1334" max="1334" width="15.25" style="122" hidden="1" customWidth="1"/>
    <col min="1335" max="1335" width="4.125" style="122" hidden="1" customWidth="1"/>
    <col min="1336" max="1348" width="1.625" style="122" hidden="1" customWidth="1"/>
    <col min="1349" max="1349" width="2" style="122" hidden="1" customWidth="1"/>
    <col min="1350" max="1351" width="2.125" style="122" hidden="1" customWidth="1"/>
    <col min="1352" max="1352" width="15.25" style="122" hidden="1" customWidth="1"/>
    <col min="1353" max="1353" width="4.125" style="122" hidden="1" customWidth="1"/>
    <col min="1354" max="1536" width="9" style="122" hidden="1"/>
    <col min="1537" max="1537" width="2.125" style="122" hidden="1" customWidth="1"/>
    <col min="1538" max="1550" width="1.625" style="122" hidden="1" customWidth="1"/>
    <col min="1551" max="1551" width="2.375" style="122" hidden="1" customWidth="1"/>
    <col min="1552" max="1553" width="2.125" style="122" hidden="1" customWidth="1"/>
    <col min="1554" max="1554" width="15.25" style="122" hidden="1" customWidth="1"/>
    <col min="1555" max="1555" width="4.125" style="122" hidden="1" customWidth="1"/>
    <col min="1556" max="1568" width="1.625" style="122" hidden="1" customWidth="1"/>
    <col min="1569" max="1569" width="2.25" style="122" hidden="1" customWidth="1"/>
    <col min="1570" max="1571" width="2.125" style="122" hidden="1" customWidth="1"/>
    <col min="1572" max="1572" width="15.25" style="122" hidden="1" customWidth="1"/>
    <col min="1573" max="1573" width="4.125" style="122" hidden="1" customWidth="1"/>
    <col min="1574" max="1584" width="1.625" style="122" hidden="1" customWidth="1"/>
    <col min="1585" max="1585" width="1.5" style="122" hidden="1" customWidth="1"/>
    <col min="1586" max="1586" width="1.625" style="122" hidden="1" customWidth="1"/>
    <col min="1587" max="1587" width="2.75" style="122" hidden="1" customWidth="1"/>
    <col min="1588" max="1589" width="2.125" style="122" hidden="1" customWidth="1"/>
    <col min="1590" max="1590" width="15.25" style="122" hidden="1" customWidth="1"/>
    <col min="1591" max="1591" width="4.125" style="122" hidden="1" customWidth="1"/>
    <col min="1592" max="1604" width="1.625" style="122" hidden="1" customWidth="1"/>
    <col min="1605" max="1605" width="2" style="122" hidden="1" customWidth="1"/>
    <col min="1606" max="1607" width="2.125" style="122" hidden="1" customWidth="1"/>
    <col min="1608" max="1608" width="15.25" style="122" hidden="1" customWidth="1"/>
    <col min="1609" max="1609" width="4.125" style="122" hidden="1" customWidth="1"/>
    <col min="1610" max="1792" width="9" style="122" hidden="1"/>
    <col min="1793" max="1793" width="2.125" style="122" hidden="1" customWidth="1"/>
    <col min="1794" max="1806" width="1.625" style="122" hidden="1" customWidth="1"/>
    <col min="1807" max="1807" width="2.375" style="122" hidden="1" customWidth="1"/>
    <col min="1808" max="1809" width="2.125" style="122" hidden="1" customWidth="1"/>
    <col min="1810" max="1810" width="15.25" style="122" hidden="1" customWidth="1"/>
    <col min="1811" max="1811" width="4.125" style="122" hidden="1" customWidth="1"/>
    <col min="1812" max="1824" width="1.625" style="122" hidden="1" customWidth="1"/>
    <col min="1825" max="1825" width="2.25" style="122" hidden="1" customWidth="1"/>
    <col min="1826" max="1827" width="2.125" style="122" hidden="1" customWidth="1"/>
    <col min="1828" max="1828" width="15.25" style="122" hidden="1" customWidth="1"/>
    <col min="1829" max="1829" width="4.125" style="122" hidden="1" customWidth="1"/>
    <col min="1830" max="1840" width="1.625" style="122" hidden="1" customWidth="1"/>
    <col min="1841" max="1841" width="1.5" style="122" hidden="1" customWidth="1"/>
    <col min="1842" max="1842" width="1.625" style="122" hidden="1" customWidth="1"/>
    <col min="1843" max="1843" width="2.75" style="122" hidden="1" customWidth="1"/>
    <col min="1844" max="1845" width="2.125" style="122" hidden="1" customWidth="1"/>
    <col min="1846" max="1846" width="15.25" style="122" hidden="1" customWidth="1"/>
    <col min="1847" max="1847" width="4.125" style="122" hidden="1" customWidth="1"/>
    <col min="1848" max="1860" width="1.625" style="122" hidden="1" customWidth="1"/>
    <col min="1861" max="1861" width="2" style="122" hidden="1" customWidth="1"/>
    <col min="1862" max="1863" width="2.125" style="122" hidden="1" customWidth="1"/>
    <col min="1864" max="1864" width="15.25" style="122" hidden="1" customWidth="1"/>
    <col min="1865" max="1865" width="4.125" style="122" hidden="1" customWidth="1"/>
    <col min="1866" max="2048" width="9" style="122" hidden="1"/>
    <col min="2049" max="2049" width="2.125" style="122" hidden="1" customWidth="1"/>
    <col min="2050" max="2062" width="1.625" style="122" hidden="1" customWidth="1"/>
    <col min="2063" max="2063" width="2.375" style="122" hidden="1" customWidth="1"/>
    <col min="2064" max="2065" width="2.125" style="122" hidden="1" customWidth="1"/>
    <col min="2066" max="2066" width="15.25" style="122" hidden="1" customWidth="1"/>
    <col min="2067" max="2067" width="4.125" style="122" hidden="1" customWidth="1"/>
    <col min="2068" max="2080" width="1.625" style="122" hidden="1" customWidth="1"/>
    <col min="2081" max="2081" width="2.25" style="122" hidden="1" customWidth="1"/>
    <col min="2082" max="2083" width="2.125" style="122" hidden="1" customWidth="1"/>
    <col min="2084" max="2084" width="15.25" style="122" hidden="1" customWidth="1"/>
    <col min="2085" max="2085" width="4.125" style="122" hidden="1" customWidth="1"/>
    <col min="2086" max="2096" width="1.625" style="122" hidden="1" customWidth="1"/>
    <col min="2097" max="2097" width="1.5" style="122" hidden="1" customWidth="1"/>
    <col min="2098" max="2098" width="1.625" style="122" hidden="1" customWidth="1"/>
    <col min="2099" max="2099" width="2.75" style="122" hidden="1" customWidth="1"/>
    <col min="2100" max="2101" width="2.125" style="122" hidden="1" customWidth="1"/>
    <col min="2102" max="2102" width="15.25" style="122" hidden="1" customWidth="1"/>
    <col min="2103" max="2103" width="4.125" style="122" hidden="1" customWidth="1"/>
    <col min="2104" max="2116" width="1.625" style="122" hidden="1" customWidth="1"/>
    <col min="2117" max="2117" width="2" style="122" hidden="1" customWidth="1"/>
    <col min="2118" max="2119" width="2.125" style="122" hidden="1" customWidth="1"/>
    <col min="2120" max="2120" width="15.25" style="122" hidden="1" customWidth="1"/>
    <col min="2121" max="2121" width="4.125" style="122" hidden="1" customWidth="1"/>
    <col min="2122" max="2304" width="9" style="122" hidden="1"/>
    <col min="2305" max="2305" width="2.125" style="122" hidden="1" customWidth="1"/>
    <col min="2306" max="2318" width="1.625" style="122" hidden="1" customWidth="1"/>
    <col min="2319" max="2319" width="2.375" style="122" hidden="1" customWidth="1"/>
    <col min="2320" max="2321" width="2.125" style="122" hidden="1" customWidth="1"/>
    <col min="2322" max="2322" width="15.25" style="122" hidden="1" customWidth="1"/>
    <col min="2323" max="2323" width="4.125" style="122" hidden="1" customWidth="1"/>
    <col min="2324" max="2336" width="1.625" style="122" hidden="1" customWidth="1"/>
    <col min="2337" max="2337" width="2.25" style="122" hidden="1" customWidth="1"/>
    <col min="2338" max="2339" width="2.125" style="122" hidden="1" customWidth="1"/>
    <col min="2340" max="2340" width="15.25" style="122" hidden="1" customWidth="1"/>
    <col min="2341" max="2341" width="4.125" style="122" hidden="1" customWidth="1"/>
    <col min="2342" max="2352" width="1.625" style="122" hidden="1" customWidth="1"/>
    <col min="2353" max="2353" width="1.5" style="122" hidden="1" customWidth="1"/>
    <col min="2354" max="2354" width="1.625" style="122" hidden="1" customWidth="1"/>
    <col min="2355" max="2355" width="2.75" style="122" hidden="1" customWidth="1"/>
    <col min="2356" max="2357" width="2.125" style="122" hidden="1" customWidth="1"/>
    <col min="2358" max="2358" width="15.25" style="122" hidden="1" customWidth="1"/>
    <col min="2359" max="2359" width="4.125" style="122" hidden="1" customWidth="1"/>
    <col min="2360" max="2372" width="1.625" style="122" hidden="1" customWidth="1"/>
    <col min="2373" max="2373" width="2" style="122" hidden="1" customWidth="1"/>
    <col min="2374" max="2375" width="2.125" style="122" hidden="1" customWidth="1"/>
    <col min="2376" max="2376" width="15.25" style="122" hidden="1" customWidth="1"/>
    <col min="2377" max="2377" width="4.125" style="122" hidden="1" customWidth="1"/>
    <col min="2378" max="2560" width="9" style="122" hidden="1"/>
    <col min="2561" max="2561" width="2.125" style="122" hidden="1" customWidth="1"/>
    <col min="2562" max="2574" width="1.625" style="122" hidden="1" customWidth="1"/>
    <col min="2575" max="2575" width="2.375" style="122" hidden="1" customWidth="1"/>
    <col min="2576" max="2577" width="2.125" style="122" hidden="1" customWidth="1"/>
    <col min="2578" max="2578" width="15.25" style="122" hidden="1" customWidth="1"/>
    <col min="2579" max="2579" width="4.125" style="122" hidden="1" customWidth="1"/>
    <col min="2580" max="2592" width="1.625" style="122" hidden="1" customWidth="1"/>
    <col min="2593" max="2593" width="2.25" style="122" hidden="1" customWidth="1"/>
    <col min="2594" max="2595" width="2.125" style="122" hidden="1" customWidth="1"/>
    <col min="2596" max="2596" width="15.25" style="122" hidden="1" customWidth="1"/>
    <col min="2597" max="2597" width="4.125" style="122" hidden="1" customWidth="1"/>
    <col min="2598" max="2608" width="1.625" style="122" hidden="1" customWidth="1"/>
    <col min="2609" max="2609" width="1.5" style="122" hidden="1" customWidth="1"/>
    <col min="2610" max="2610" width="1.625" style="122" hidden="1" customWidth="1"/>
    <col min="2611" max="2611" width="2.75" style="122" hidden="1" customWidth="1"/>
    <col min="2612" max="2613" width="2.125" style="122" hidden="1" customWidth="1"/>
    <col min="2614" max="2614" width="15.25" style="122" hidden="1" customWidth="1"/>
    <col min="2615" max="2615" width="4.125" style="122" hidden="1" customWidth="1"/>
    <col min="2616" max="2628" width="1.625" style="122" hidden="1" customWidth="1"/>
    <col min="2629" max="2629" width="2" style="122" hidden="1" customWidth="1"/>
    <col min="2630" max="2631" width="2.125" style="122" hidden="1" customWidth="1"/>
    <col min="2632" max="2632" width="15.25" style="122" hidden="1" customWidth="1"/>
    <col min="2633" max="2633" width="4.125" style="122" hidden="1" customWidth="1"/>
    <col min="2634" max="2816" width="9" style="122" hidden="1"/>
    <col min="2817" max="2817" width="2.125" style="122" hidden="1" customWidth="1"/>
    <col min="2818" max="2830" width="1.625" style="122" hidden="1" customWidth="1"/>
    <col min="2831" max="2831" width="2.375" style="122" hidden="1" customWidth="1"/>
    <col min="2832" max="2833" width="2.125" style="122" hidden="1" customWidth="1"/>
    <col min="2834" max="2834" width="15.25" style="122" hidden="1" customWidth="1"/>
    <col min="2835" max="2835" width="4.125" style="122" hidden="1" customWidth="1"/>
    <col min="2836" max="2848" width="1.625" style="122" hidden="1" customWidth="1"/>
    <col min="2849" max="2849" width="2.25" style="122" hidden="1" customWidth="1"/>
    <col min="2850" max="2851" width="2.125" style="122" hidden="1" customWidth="1"/>
    <col min="2852" max="2852" width="15.25" style="122" hidden="1" customWidth="1"/>
    <col min="2853" max="2853" width="4.125" style="122" hidden="1" customWidth="1"/>
    <col min="2854" max="2864" width="1.625" style="122" hidden="1" customWidth="1"/>
    <col min="2865" max="2865" width="1.5" style="122" hidden="1" customWidth="1"/>
    <col min="2866" max="2866" width="1.625" style="122" hidden="1" customWidth="1"/>
    <col min="2867" max="2867" width="2.75" style="122" hidden="1" customWidth="1"/>
    <col min="2868" max="2869" width="2.125" style="122" hidden="1" customWidth="1"/>
    <col min="2870" max="2870" width="15.25" style="122" hidden="1" customWidth="1"/>
    <col min="2871" max="2871" width="4.125" style="122" hidden="1" customWidth="1"/>
    <col min="2872" max="2884" width="1.625" style="122" hidden="1" customWidth="1"/>
    <col min="2885" max="2885" width="2" style="122" hidden="1" customWidth="1"/>
    <col min="2886" max="2887" width="2.125" style="122" hidden="1" customWidth="1"/>
    <col min="2888" max="2888" width="15.25" style="122" hidden="1" customWidth="1"/>
    <col min="2889" max="2889" width="4.125" style="122" hidden="1" customWidth="1"/>
    <col min="2890" max="3072" width="9" style="122" hidden="1"/>
    <col min="3073" max="3073" width="2.125" style="122" hidden="1" customWidth="1"/>
    <col min="3074" max="3086" width="1.625" style="122" hidden="1" customWidth="1"/>
    <col min="3087" max="3087" width="2.375" style="122" hidden="1" customWidth="1"/>
    <col min="3088" max="3089" width="2.125" style="122" hidden="1" customWidth="1"/>
    <col min="3090" max="3090" width="15.25" style="122" hidden="1" customWidth="1"/>
    <col min="3091" max="3091" width="4.125" style="122" hidden="1" customWidth="1"/>
    <col min="3092" max="3104" width="1.625" style="122" hidden="1" customWidth="1"/>
    <col min="3105" max="3105" width="2.25" style="122" hidden="1" customWidth="1"/>
    <col min="3106" max="3107" width="2.125" style="122" hidden="1" customWidth="1"/>
    <col min="3108" max="3108" width="15.25" style="122" hidden="1" customWidth="1"/>
    <col min="3109" max="3109" width="4.125" style="122" hidden="1" customWidth="1"/>
    <col min="3110" max="3120" width="1.625" style="122" hidden="1" customWidth="1"/>
    <col min="3121" max="3121" width="1.5" style="122" hidden="1" customWidth="1"/>
    <col min="3122" max="3122" width="1.625" style="122" hidden="1" customWidth="1"/>
    <col min="3123" max="3123" width="2.75" style="122" hidden="1" customWidth="1"/>
    <col min="3124" max="3125" width="2.125" style="122" hidden="1" customWidth="1"/>
    <col min="3126" max="3126" width="15.25" style="122" hidden="1" customWidth="1"/>
    <col min="3127" max="3127" width="4.125" style="122" hidden="1" customWidth="1"/>
    <col min="3128" max="3140" width="1.625" style="122" hidden="1" customWidth="1"/>
    <col min="3141" max="3141" width="2" style="122" hidden="1" customWidth="1"/>
    <col min="3142" max="3143" width="2.125" style="122" hidden="1" customWidth="1"/>
    <col min="3144" max="3144" width="15.25" style="122" hidden="1" customWidth="1"/>
    <col min="3145" max="3145" width="4.125" style="122" hidden="1" customWidth="1"/>
    <col min="3146" max="3328" width="9" style="122" hidden="1"/>
    <col min="3329" max="3329" width="2.125" style="122" hidden="1" customWidth="1"/>
    <col min="3330" max="3342" width="1.625" style="122" hidden="1" customWidth="1"/>
    <col min="3343" max="3343" width="2.375" style="122" hidden="1" customWidth="1"/>
    <col min="3344" max="3345" width="2.125" style="122" hidden="1" customWidth="1"/>
    <col min="3346" max="3346" width="15.25" style="122" hidden="1" customWidth="1"/>
    <col min="3347" max="3347" width="4.125" style="122" hidden="1" customWidth="1"/>
    <col min="3348" max="3360" width="1.625" style="122" hidden="1" customWidth="1"/>
    <col min="3361" max="3361" width="2.25" style="122" hidden="1" customWidth="1"/>
    <col min="3362" max="3363" width="2.125" style="122" hidden="1" customWidth="1"/>
    <col min="3364" max="3364" width="15.25" style="122" hidden="1" customWidth="1"/>
    <col min="3365" max="3365" width="4.125" style="122" hidden="1" customWidth="1"/>
    <col min="3366" max="3376" width="1.625" style="122" hidden="1" customWidth="1"/>
    <col min="3377" max="3377" width="1.5" style="122" hidden="1" customWidth="1"/>
    <col min="3378" max="3378" width="1.625" style="122" hidden="1" customWidth="1"/>
    <col min="3379" max="3379" width="2.75" style="122" hidden="1" customWidth="1"/>
    <col min="3380" max="3381" width="2.125" style="122" hidden="1" customWidth="1"/>
    <col min="3382" max="3382" width="15.25" style="122" hidden="1" customWidth="1"/>
    <col min="3383" max="3383" width="4.125" style="122" hidden="1" customWidth="1"/>
    <col min="3384" max="3396" width="1.625" style="122" hidden="1" customWidth="1"/>
    <col min="3397" max="3397" width="2" style="122" hidden="1" customWidth="1"/>
    <col min="3398" max="3399" width="2.125" style="122" hidden="1" customWidth="1"/>
    <col min="3400" max="3400" width="15.25" style="122" hidden="1" customWidth="1"/>
    <col min="3401" max="3401" width="4.125" style="122" hidden="1" customWidth="1"/>
    <col min="3402" max="3584" width="9" style="122" hidden="1"/>
    <col min="3585" max="3585" width="2.125" style="122" hidden="1" customWidth="1"/>
    <col min="3586" max="3598" width="1.625" style="122" hidden="1" customWidth="1"/>
    <col min="3599" max="3599" width="2.375" style="122" hidden="1" customWidth="1"/>
    <col min="3600" max="3601" width="2.125" style="122" hidden="1" customWidth="1"/>
    <col min="3602" max="3602" width="15.25" style="122" hidden="1" customWidth="1"/>
    <col min="3603" max="3603" width="4.125" style="122" hidden="1" customWidth="1"/>
    <col min="3604" max="3616" width="1.625" style="122" hidden="1" customWidth="1"/>
    <col min="3617" max="3617" width="2.25" style="122" hidden="1" customWidth="1"/>
    <col min="3618" max="3619" width="2.125" style="122" hidden="1" customWidth="1"/>
    <col min="3620" max="3620" width="15.25" style="122" hidden="1" customWidth="1"/>
    <col min="3621" max="3621" width="4.125" style="122" hidden="1" customWidth="1"/>
    <col min="3622" max="3632" width="1.625" style="122" hidden="1" customWidth="1"/>
    <col min="3633" max="3633" width="1.5" style="122" hidden="1" customWidth="1"/>
    <col min="3634" max="3634" width="1.625" style="122" hidden="1" customWidth="1"/>
    <col min="3635" max="3635" width="2.75" style="122" hidden="1" customWidth="1"/>
    <col min="3636" max="3637" width="2.125" style="122" hidden="1" customWidth="1"/>
    <col min="3638" max="3638" width="15.25" style="122" hidden="1" customWidth="1"/>
    <col min="3639" max="3639" width="4.125" style="122" hidden="1" customWidth="1"/>
    <col min="3640" max="3652" width="1.625" style="122" hidden="1" customWidth="1"/>
    <col min="3653" max="3653" width="2" style="122" hidden="1" customWidth="1"/>
    <col min="3654" max="3655" width="2.125" style="122" hidden="1" customWidth="1"/>
    <col min="3656" max="3656" width="15.25" style="122" hidden="1" customWidth="1"/>
    <col min="3657" max="3657" width="4.125" style="122" hidden="1" customWidth="1"/>
    <col min="3658" max="3840" width="9" style="122" hidden="1"/>
    <col min="3841" max="3841" width="2.125" style="122" hidden="1" customWidth="1"/>
    <col min="3842" max="3854" width="1.625" style="122" hidden="1" customWidth="1"/>
    <col min="3855" max="3855" width="2.375" style="122" hidden="1" customWidth="1"/>
    <col min="3856" max="3857" width="2.125" style="122" hidden="1" customWidth="1"/>
    <col min="3858" max="3858" width="15.25" style="122" hidden="1" customWidth="1"/>
    <col min="3859" max="3859" width="4.125" style="122" hidden="1" customWidth="1"/>
    <col min="3860" max="3872" width="1.625" style="122" hidden="1" customWidth="1"/>
    <col min="3873" max="3873" width="2.25" style="122" hidden="1" customWidth="1"/>
    <col min="3874" max="3875" width="2.125" style="122" hidden="1" customWidth="1"/>
    <col min="3876" max="3876" width="15.25" style="122" hidden="1" customWidth="1"/>
    <col min="3877" max="3877" width="4.125" style="122" hidden="1" customWidth="1"/>
    <col min="3878" max="3888" width="1.625" style="122" hidden="1" customWidth="1"/>
    <col min="3889" max="3889" width="1.5" style="122" hidden="1" customWidth="1"/>
    <col min="3890" max="3890" width="1.625" style="122" hidden="1" customWidth="1"/>
    <col min="3891" max="3891" width="2.75" style="122" hidden="1" customWidth="1"/>
    <col min="3892" max="3893" width="2.125" style="122" hidden="1" customWidth="1"/>
    <col min="3894" max="3894" width="15.25" style="122" hidden="1" customWidth="1"/>
    <col min="3895" max="3895" width="4.125" style="122" hidden="1" customWidth="1"/>
    <col min="3896" max="3908" width="1.625" style="122" hidden="1" customWidth="1"/>
    <col min="3909" max="3909" width="2" style="122" hidden="1" customWidth="1"/>
    <col min="3910" max="3911" width="2.125" style="122" hidden="1" customWidth="1"/>
    <col min="3912" max="3912" width="15.25" style="122" hidden="1" customWidth="1"/>
    <col min="3913" max="3913" width="4.125" style="122" hidden="1" customWidth="1"/>
    <col min="3914" max="4096" width="9" style="122" hidden="1"/>
    <col min="4097" max="4097" width="2.125" style="122" hidden="1" customWidth="1"/>
    <col min="4098" max="4110" width="1.625" style="122" hidden="1" customWidth="1"/>
    <col min="4111" max="4111" width="2.375" style="122" hidden="1" customWidth="1"/>
    <col min="4112" max="4113" width="2.125" style="122" hidden="1" customWidth="1"/>
    <col min="4114" max="4114" width="15.25" style="122" hidden="1" customWidth="1"/>
    <col min="4115" max="4115" width="4.125" style="122" hidden="1" customWidth="1"/>
    <col min="4116" max="4128" width="1.625" style="122" hidden="1" customWidth="1"/>
    <col min="4129" max="4129" width="2.25" style="122" hidden="1" customWidth="1"/>
    <col min="4130" max="4131" width="2.125" style="122" hidden="1" customWidth="1"/>
    <col min="4132" max="4132" width="15.25" style="122" hidden="1" customWidth="1"/>
    <col min="4133" max="4133" width="4.125" style="122" hidden="1" customWidth="1"/>
    <col min="4134" max="4144" width="1.625" style="122" hidden="1" customWidth="1"/>
    <col min="4145" max="4145" width="1.5" style="122" hidden="1" customWidth="1"/>
    <col min="4146" max="4146" width="1.625" style="122" hidden="1" customWidth="1"/>
    <col min="4147" max="4147" width="2.75" style="122" hidden="1" customWidth="1"/>
    <col min="4148" max="4149" width="2.125" style="122" hidden="1" customWidth="1"/>
    <col min="4150" max="4150" width="15.25" style="122" hidden="1" customWidth="1"/>
    <col min="4151" max="4151" width="4.125" style="122" hidden="1" customWidth="1"/>
    <col min="4152" max="4164" width="1.625" style="122" hidden="1" customWidth="1"/>
    <col min="4165" max="4165" width="2" style="122" hidden="1" customWidth="1"/>
    <col min="4166" max="4167" width="2.125" style="122" hidden="1" customWidth="1"/>
    <col min="4168" max="4168" width="15.25" style="122" hidden="1" customWidth="1"/>
    <col min="4169" max="4169" width="4.125" style="122" hidden="1" customWidth="1"/>
    <col min="4170" max="4352" width="9" style="122" hidden="1"/>
    <col min="4353" max="4353" width="2.125" style="122" hidden="1" customWidth="1"/>
    <col min="4354" max="4366" width="1.625" style="122" hidden="1" customWidth="1"/>
    <col min="4367" max="4367" width="2.375" style="122" hidden="1" customWidth="1"/>
    <col min="4368" max="4369" width="2.125" style="122" hidden="1" customWidth="1"/>
    <col min="4370" max="4370" width="15.25" style="122" hidden="1" customWidth="1"/>
    <col min="4371" max="4371" width="4.125" style="122" hidden="1" customWidth="1"/>
    <col min="4372" max="4384" width="1.625" style="122" hidden="1" customWidth="1"/>
    <col min="4385" max="4385" width="2.25" style="122" hidden="1" customWidth="1"/>
    <col min="4386" max="4387" width="2.125" style="122" hidden="1" customWidth="1"/>
    <col min="4388" max="4388" width="15.25" style="122" hidden="1" customWidth="1"/>
    <col min="4389" max="4389" width="4.125" style="122" hidden="1" customWidth="1"/>
    <col min="4390" max="4400" width="1.625" style="122" hidden="1" customWidth="1"/>
    <col min="4401" max="4401" width="1.5" style="122" hidden="1" customWidth="1"/>
    <col min="4402" max="4402" width="1.625" style="122" hidden="1" customWidth="1"/>
    <col min="4403" max="4403" width="2.75" style="122" hidden="1" customWidth="1"/>
    <col min="4404" max="4405" width="2.125" style="122" hidden="1" customWidth="1"/>
    <col min="4406" max="4406" width="15.25" style="122" hidden="1" customWidth="1"/>
    <col min="4407" max="4407" width="4.125" style="122" hidden="1" customWidth="1"/>
    <col min="4408" max="4420" width="1.625" style="122" hidden="1" customWidth="1"/>
    <col min="4421" max="4421" width="2" style="122" hidden="1" customWidth="1"/>
    <col min="4422" max="4423" width="2.125" style="122" hidden="1" customWidth="1"/>
    <col min="4424" max="4424" width="15.25" style="122" hidden="1" customWidth="1"/>
    <col min="4425" max="4425" width="4.125" style="122" hidden="1" customWidth="1"/>
    <col min="4426" max="4608" width="9" style="122" hidden="1"/>
    <col min="4609" max="4609" width="2.125" style="122" hidden="1" customWidth="1"/>
    <col min="4610" max="4622" width="1.625" style="122" hidden="1" customWidth="1"/>
    <col min="4623" max="4623" width="2.375" style="122" hidden="1" customWidth="1"/>
    <col min="4624" max="4625" width="2.125" style="122" hidden="1" customWidth="1"/>
    <col min="4626" max="4626" width="15.25" style="122" hidden="1" customWidth="1"/>
    <col min="4627" max="4627" width="4.125" style="122" hidden="1" customWidth="1"/>
    <col min="4628" max="4640" width="1.625" style="122" hidden="1" customWidth="1"/>
    <col min="4641" max="4641" width="2.25" style="122" hidden="1" customWidth="1"/>
    <col min="4642" max="4643" width="2.125" style="122" hidden="1" customWidth="1"/>
    <col min="4644" max="4644" width="15.25" style="122" hidden="1" customWidth="1"/>
    <col min="4645" max="4645" width="4.125" style="122" hidden="1" customWidth="1"/>
    <col min="4646" max="4656" width="1.625" style="122" hidden="1" customWidth="1"/>
    <col min="4657" max="4657" width="1.5" style="122" hidden="1" customWidth="1"/>
    <col min="4658" max="4658" width="1.625" style="122" hidden="1" customWidth="1"/>
    <col min="4659" max="4659" width="2.75" style="122" hidden="1" customWidth="1"/>
    <col min="4660" max="4661" width="2.125" style="122" hidden="1" customWidth="1"/>
    <col min="4662" max="4662" width="15.25" style="122" hidden="1" customWidth="1"/>
    <col min="4663" max="4663" width="4.125" style="122" hidden="1" customWidth="1"/>
    <col min="4664" max="4676" width="1.625" style="122" hidden="1" customWidth="1"/>
    <col min="4677" max="4677" width="2" style="122" hidden="1" customWidth="1"/>
    <col min="4678" max="4679" width="2.125" style="122" hidden="1" customWidth="1"/>
    <col min="4680" max="4680" width="15.25" style="122" hidden="1" customWidth="1"/>
    <col min="4681" max="4681" width="4.125" style="122" hidden="1" customWidth="1"/>
    <col min="4682" max="4864" width="9" style="122" hidden="1"/>
    <col min="4865" max="4865" width="2.125" style="122" hidden="1" customWidth="1"/>
    <col min="4866" max="4878" width="1.625" style="122" hidden="1" customWidth="1"/>
    <col min="4879" max="4879" width="2.375" style="122" hidden="1" customWidth="1"/>
    <col min="4880" max="4881" width="2.125" style="122" hidden="1" customWidth="1"/>
    <col min="4882" max="4882" width="15.25" style="122" hidden="1" customWidth="1"/>
    <col min="4883" max="4883" width="4.125" style="122" hidden="1" customWidth="1"/>
    <col min="4884" max="4896" width="1.625" style="122" hidden="1" customWidth="1"/>
    <col min="4897" max="4897" width="2.25" style="122" hidden="1" customWidth="1"/>
    <col min="4898" max="4899" width="2.125" style="122" hidden="1" customWidth="1"/>
    <col min="4900" max="4900" width="15.25" style="122" hidden="1" customWidth="1"/>
    <col min="4901" max="4901" width="4.125" style="122" hidden="1" customWidth="1"/>
    <col min="4902" max="4912" width="1.625" style="122" hidden="1" customWidth="1"/>
    <col min="4913" max="4913" width="1.5" style="122" hidden="1" customWidth="1"/>
    <col min="4914" max="4914" width="1.625" style="122" hidden="1" customWidth="1"/>
    <col min="4915" max="4915" width="2.75" style="122" hidden="1" customWidth="1"/>
    <col min="4916" max="4917" width="2.125" style="122" hidden="1" customWidth="1"/>
    <col min="4918" max="4918" width="15.25" style="122" hidden="1" customWidth="1"/>
    <col min="4919" max="4919" width="4.125" style="122" hidden="1" customWidth="1"/>
    <col min="4920" max="4932" width="1.625" style="122" hidden="1" customWidth="1"/>
    <col min="4933" max="4933" width="2" style="122" hidden="1" customWidth="1"/>
    <col min="4934" max="4935" width="2.125" style="122" hidden="1" customWidth="1"/>
    <col min="4936" max="4936" width="15.25" style="122" hidden="1" customWidth="1"/>
    <col min="4937" max="4937" width="4.125" style="122" hidden="1" customWidth="1"/>
    <col min="4938" max="5120" width="9" style="122" hidden="1"/>
    <col min="5121" max="5121" width="2.125" style="122" hidden="1" customWidth="1"/>
    <col min="5122" max="5134" width="1.625" style="122" hidden="1" customWidth="1"/>
    <col min="5135" max="5135" width="2.375" style="122" hidden="1" customWidth="1"/>
    <col min="5136" max="5137" width="2.125" style="122" hidden="1" customWidth="1"/>
    <col min="5138" max="5138" width="15.25" style="122" hidden="1" customWidth="1"/>
    <col min="5139" max="5139" width="4.125" style="122" hidden="1" customWidth="1"/>
    <col min="5140" max="5152" width="1.625" style="122" hidden="1" customWidth="1"/>
    <col min="5153" max="5153" width="2.25" style="122" hidden="1" customWidth="1"/>
    <col min="5154" max="5155" width="2.125" style="122" hidden="1" customWidth="1"/>
    <col min="5156" max="5156" width="15.25" style="122" hidden="1" customWidth="1"/>
    <col min="5157" max="5157" width="4.125" style="122" hidden="1" customWidth="1"/>
    <col min="5158" max="5168" width="1.625" style="122" hidden="1" customWidth="1"/>
    <col min="5169" max="5169" width="1.5" style="122" hidden="1" customWidth="1"/>
    <col min="5170" max="5170" width="1.625" style="122" hidden="1" customWidth="1"/>
    <col min="5171" max="5171" width="2.75" style="122" hidden="1" customWidth="1"/>
    <col min="5172" max="5173" width="2.125" style="122" hidden="1" customWidth="1"/>
    <col min="5174" max="5174" width="15.25" style="122" hidden="1" customWidth="1"/>
    <col min="5175" max="5175" width="4.125" style="122" hidden="1" customWidth="1"/>
    <col min="5176" max="5188" width="1.625" style="122" hidden="1" customWidth="1"/>
    <col min="5189" max="5189" width="2" style="122" hidden="1" customWidth="1"/>
    <col min="5190" max="5191" width="2.125" style="122" hidden="1" customWidth="1"/>
    <col min="5192" max="5192" width="15.25" style="122" hidden="1" customWidth="1"/>
    <col min="5193" max="5193" width="4.125" style="122" hidden="1" customWidth="1"/>
    <col min="5194" max="5376" width="9" style="122" hidden="1"/>
    <col min="5377" max="5377" width="2.125" style="122" hidden="1" customWidth="1"/>
    <col min="5378" max="5390" width="1.625" style="122" hidden="1" customWidth="1"/>
    <col min="5391" max="5391" width="2.375" style="122" hidden="1" customWidth="1"/>
    <col min="5392" max="5393" width="2.125" style="122" hidden="1" customWidth="1"/>
    <col min="5394" max="5394" width="15.25" style="122" hidden="1" customWidth="1"/>
    <col min="5395" max="5395" width="4.125" style="122" hidden="1" customWidth="1"/>
    <col min="5396" max="5408" width="1.625" style="122" hidden="1" customWidth="1"/>
    <col min="5409" max="5409" width="2.25" style="122" hidden="1" customWidth="1"/>
    <col min="5410" max="5411" width="2.125" style="122" hidden="1" customWidth="1"/>
    <col min="5412" max="5412" width="15.25" style="122" hidden="1" customWidth="1"/>
    <col min="5413" max="5413" width="4.125" style="122" hidden="1" customWidth="1"/>
    <col min="5414" max="5424" width="1.625" style="122" hidden="1" customWidth="1"/>
    <col min="5425" max="5425" width="1.5" style="122" hidden="1" customWidth="1"/>
    <col min="5426" max="5426" width="1.625" style="122" hidden="1" customWidth="1"/>
    <col min="5427" max="5427" width="2.75" style="122" hidden="1" customWidth="1"/>
    <col min="5428" max="5429" width="2.125" style="122" hidden="1" customWidth="1"/>
    <col min="5430" max="5430" width="15.25" style="122" hidden="1" customWidth="1"/>
    <col min="5431" max="5431" width="4.125" style="122" hidden="1" customWidth="1"/>
    <col min="5432" max="5444" width="1.625" style="122" hidden="1" customWidth="1"/>
    <col min="5445" max="5445" width="2" style="122" hidden="1" customWidth="1"/>
    <col min="5446" max="5447" width="2.125" style="122" hidden="1" customWidth="1"/>
    <col min="5448" max="5448" width="15.25" style="122" hidden="1" customWidth="1"/>
    <col min="5449" max="5449" width="4.125" style="122" hidden="1" customWidth="1"/>
    <col min="5450" max="5632" width="9" style="122" hidden="1"/>
    <col min="5633" max="5633" width="2.125" style="122" hidden="1" customWidth="1"/>
    <col min="5634" max="5646" width="1.625" style="122" hidden="1" customWidth="1"/>
    <col min="5647" max="5647" width="2.375" style="122" hidden="1" customWidth="1"/>
    <col min="5648" max="5649" width="2.125" style="122" hidden="1" customWidth="1"/>
    <col min="5650" max="5650" width="15.25" style="122" hidden="1" customWidth="1"/>
    <col min="5651" max="5651" width="4.125" style="122" hidden="1" customWidth="1"/>
    <col min="5652" max="5664" width="1.625" style="122" hidden="1" customWidth="1"/>
    <col min="5665" max="5665" width="2.25" style="122" hidden="1" customWidth="1"/>
    <col min="5666" max="5667" width="2.125" style="122" hidden="1" customWidth="1"/>
    <col min="5668" max="5668" width="15.25" style="122" hidden="1" customWidth="1"/>
    <col min="5669" max="5669" width="4.125" style="122" hidden="1" customWidth="1"/>
    <col min="5670" max="5680" width="1.625" style="122" hidden="1" customWidth="1"/>
    <col min="5681" max="5681" width="1.5" style="122" hidden="1" customWidth="1"/>
    <col min="5682" max="5682" width="1.625" style="122" hidden="1" customWidth="1"/>
    <col min="5683" max="5683" width="2.75" style="122" hidden="1" customWidth="1"/>
    <col min="5684" max="5685" width="2.125" style="122" hidden="1" customWidth="1"/>
    <col min="5686" max="5686" width="15.25" style="122" hidden="1" customWidth="1"/>
    <col min="5687" max="5687" width="4.125" style="122" hidden="1" customWidth="1"/>
    <col min="5688" max="5700" width="1.625" style="122" hidden="1" customWidth="1"/>
    <col min="5701" max="5701" width="2" style="122" hidden="1" customWidth="1"/>
    <col min="5702" max="5703" width="2.125" style="122" hidden="1" customWidth="1"/>
    <col min="5704" max="5704" width="15.25" style="122" hidden="1" customWidth="1"/>
    <col min="5705" max="5705" width="4.125" style="122" hidden="1" customWidth="1"/>
    <col min="5706" max="5888" width="9" style="122" hidden="1"/>
    <col min="5889" max="5889" width="2.125" style="122" hidden="1" customWidth="1"/>
    <col min="5890" max="5902" width="1.625" style="122" hidden="1" customWidth="1"/>
    <col min="5903" max="5903" width="2.375" style="122" hidden="1" customWidth="1"/>
    <col min="5904" max="5905" width="2.125" style="122" hidden="1" customWidth="1"/>
    <col min="5906" max="5906" width="15.25" style="122" hidden="1" customWidth="1"/>
    <col min="5907" max="5907" width="4.125" style="122" hidden="1" customWidth="1"/>
    <col min="5908" max="5920" width="1.625" style="122" hidden="1" customWidth="1"/>
    <col min="5921" max="5921" width="2.25" style="122" hidden="1" customWidth="1"/>
    <col min="5922" max="5923" width="2.125" style="122" hidden="1" customWidth="1"/>
    <col min="5924" max="5924" width="15.25" style="122" hidden="1" customWidth="1"/>
    <col min="5925" max="5925" width="4.125" style="122" hidden="1" customWidth="1"/>
    <col min="5926" max="5936" width="1.625" style="122" hidden="1" customWidth="1"/>
    <col min="5937" max="5937" width="1.5" style="122" hidden="1" customWidth="1"/>
    <col min="5938" max="5938" width="1.625" style="122" hidden="1" customWidth="1"/>
    <col min="5939" max="5939" width="2.75" style="122" hidden="1" customWidth="1"/>
    <col min="5940" max="5941" width="2.125" style="122" hidden="1" customWidth="1"/>
    <col min="5942" max="5942" width="15.25" style="122" hidden="1" customWidth="1"/>
    <col min="5943" max="5943" width="4.125" style="122" hidden="1" customWidth="1"/>
    <col min="5944" max="5956" width="1.625" style="122" hidden="1" customWidth="1"/>
    <col min="5957" max="5957" width="2" style="122" hidden="1" customWidth="1"/>
    <col min="5958" max="5959" width="2.125" style="122" hidden="1" customWidth="1"/>
    <col min="5960" max="5960" width="15.25" style="122" hidden="1" customWidth="1"/>
    <col min="5961" max="5961" width="4.125" style="122" hidden="1" customWidth="1"/>
    <col min="5962" max="6144" width="9" style="122" hidden="1"/>
    <col min="6145" max="6145" width="2.125" style="122" hidden="1" customWidth="1"/>
    <col min="6146" max="6158" width="1.625" style="122" hidden="1" customWidth="1"/>
    <col min="6159" max="6159" width="2.375" style="122" hidden="1" customWidth="1"/>
    <col min="6160" max="6161" width="2.125" style="122" hidden="1" customWidth="1"/>
    <col min="6162" max="6162" width="15.25" style="122" hidden="1" customWidth="1"/>
    <col min="6163" max="6163" width="4.125" style="122" hidden="1" customWidth="1"/>
    <col min="6164" max="6176" width="1.625" style="122" hidden="1" customWidth="1"/>
    <col min="6177" max="6177" width="2.25" style="122" hidden="1" customWidth="1"/>
    <col min="6178" max="6179" width="2.125" style="122" hidden="1" customWidth="1"/>
    <col min="6180" max="6180" width="15.25" style="122" hidden="1" customWidth="1"/>
    <col min="6181" max="6181" width="4.125" style="122" hidden="1" customWidth="1"/>
    <col min="6182" max="6192" width="1.625" style="122" hidden="1" customWidth="1"/>
    <col min="6193" max="6193" width="1.5" style="122" hidden="1" customWidth="1"/>
    <col min="6194" max="6194" width="1.625" style="122" hidden="1" customWidth="1"/>
    <col min="6195" max="6195" width="2.75" style="122" hidden="1" customWidth="1"/>
    <col min="6196" max="6197" width="2.125" style="122" hidden="1" customWidth="1"/>
    <col min="6198" max="6198" width="15.25" style="122" hidden="1" customWidth="1"/>
    <col min="6199" max="6199" width="4.125" style="122" hidden="1" customWidth="1"/>
    <col min="6200" max="6212" width="1.625" style="122" hidden="1" customWidth="1"/>
    <col min="6213" max="6213" width="2" style="122" hidden="1" customWidth="1"/>
    <col min="6214" max="6215" width="2.125" style="122" hidden="1" customWidth="1"/>
    <col min="6216" max="6216" width="15.25" style="122" hidden="1" customWidth="1"/>
    <col min="6217" max="6217" width="4.125" style="122" hidden="1" customWidth="1"/>
    <col min="6218" max="6400" width="9" style="122" hidden="1"/>
    <col min="6401" max="6401" width="2.125" style="122" hidden="1" customWidth="1"/>
    <col min="6402" max="6414" width="1.625" style="122" hidden="1" customWidth="1"/>
    <col min="6415" max="6415" width="2.375" style="122" hidden="1" customWidth="1"/>
    <col min="6416" max="6417" width="2.125" style="122" hidden="1" customWidth="1"/>
    <col min="6418" max="6418" width="15.25" style="122" hidden="1" customWidth="1"/>
    <col min="6419" max="6419" width="4.125" style="122" hidden="1" customWidth="1"/>
    <col min="6420" max="6432" width="1.625" style="122" hidden="1" customWidth="1"/>
    <col min="6433" max="6433" width="2.25" style="122" hidden="1" customWidth="1"/>
    <col min="6434" max="6435" width="2.125" style="122" hidden="1" customWidth="1"/>
    <col min="6436" max="6436" width="15.25" style="122" hidden="1" customWidth="1"/>
    <col min="6437" max="6437" width="4.125" style="122" hidden="1" customWidth="1"/>
    <col min="6438" max="6448" width="1.625" style="122" hidden="1" customWidth="1"/>
    <col min="6449" max="6449" width="1.5" style="122" hidden="1" customWidth="1"/>
    <col min="6450" max="6450" width="1.625" style="122" hidden="1" customWidth="1"/>
    <col min="6451" max="6451" width="2.75" style="122" hidden="1" customWidth="1"/>
    <col min="6452" max="6453" width="2.125" style="122" hidden="1" customWidth="1"/>
    <col min="6454" max="6454" width="15.25" style="122" hidden="1" customWidth="1"/>
    <col min="6455" max="6455" width="4.125" style="122" hidden="1" customWidth="1"/>
    <col min="6456" max="6468" width="1.625" style="122" hidden="1" customWidth="1"/>
    <col min="6469" max="6469" width="2" style="122" hidden="1" customWidth="1"/>
    <col min="6470" max="6471" width="2.125" style="122" hidden="1" customWidth="1"/>
    <col min="6472" max="6472" width="15.25" style="122" hidden="1" customWidth="1"/>
    <col min="6473" max="6473" width="4.125" style="122" hidden="1" customWidth="1"/>
    <col min="6474" max="6656" width="9" style="122" hidden="1"/>
    <col min="6657" max="6657" width="2.125" style="122" hidden="1" customWidth="1"/>
    <col min="6658" max="6670" width="1.625" style="122" hidden="1" customWidth="1"/>
    <col min="6671" max="6671" width="2.375" style="122" hidden="1" customWidth="1"/>
    <col min="6672" max="6673" width="2.125" style="122" hidden="1" customWidth="1"/>
    <col min="6674" max="6674" width="15.25" style="122" hidden="1" customWidth="1"/>
    <col min="6675" max="6675" width="4.125" style="122" hidden="1" customWidth="1"/>
    <col min="6676" max="6688" width="1.625" style="122" hidden="1" customWidth="1"/>
    <col min="6689" max="6689" width="2.25" style="122" hidden="1" customWidth="1"/>
    <col min="6690" max="6691" width="2.125" style="122" hidden="1" customWidth="1"/>
    <col min="6692" max="6692" width="15.25" style="122" hidden="1" customWidth="1"/>
    <col min="6693" max="6693" width="4.125" style="122" hidden="1" customWidth="1"/>
    <col min="6694" max="6704" width="1.625" style="122" hidden="1" customWidth="1"/>
    <col min="6705" max="6705" width="1.5" style="122" hidden="1" customWidth="1"/>
    <col min="6706" max="6706" width="1.625" style="122" hidden="1" customWidth="1"/>
    <col min="6707" max="6707" width="2.75" style="122" hidden="1" customWidth="1"/>
    <col min="6708" max="6709" width="2.125" style="122" hidden="1" customWidth="1"/>
    <col min="6710" max="6710" width="15.25" style="122" hidden="1" customWidth="1"/>
    <col min="6711" max="6711" width="4.125" style="122" hidden="1" customWidth="1"/>
    <col min="6712" max="6724" width="1.625" style="122" hidden="1" customWidth="1"/>
    <col min="6725" max="6725" width="2" style="122" hidden="1" customWidth="1"/>
    <col min="6726" max="6727" width="2.125" style="122" hidden="1" customWidth="1"/>
    <col min="6728" max="6728" width="15.25" style="122" hidden="1" customWidth="1"/>
    <col min="6729" max="6729" width="4.125" style="122" hidden="1" customWidth="1"/>
    <col min="6730" max="6912" width="9" style="122" hidden="1"/>
    <col min="6913" max="6913" width="2.125" style="122" hidden="1" customWidth="1"/>
    <col min="6914" max="6926" width="1.625" style="122" hidden="1" customWidth="1"/>
    <col min="6927" max="6927" width="2.375" style="122" hidden="1" customWidth="1"/>
    <col min="6928" max="6929" width="2.125" style="122" hidden="1" customWidth="1"/>
    <col min="6930" max="6930" width="15.25" style="122" hidden="1" customWidth="1"/>
    <col min="6931" max="6931" width="4.125" style="122" hidden="1" customWidth="1"/>
    <col min="6932" max="6944" width="1.625" style="122" hidden="1" customWidth="1"/>
    <col min="6945" max="6945" width="2.25" style="122" hidden="1" customWidth="1"/>
    <col min="6946" max="6947" width="2.125" style="122" hidden="1" customWidth="1"/>
    <col min="6948" max="6948" width="15.25" style="122" hidden="1" customWidth="1"/>
    <col min="6949" max="6949" width="4.125" style="122" hidden="1" customWidth="1"/>
    <col min="6950" max="6960" width="1.625" style="122" hidden="1" customWidth="1"/>
    <col min="6961" max="6961" width="1.5" style="122" hidden="1" customWidth="1"/>
    <col min="6962" max="6962" width="1.625" style="122" hidden="1" customWidth="1"/>
    <col min="6963" max="6963" width="2.75" style="122" hidden="1" customWidth="1"/>
    <col min="6964" max="6965" width="2.125" style="122" hidden="1" customWidth="1"/>
    <col min="6966" max="6966" width="15.25" style="122" hidden="1" customWidth="1"/>
    <col min="6967" max="6967" width="4.125" style="122" hidden="1" customWidth="1"/>
    <col min="6968" max="6980" width="1.625" style="122" hidden="1" customWidth="1"/>
    <col min="6981" max="6981" width="2" style="122" hidden="1" customWidth="1"/>
    <col min="6982" max="6983" width="2.125" style="122" hidden="1" customWidth="1"/>
    <col min="6984" max="6984" width="15.25" style="122" hidden="1" customWidth="1"/>
    <col min="6985" max="6985" width="4.125" style="122" hidden="1" customWidth="1"/>
    <col min="6986" max="7168" width="9" style="122" hidden="1"/>
    <col min="7169" max="7169" width="2.125" style="122" hidden="1" customWidth="1"/>
    <col min="7170" max="7182" width="1.625" style="122" hidden="1" customWidth="1"/>
    <col min="7183" max="7183" width="2.375" style="122" hidden="1" customWidth="1"/>
    <col min="7184" max="7185" width="2.125" style="122" hidden="1" customWidth="1"/>
    <col min="7186" max="7186" width="15.25" style="122" hidden="1" customWidth="1"/>
    <col min="7187" max="7187" width="4.125" style="122" hidden="1" customWidth="1"/>
    <col min="7188" max="7200" width="1.625" style="122" hidden="1" customWidth="1"/>
    <col min="7201" max="7201" width="2.25" style="122" hidden="1" customWidth="1"/>
    <col min="7202" max="7203" width="2.125" style="122" hidden="1" customWidth="1"/>
    <col min="7204" max="7204" width="15.25" style="122" hidden="1" customWidth="1"/>
    <col min="7205" max="7205" width="4.125" style="122" hidden="1" customWidth="1"/>
    <col min="7206" max="7216" width="1.625" style="122" hidden="1" customWidth="1"/>
    <col min="7217" max="7217" width="1.5" style="122" hidden="1" customWidth="1"/>
    <col min="7218" max="7218" width="1.625" style="122" hidden="1" customWidth="1"/>
    <col min="7219" max="7219" width="2.75" style="122" hidden="1" customWidth="1"/>
    <col min="7220" max="7221" width="2.125" style="122" hidden="1" customWidth="1"/>
    <col min="7222" max="7222" width="15.25" style="122" hidden="1" customWidth="1"/>
    <col min="7223" max="7223" width="4.125" style="122" hidden="1" customWidth="1"/>
    <col min="7224" max="7236" width="1.625" style="122" hidden="1" customWidth="1"/>
    <col min="7237" max="7237" width="2" style="122" hidden="1" customWidth="1"/>
    <col min="7238" max="7239" width="2.125" style="122" hidden="1" customWidth="1"/>
    <col min="7240" max="7240" width="15.25" style="122" hidden="1" customWidth="1"/>
    <col min="7241" max="7241" width="4.125" style="122" hidden="1" customWidth="1"/>
    <col min="7242" max="7424" width="9" style="122" hidden="1"/>
    <col min="7425" max="7425" width="2.125" style="122" hidden="1" customWidth="1"/>
    <col min="7426" max="7438" width="1.625" style="122" hidden="1" customWidth="1"/>
    <col min="7439" max="7439" width="2.375" style="122" hidden="1" customWidth="1"/>
    <col min="7440" max="7441" width="2.125" style="122" hidden="1" customWidth="1"/>
    <col min="7442" max="7442" width="15.25" style="122" hidden="1" customWidth="1"/>
    <col min="7443" max="7443" width="4.125" style="122" hidden="1" customWidth="1"/>
    <col min="7444" max="7456" width="1.625" style="122" hidden="1" customWidth="1"/>
    <col min="7457" max="7457" width="2.25" style="122" hidden="1" customWidth="1"/>
    <col min="7458" max="7459" width="2.125" style="122" hidden="1" customWidth="1"/>
    <col min="7460" max="7460" width="15.25" style="122" hidden="1" customWidth="1"/>
    <col min="7461" max="7461" width="4.125" style="122" hidden="1" customWidth="1"/>
    <col min="7462" max="7472" width="1.625" style="122" hidden="1" customWidth="1"/>
    <col min="7473" max="7473" width="1.5" style="122" hidden="1" customWidth="1"/>
    <col min="7474" max="7474" width="1.625" style="122" hidden="1" customWidth="1"/>
    <col min="7475" max="7475" width="2.75" style="122" hidden="1" customWidth="1"/>
    <col min="7476" max="7477" width="2.125" style="122" hidden="1" customWidth="1"/>
    <col min="7478" max="7478" width="15.25" style="122" hidden="1" customWidth="1"/>
    <col min="7479" max="7479" width="4.125" style="122" hidden="1" customWidth="1"/>
    <col min="7480" max="7492" width="1.625" style="122" hidden="1" customWidth="1"/>
    <col min="7493" max="7493" width="2" style="122" hidden="1" customWidth="1"/>
    <col min="7494" max="7495" width="2.125" style="122" hidden="1" customWidth="1"/>
    <col min="7496" max="7496" width="15.25" style="122" hidden="1" customWidth="1"/>
    <col min="7497" max="7497" width="4.125" style="122" hidden="1" customWidth="1"/>
    <col min="7498" max="7680" width="9" style="122" hidden="1"/>
    <col min="7681" max="7681" width="2.125" style="122" hidden="1" customWidth="1"/>
    <col min="7682" max="7694" width="1.625" style="122" hidden="1" customWidth="1"/>
    <col min="7695" max="7695" width="2.375" style="122" hidden="1" customWidth="1"/>
    <col min="7696" max="7697" width="2.125" style="122" hidden="1" customWidth="1"/>
    <col min="7698" max="7698" width="15.25" style="122" hidden="1" customWidth="1"/>
    <col min="7699" max="7699" width="4.125" style="122" hidden="1" customWidth="1"/>
    <col min="7700" max="7712" width="1.625" style="122" hidden="1" customWidth="1"/>
    <col min="7713" max="7713" width="2.25" style="122" hidden="1" customWidth="1"/>
    <col min="7714" max="7715" width="2.125" style="122" hidden="1" customWidth="1"/>
    <col min="7716" max="7716" width="15.25" style="122" hidden="1" customWidth="1"/>
    <col min="7717" max="7717" width="4.125" style="122" hidden="1" customWidth="1"/>
    <col min="7718" max="7728" width="1.625" style="122" hidden="1" customWidth="1"/>
    <col min="7729" max="7729" width="1.5" style="122" hidden="1" customWidth="1"/>
    <col min="7730" max="7730" width="1.625" style="122" hidden="1" customWidth="1"/>
    <col min="7731" max="7731" width="2.75" style="122" hidden="1" customWidth="1"/>
    <col min="7732" max="7733" width="2.125" style="122" hidden="1" customWidth="1"/>
    <col min="7734" max="7734" width="15.25" style="122" hidden="1" customWidth="1"/>
    <col min="7735" max="7735" width="4.125" style="122" hidden="1" customWidth="1"/>
    <col min="7736" max="7748" width="1.625" style="122" hidden="1" customWidth="1"/>
    <col min="7749" max="7749" width="2" style="122" hidden="1" customWidth="1"/>
    <col min="7750" max="7751" width="2.125" style="122" hidden="1" customWidth="1"/>
    <col min="7752" max="7752" width="15.25" style="122" hidden="1" customWidth="1"/>
    <col min="7753" max="7753" width="4.125" style="122" hidden="1" customWidth="1"/>
    <col min="7754" max="7936" width="9" style="122" hidden="1"/>
    <col min="7937" max="7937" width="2.125" style="122" hidden="1" customWidth="1"/>
    <col min="7938" max="7950" width="1.625" style="122" hidden="1" customWidth="1"/>
    <col min="7951" max="7951" width="2.375" style="122" hidden="1" customWidth="1"/>
    <col min="7952" max="7953" width="2.125" style="122" hidden="1" customWidth="1"/>
    <col min="7954" max="7954" width="15.25" style="122" hidden="1" customWidth="1"/>
    <col min="7955" max="7955" width="4.125" style="122" hidden="1" customWidth="1"/>
    <col min="7956" max="7968" width="1.625" style="122" hidden="1" customWidth="1"/>
    <col min="7969" max="7969" width="2.25" style="122" hidden="1" customWidth="1"/>
    <col min="7970" max="7971" width="2.125" style="122" hidden="1" customWidth="1"/>
    <col min="7972" max="7972" width="15.25" style="122" hidden="1" customWidth="1"/>
    <col min="7973" max="7973" width="4.125" style="122" hidden="1" customWidth="1"/>
    <col min="7974" max="7984" width="1.625" style="122" hidden="1" customWidth="1"/>
    <col min="7985" max="7985" width="1.5" style="122" hidden="1" customWidth="1"/>
    <col min="7986" max="7986" width="1.625" style="122" hidden="1" customWidth="1"/>
    <col min="7987" max="7987" width="2.75" style="122" hidden="1" customWidth="1"/>
    <col min="7988" max="7989" width="2.125" style="122" hidden="1" customWidth="1"/>
    <col min="7990" max="7990" width="15.25" style="122" hidden="1" customWidth="1"/>
    <col min="7991" max="7991" width="4.125" style="122" hidden="1" customWidth="1"/>
    <col min="7992" max="8004" width="1.625" style="122" hidden="1" customWidth="1"/>
    <col min="8005" max="8005" width="2" style="122" hidden="1" customWidth="1"/>
    <col min="8006" max="8007" width="2.125" style="122" hidden="1" customWidth="1"/>
    <col min="8008" max="8008" width="15.25" style="122" hidden="1" customWidth="1"/>
    <col min="8009" max="8009" width="4.125" style="122" hidden="1" customWidth="1"/>
    <col min="8010" max="8192" width="9" style="122" hidden="1"/>
    <col min="8193" max="8193" width="2.125" style="122" hidden="1" customWidth="1"/>
    <col min="8194" max="8206" width="1.625" style="122" hidden="1" customWidth="1"/>
    <col min="8207" max="8207" width="2.375" style="122" hidden="1" customWidth="1"/>
    <col min="8208" max="8209" width="2.125" style="122" hidden="1" customWidth="1"/>
    <col min="8210" max="8210" width="15.25" style="122" hidden="1" customWidth="1"/>
    <col min="8211" max="8211" width="4.125" style="122" hidden="1" customWidth="1"/>
    <col min="8212" max="8224" width="1.625" style="122" hidden="1" customWidth="1"/>
    <col min="8225" max="8225" width="2.25" style="122" hidden="1" customWidth="1"/>
    <col min="8226" max="8227" width="2.125" style="122" hidden="1" customWidth="1"/>
    <col min="8228" max="8228" width="15.25" style="122" hidden="1" customWidth="1"/>
    <col min="8229" max="8229" width="4.125" style="122" hidden="1" customWidth="1"/>
    <col min="8230" max="8240" width="1.625" style="122" hidden="1" customWidth="1"/>
    <col min="8241" max="8241" width="1.5" style="122" hidden="1" customWidth="1"/>
    <col min="8242" max="8242" width="1.625" style="122" hidden="1" customWidth="1"/>
    <col min="8243" max="8243" width="2.75" style="122" hidden="1" customWidth="1"/>
    <col min="8244" max="8245" width="2.125" style="122" hidden="1" customWidth="1"/>
    <col min="8246" max="8246" width="15.25" style="122" hidden="1" customWidth="1"/>
    <col min="8247" max="8247" width="4.125" style="122" hidden="1" customWidth="1"/>
    <col min="8248" max="8260" width="1.625" style="122" hidden="1" customWidth="1"/>
    <col min="8261" max="8261" width="2" style="122" hidden="1" customWidth="1"/>
    <col min="8262" max="8263" width="2.125" style="122" hidden="1" customWidth="1"/>
    <col min="8264" max="8264" width="15.25" style="122" hidden="1" customWidth="1"/>
    <col min="8265" max="8265" width="4.125" style="122" hidden="1" customWidth="1"/>
    <col min="8266" max="8448" width="9" style="122" hidden="1"/>
    <col min="8449" max="8449" width="2.125" style="122" hidden="1" customWidth="1"/>
    <col min="8450" max="8462" width="1.625" style="122" hidden="1" customWidth="1"/>
    <col min="8463" max="8463" width="2.375" style="122" hidden="1" customWidth="1"/>
    <col min="8464" max="8465" width="2.125" style="122" hidden="1" customWidth="1"/>
    <col min="8466" max="8466" width="15.25" style="122" hidden="1" customWidth="1"/>
    <col min="8467" max="8467" width="4.125" style="122" hidden="1" customWidth="1"/>
    <col min="8468" max="8480" width="1.625" style="122" hidden="1" customWidth="1"/>
    <col min="8481" max="8481" width="2.25" style="122" hidden="1" customWidth="1"/>
    <col min="8482" max="8483" width="2.125" style="122" hidden="1" customWidth="1"/>
    <col min="8484" max="8484" width="15.25" style="122" hidden="1" customWidth="1"/>
    <col min="8485" max="8485" width="4.125" style="122" hidden="1" customWidth="1"/>
    <col min="8486" max="8496" width="1.625" style="122" hidden="1" customWidth="1"/>
    <col min="8497" max="8497" width="1.5" style="122" hidden="1" customWidth="1"/>
    <col min="8498" max="8498" width="1.625" style="122" hidden="1" customWidth="1"/>
    <col min="8499" max="8499" width="2.75" style="122" hidden="1" customWidth="1"/>
    <col min="8500" max="8501" width="2.125" style="122" hidden="1" customWidth="1"/>
    <col min="8502" max="8502" width="15.25" style="122" hidden="1" customWidth="1"/>
    <col min="8503" max="8503" width="4.125" style="122" hidden="1" customWidth="1"/>
    <col min="8504" max="8516" width="1.625" style="122" hidden="1" customWidth="1"/>
    <col min="8517" max="8517" width="2" style="122" hidden="1" customWidth="1"/>
    <col min="8518" max="8519" width="2.125" style="122" hidden="1" customWidth="1"/>
    <col min="8520" max="8520" width="15.25" style="122" hidden="1" customWidth="1"/>
    <col min="8521" max="8521" width="4.125" style="122" hidden="1" customWidth="1"/>
    <col min="8522" max="8704" width="9" style="122" hidden="1"/>
    <col min="8705" max="8705" width="2.125" style="122" hidden="1" customWidth="1"/>
    <col min="8706" max="8718" width="1.625" style="122" hidden="1" customWidth="1"/>
    <col min="8719" max="8719" width="2.375" style="122" hidden="1" customWidth="1"/>
    <col min="8720" max="8721" width="2.125" style="122" hidden="1" customWidth="1"/>
    <col min="8722" max="8722" width="15.25" style="122" hidden="1" customWidth="1"/>
    <col min="8723" max="8723" width="4.125" style="122" hidden="1" customWidth="1"/>
    <col min="8724" max="8736" width="1.625" style="122" hidden="1" customWidth="1"/>
    <col min="8737" max="8737" width="2.25" style="122" hidden="1" customWidth="1"/>
    <col min="8738" max="8739" width="2.125" style="122" hidden="1" customWidth="1"/>
    <col min="8740" max="8740" width="15.25" style="122" hidden="1" customWidth="1"/>
    <col min="8741" max="8741" width="4.125" style="122" hidden="1" customWidth="1"/>
    <col min="8742" max="8752" width="1.625" style="122" hidden="1" customWidth="1"/>
    <col min="8753" max="8753" width="1.5" style="122" hidden="1" customWidth="1"/>
    <col min="8754" max="8754" width="1.625" style="122" hidden="1" customWidth="1"/>
    <col min="8755" max="8755" width="2.75" style="122" hidden="1" customWidth="1"/>
    <col min="8756" max="8757" width="2.125" style="122" hidden="1" customWidth="1"/>
    <col min="8758" max="8758" width="15.25" style="122" hidden="1" customWidth="1"/>
    <col min="8759" max="8759" width="4.125" style="122" hidden="1" customWidth="1"/>
    <col min="8760" max="8772" width="1.625" style="122" hidden="1" customWidth="1"/>
    <col min="8773" max="8773" width="2" style="122" hidden="1" customWidth="1"/>
    <col min="8774" max="8775" width="2.125" style="122" hidden="1" customWidth="1"/>
    <col min="8776" max="8776" width="15.25" style="122" hidden="1" customWidth="1"/>
    <col min="8777" max="8777" width="4.125" style="122" hidden="1" customWidth="1"/>
    <col min="8778" max="8960" width="9" style="122" hidden="1"/>
    <col min="8961" max="8961" width="2.125" style="122" hidden="1" customWidth="1"/>
    <col min="8962" max="8974" width="1.625" style="122" hidden="1" customWidth="1"/>
    <col min="8975" max="8975" width="2.375" style="122" hidden="1" customWidth="1"/>
    <col min="8976" max="8977" width="2.125" style="122" hidden="1" customWidth="1"/>
    <col min="8978" max="8978" width="15.25" style="122" hidden="1" customWidth="1"/>
    <col min="8979" max="8979" width="4.125" style="122" hidden="1" customWidth="1"/>
    <col min="8980" max="8992" width="1.625" style="122" hidden="1" customWidth="1"/>
    <col min="8993" max="8993" width="2.25" style="122" hidden="1" customWidth="1"/>
    <col min="8994" max="8995" width="2.125" style="122" hidden="1" customWidth="1"/>
    <col min="8996" max="8996" width="15.25" style="122" hidden="1" customWidth="1"/>
    <col min="8997" max="8997" width="4.125" style="122" hidden="1" customWidth="1"/>
    <col min="8998" max="9008" width="1.625" style="122" hidden="1" customWidth="1"/>
    <col min="9009" max="9009" width="1.5" style="122" hidden="1" customWidth="1"/>
    <col min="9010" max="9010" width="1.625" style="122" hidden="1" customWidth="1"/>
    <col min="9011" max="9011" width="2.75" style="122" hidden="1" customWidth="1"/>
    <col min="9012" max="9013" width="2.125" style="122" hidden="1" customWidth="1"/>
    <col min="9014" max="9014" width="15.25" style="122" hidden="1" customWidth="1"/>
    <col min="9015" max="9015" width="4.125" style="122" hidden="1" customWidth="1"/>
    <col min="9016" max="9028" width="1.625" style="122" hidden="1" customWidth="1"/>
    <col min="9029" max="9029" width="2" style="122" hidden="1" customWidth="1"/>
    <col min="9030" max="9031" width="2.125" style="122" hidden="1" customWidth="1"/>
    <col min="9032" max="9032" width="15.25" style="122" hidden="1" customWidth="1"/>
    <col min="9033" max="9033" width="4.125" style="122" hidden="1" customWidth="1"/>
    <col min="9034" max="9216" width="9" style="122" hidden="1"/>
    <col min="9217" max="9217" width="2.125" style="122" hidden="1" customWidth="1"/>
    <col min="9218" max="9230" width="1.625" style="122" hidden="1" customWidth="1"/>
    <col min="9231" max="9231" width="2.375" style="122" hidden="1" customWidth="1"/>
    <col min="9232" max="9233" width="2.125" style="122" hidden="1" customWidth="1"/>
    <col min="9234" max="9234" width="15.25" style="122" hidden="1" customWidth="1"/>
    <col min="9235" max="9235" width="4.125" style="122" hidden="1" customWidth="1"/>
    <col min="9236" max="9248" width="1.625" style="122" hidden="1" customWidth="1"/>
    <col min="9249" max="9249" width="2.25" style="122" hidden="1" customWidth="1"/>
    <col min="9250" max="9251" width="2.125" style="122" hidden="1" customWidth="1"/>
    <col min="9252" max="9252" width="15.25" style="122" hidden="1" customWidth="1"/>
    <col min="9253" max="9253" width="4.125" style="122" hidden="1" customWidth="1"/>
    <col min="9254" max="9264" width="1.625" style="122" hidden="1" customWidth="1"/>
    <col min="9265" max="9265" width="1.5" style="122" hidden="1" customWidth="1"/>
    <col min="9266" max="9266" width="1.625" style="122" hidden="1" customWidth="1"/>
    <col min="9267" max="9267" width="2.75" style="122" hidden="1" customWidth="1"/>
    <col min="9268" max="9269" width="2.125" style="122" hidden="1" customWidth="1"/>
    <col min="9270" max="9270" width="15.25" style="122" hidden="1" customWidth="1"/>
    <col min="9271" max="9271" width="4.125" style="122" hidden="1" customWidth="1"/>
    <col min="9272" max="9284" width="1.625" style="122" hidden="1" customWidth="1"/>
    <col min="9285" max="9285" width="2" style="122" hidden="1" customWidth="1"/>
    <col min="9286" max="9287" width="2.125" style="122" hidden="1" customWidth="1"/>
    <col min="9288" max="9288" width="15.25" style="122" hidden="1" customWidth="1"/>
    <col min="9289" max="9289" width="4.125" style="122" hidden="1" customWidth="1"/>
    <col min="9290" max="9472" width="9" style="122" hidden="1"/>
    <col min="9473" max="9473" width="2.125" style="122" hidden="1" customWidth="1"/>
    <col min="9474" max="9486" width="1.625" style="122" hidden="1" customWidth="1"/>
    <col min="9487" max="9487" width="2.375" style="122" hidden="1" customWidth="1"/>
    <col min="9488" max="9489" width="2.125" style="122" hidden="1" customWidth="1"/>
    <col min="9490" max="9490" width="15.25" style="122" hidden="1" customWidth="1"/>
    <col min="9491" max="9491" width="4.125" style="122" hidden="1" customWidth="1"/>
    <col min="9492" max="9504" width="1.625" style="122" hidden="1" customWidth="1"/>
    <col min="9505" max="9505" width="2.25" style="122" hidden="1" customWidth="1"/>
    <col min="9506" max="9507" width="2.125" style="122" hidden="1" customWidth="1"/>
    <col min="9508" max="9508" width="15.25" style="122" hidden="1" customWidth="1"/>
    <col min="9509" max="9509" width="4.125" style="122" hidden="1" customWidth="1"/>
    <col min="9510" max="9520" width="1.625" style="122" hidden="1" customWidth="1"/>
    <col min="9521" max="9521" width="1.5" style="122" hidden="1" customWidth="1"/>
    <col min="9522" max="9522" width="1.625" style="122" hidden="1" customWidth="1"/>
    <col min="9523" max="9523" width="2.75" style="122" hidden="1" customWidth="1"/>
    <col min="9524" max="9525" width="2.125" style="122" hidden="1" customWidth="1"/>
    <col min="9526" max="9526" width="15.25" style="122" hidden="1" customWidth="1"/>
    <col min="9527" max="9527" width="4.125" style="122" hidden="1" customWidth="1"/>
    <col min="9528" max="9540" width="1.625" style="122" hidden="1" customWidth="1"/>
    <col min="9541" max="9541" width="2" style="122" hidden="1" customWidth="1"/>
    <col min="9542" max="9543" width="2.125" style="122" hidden="1" customWidth="1"/>
    <col min="9544" max="9544" width="15.25" style="122" hidden="1" customWidth="1"/>
    <col min="9545" max="9545" width="4.125" style="122" hidden="1" customWidth="1"/>
    <col min="9546" max="9728" width="9" style="122" hidden="1"/>
    <col min="9729" max="9729" width="2.125" style="122" hidden="1" customWidth="1"/>
    <col min="9730" max="9742" width="1.625" style="122" hidden="1" customWidth="1"/>
    <col min="9743" max="9743" width="2.375" style="122" hidden="1" customWidth="1"/>
    <col min="9744" max="9745" width="2.125" style="122" hidden="1" customWidth="1"/>
    <col min="9746" max="9746" width="15.25" style="122" hidden="1" customWidth="1"/>
    <col min="9747" max="9747" width="4.125" style="122" hidden="1" customWidth="1"/>
    <col min="9748" max="9760" width="1.625" style="122" hidden="1" customWidth="1"/>
    <col min="9761" max="9761" width="2.25" style="122" hidden="1" customWidth="1"/>
    <col min="9762" max="9763" width="2.125" style="122" hidden="1" customWidth="1"/>
    <col min="9764" max="9764" width="15.25" style="122" hidden="1" customWidth="1"/>
    <col min="9765" max="9765" width="4.125" style="122" hidden="1" customWidth="1"/>
    <col min="9766" max="9776" width="1.625" style="122" hidden="1" customWidth="1"/>
    <col min="9777" max="9777" width="1.5" style="122" hidden="1" customWidth="1"/>
    <col min="9778" max="9778" width="1.625" style="122" hidden="1" customWidth="1"/>
    <col min="9779" max="9779" width="2.75" style="122" hidden="1" customWidth="1"/>
    <col min="9780" max="9781" width="2.125" style="122" hidden="1" customWidth="1"/>
    <col min="9782" max="9782" width="15.25" style="122" hidden="1" customWidth="1"/>
    <col min="9783" max="9783" width="4.125" style="122" hidden="1" customWidth="1"/>
    <col min="9784" max="9796" width="1.625" style="122" hidden="1" customWidth="1"/>
    <col min="9797" max="9797" width="2" style="122" hidden="1" customWidth="1"/>
    <col min="9798" max="9799" width="2.125" style="122" hidden="1" customWidth="1"/>
    <col min="9800" max="9800" width="15.25" style="122" hidden="1" customWidth="1"/>
    <col min="9801" max="9801" width="4.125" style="122" hidden="1" customWidth="1"/>
    <col min="9802" max="9984" width="9" style="122" hidden="1"/>
    <col min="9985" max="9985" width="2.125" style="122" hidden="1" customWidth="1"/>
    <col min="9986" max="9998" width="1.625" style="122" hidden="1" customWidth="1"/>
    <col min="9999" max="9999" width="2.375" style="122" hidden="1" customWidth="1"/>
    <col min="10000" max="10001" width="2.125" style="122" hidden="1" customWidth="1"/>
    <col min="10002" max="10002" width="15.25" style="122" hidden="1" customWidth="1"/>
    <col min="10003" max="10003" width="4.125" style="122" hidden="1" customWidth="1"/>
    <col min="10004" max="10016" width="1.625" style="122" hidden="1" customWidth="1"/>
    <col min="10017" max="10017" width="2.25" style="122" hidden="1" customWidth="1"/>
    <col min="10018" max="10019" width="2.125" style="122" hidden="1" customWidth="1"/>
    <col min="10020" max="10020" width="15.25" style="122" hidden="1" customWidth="1"/>
    <col min="10021" max="10021" width="4.125" style="122" hidden="1" customWidth="1"/>
    <col min="10022" max="10032" width="1.625" style="122" hidden="1" customWidth="1"/>
    <col min="10033" max="10033" width="1.5" style="122" hidden="1" customWidth="1"/>
    <col min="10034" max="10034" width="1.625" style="122" hidden="1" customWidth="1"/>
    <col min="10035" max="10035" width="2.75" style="122" hidden="1" customWidth="1"/>
    <col min="10036" max="10037" width="2.125" style="122" hidden="1" customWidth="1"/>
    <col min="10038" max="10038" width="15.25" style="122" hidden="1" customWidth="1"/>
    <col min="10039" max="10039" width="4.125" style="122" hidden="1" customWidth="1"/>
    <col min="10040" max="10052" width="1.625" style="122" hidden="1" customWidth="1"/>
    <col min="10053" max="10053" width="2" style="122" hidden="1" customWidth="1"/>
    <col min="10054" max="10055" width="2.125" style="122" hidden="1" customWidth="1"/>
    <col min="10056" max="10056" width="15.25" style="122" hidden="1" customWidth="1"/>
    <col min="10057" max="10057" width="4.125" style="122" hidden="1" customWidth="1"/>
    <col min="10058" max="10240" width="9" style="122" hidden="1"/>
    <col min="10241" max="10241" width="2.125" style="122" hidden="1" customWidth="1"/>
    <col min="10242" max="10254" width="1.625" style="122" hidden="1" customWidth="1"/>
    <col min="10255" max="10255" width="2.375" style="122" hidden="1" customWidth="1"/>
    <col min="10256" max="10257" width="2.125" style="122" hidden="1" customWidth="1"/>
    <col min="10258" max="10258" width="15.25" style="122" hidden="1" customWidth="1"/>
    <col min="10259" max="10259" width="4.125" style="122" hidden="1" customWidth="1"/>
    <col min="10260" max="10272" width="1.625" style="122" hidden="1" customWidth="1"/>
    <col min="10273" max="10273" width="2.25" style="122" hidden="1" customWidth="1"/>
    <col min="10274" max="10275" width="2.125" style="122" hidden="1" customWidth="1"/>
    <col min="10276" max="10276" width="15.25" style="122" hidden="1" customWidth="1"/>
    <col min="10277" max="10277" width="4.125" style="122" hidden="1" customWidth="1"/>
    <col min="10278" max="10288" width="1.625" style="122" hidden="1" customWidth="1"/>
    <col min="10289" max="10289" width="1.5" style="122" hidden="1" customWidth="1"/>
    <col min="10290" max="10290" width="1.625" style="122" hidden="1" customWidth="1"/>
    <col min="10291" max="10291" width="2.75" style="122" hidden="1" customWidth="1"/>
    <col min="10292" max="10293" width="2.125" style="122" hidden="1" customWidth="1"/>
    <col min="10294" max="10294" width="15.25" style="122" hidden="1" customWidth="1"/>
    <col min="10295" max="10295" width="4.125" style="122" hidden="1" customWidth="1"/>
    <col min="10296" max="10308" width="1.625" style="122" hidden="1" customWidth="1"/>
    <col min="10309" max="10309" width="2" style="122" hidden="1" customWidth="1"/>
    <col min="10310" max="10311" width="2.125" style="122" hidden="1" customWidth="1"/>
    <col min="10312" max="10312" width="15.25" style="122" hidden="1" customWidth="1"/>
    <col min="10313" max="10313" width="4.125" style="122" hidden="1" customWidth="1"/>
    <col min="10314" max="10496" width="9" style="122" hidden="1"/>
    <col min="10497" max="10497" width="2.125" style="122" hidden="1" customWidth="1"/>
    <col min="10498" max="10510" width="1.625" style="122" hidden="1" customWidth="1"/>
    <col min="10511" max="10511" width="2.375" style="122" hidden="1" customWidth="1"/>
    <col min="10512" max="10513" width="2.125" style="122" hidden="1" customWidth="1"/>
    <col min="10514" max="10514" width="15.25" style="122" hidden="1" customWidth="1"/>
    <col min="10515" max="10515" width="4.125" style="122" hidden="1" customWidth="1"/>
    <col min="10516" max="10528" width="1.625" style="122" hidden="1" customWidth="1"/>
    <col min="10529" max="10529" width="2.25" style="122" hidden="1" customWidth="1"/>
    <col min="10530" max="10531" width="2.125" style="122" hidden="1" customWidth="1"/>
    <col min="10532" max="10532" width="15.25" style="122" hidden="1" customWidth="1"/>
    <col min="10533" max="10533" width="4.125" style="122" hidden="1" customWidth="1"/>
    <col min="10534" max="10544" width="1.625" style="122" hidden="1" customWidth="1"/>
    <col min="10545" max="10545" width="1.5" style="122" hidden="1" customWidth="1"/>
    <col min="10546" max="10546" width="1.625" style="122" hidden="1" customWidth="1"/>
    <col min="10547" max="10547" width="2.75" style="122" hidden="1" customWidth="1"/>
    <col min="10548" max="10549" width="2.125" style="122" hidden="1" customWidth="1"/>
    <col min="10550" max="10550" width="15.25" style="122" hidden="1" customWidth="1"/>
    <col min="10551" max="10551" width="4.125" style="122" hidden="1" customWidth="1"/>
    <col min="10552" max="10564" width="1.625" style="122" hidden="1" customWidth="1"/>
    <col min="10565" max="10565" width="2" style="122" hidden="1" customWidth="1"/>
    <col min="10566" max="10567" width="2.125" style="122" hidden="1" customWidth="1"/>
    <col min="10568" max="10568" width="15.25" style="122" hidden="1" customWidth="1"/>
    <col min="10569" max="10569" width="4.125" style="122" hidden="1" customWidth="1"/>
    <col min="10570" max="10752" width="9" style="122" hidden="1"/>
    <col min="10753" max="10753" width="2.125" style="122" hidden="1" customWidth="1"/>
    <col min="10754" max="10766" width="1.625" style="122" hidden="1" customWidth="1"/>
    <col min="10767" max="10767" width="2.375" style="122" hidden="1" customWidth="1"/>
    <col min="10768" max="10769" width="2.125" style="122" hidden="1" customWidth="1"/>
    <col min="10770" max="10770" width="15.25" style="122" hidden="1" customWidth="1"/>
    <col min="10771" max="10771" width="4.125" style="122" hidden="1" customWidth="1"/>
    <col min="10772" max="10784" width="1.625" style="122" hidden="1" customWidth="1"/>
    <col min="10785" max="10785" width="2.25" style="122" hidden="1" customWidth="1"/>
    <col min="10786" max="10787" width="2.125" style="122" hidden="1" customWidth="1"/>
    <col min="10788" max="10788" width="15.25" style="122" hidden="1" customWidth="1"/>
    <col min="10789" max="10789" width="4.125" style="122" hidden="1" customWidth="1"/>
    <col min="10790" max="10800" width="1.625" style="122" hidden="1" customWidth="1"/>
    <col min="10801" max="10801" width="1.5" style="122" hidden="1" customWidth="1"/>
    <col min="10802" max="10802" width="1.625" style="122" hidden="1" customWidth="1"/>
    <col min="10803" max="10803" width="2.75" style="122" hidden="1" customWidth="1"/>
    <col min="10804" max="10805" width="2.125" style="122" hidden="1" customWidth="1"/>
    <col min="10806" max="10806" width="15.25" style="122" hidden="1" customWidth="1"/>
    <col min="10807" max="10807" width="4.125" style="122" hidden="1" customWidth="1"/>
    <col min="10808" max="10820" width="1.625" style="122" hidden="1" customWidth="1"/>
    <col min="10821" max="10821" width="2" style="122" hidden="1" customWidth="1"/>
    <col min="10822" max="10823" width="2.125" style="122" hidden="1" customWidth="1"/>
    <col min="10824" max="10824" width="15.25" style="122" hidden="1" customWidth="1"/>
    <col min="10825" max="10825" width="4.125" style="122" hidden="1" customWidth="1"/>
    <col min="10826" max="11008" width="9" style="122" hidden="1"/>
    <col min="11009" max="11009" width="2.125" style="122" hidden="1" customWidth="1"/>
    <col min="11010" max="11022" width="1.625" style="122" hidden="1" customWidth="1"/>
    <col min="11023" max="11023" width="2.375" style="122" hidden="1" customWidth="1"/>
    <col min="11024" max="11025" width="2.125" style="122" hidden="1" customWidth="1"/>
    <col min="11026" max="11026" width="15.25" style="122" hidden="1" customWidth="1"/>
    <col min="11027" max="11027" width="4.125" style="122" hidden="1" customWidth="1"/>
    <col min="11028" max="11040" width="1.625" style="122" hidden="1" customWidth="1"/>
    <col min="11041" max="11041" width="2.25" style="122" hidden="1" customWidth="1"/>
    <col min="11042" max="11043" width="2.125" style="122" hidden="1" customWidth="1"/>
    <col min="11044" max="11044" width="15.25" style="122" hidden="1" customWidth="1"/>
    <col min="11045" max="11045" width="4.125" style="122" hidden="1" customWidth="1"/>
    <col min="11046" max="11056" width="1.625" style="122" hidden="1" customWidth="1"/>
    <col min="11057" max="11057" width="1.5" style="122" hidden="1" customWidth="1"/>
    <col min="11058" max="11058" width="1.625" style="122" hidden="1" customWidth="1"/>
    <col min="11059" max="11059" width="2.75" style="122" hidden="1" customWidth="1"/>
    <col min="11060" max="11061" width="2.125" style="122" hidden="1" customWidth="1"/>
    <col min="11062" max="11062" width="15.25" style="122" hidden="1" customWidth="1"/>
    <col min="11063" max="11063" width="4.125" style="122" hidden="1" customWidth="1"/>
    <col min="11064" max="11076" width="1.625" style="122" hidden="1" customWidth="1"/>
    <col min="11077" max="11077" width="2" style="122" hidden="1" customWidth="1"/>
    <col min="11078" max="11079" width="2.125" style="122" hidden="1" customWidth="1"/>
    <col min="11080" max="11080" width="15.25" style="122" hidden="1" customWidth="1"/>
    <col min="11081" max="11081" width="4.125" style="122" hidden="1" customWidth="1"/>
    <col min="11082" max="11264" width="9" style="122" hidden="1"/>
    <col min="11265" max="11265" width="2.125" style="122" hidden="1" customWidth="1"/>
    <col min="11266" max="11278" width="1.625" style="122" hidden="1" customWidth="1"/>
    <col min="11279" max="11279" width="2.375" style="122" hidden="1" customWidth="1"/>
    <col min="11280" max="11281" width="2.125" style="122" hidden="1" customWidth="1"/>
    <col min="11282" max="11282" width="15.25" style="122" hidden="1" customWidth="1"/>
    <col min="11283" max="11283" width="4.125" style="122" hidden="1" customWidth="1"/>
    <col min="11284" max="11296" width="1.625" style="122" hidden="1" customWidth="1"/>
    <col min="11297" max="11297" width="2.25" style="122" hidden="1" customWidth="1"/>
    <col min="11298" max="11299" width="2.125" style="122" hidden="1" customWidth="1"/>
    <col min="11300" max="11300" width="15.25" style="122" hidden="1" customWidth="1"/>
    <col min="11301" max="11301" width="4.125" style="122" hidden="1" customWidth="1"/>
    <col min="11302" max="11312" width="1.625" style="122" hidden="1" customWidth="1"/>
    <col min="11313" max="11313" width="1.5" style="122" hidden="1" customWidth="1"/>
    <col min="11314" max="11314" width="1.625" style="122" hidden="1" customWidth="1"/>
    <col min="11315" max="11315" width="2.75" style="122" hidden="1" customWidth="1"/>
    <col min="11316" max="11317" width="2.125" style="122" hidden="1" customWidth="1"/>
    <col min="11318" max="11318" width="15.25" style="122" hidden="1" customWidth="1"/>
    <col min="11319" max="11319" width="4.125" style="122" hidden="1" customWidth="1"/>
    <col min="11320" max="11332" width="1.625" style="122" hidden="1" customWidth="1"/>
    <col min="11333" max="11333" width="2" style="122" hidden="1" customWidth="1"/>
    <col min="11334" max="11335" width="2.125" style="122" hidden="1" customWidth="1"/>
    <col min="11336" max="11336" width="15.25" style="122" hidden="1" customWidth="1"/>
    <col min="11337" max="11337" width="4.125" style="122" hidden="1" customWidth="1"/>
    <col min="11338" max="11520" width="9" style="122" hidden="1"/>
    <col min="11521" max="11521" width="2.125" style="122" hidden="1" customWidth="1"/>
    <col min="11522" max="11534" width="1.625" style="122" hidden="1" customWidth="1"/>
    <col min="11535" max="11535" width="2.375" style="122" hidden="1" customWidth="1"/>
    <col min="11536" max="11537" width="2.125" style="122" hidden="1" customWidth="1"/>
    <col min="11538" max="11538" width="15.25" style="122" hidden="1" customWidth="1"/>
    <col min="11539" max="11539" width="4.125" style="122" hidden="1" customWidth="1"/>
    <col min="11540" max="11552" width="1.625" style="122" hidden="1" customWidth="1"/>
    <col min="11553" max="11553" width="2.25" style="122" hidden="1" customWidth="1"/>
    <col min="11554" max="11555" width="2.125" style="122" hidden="1" customWidth="1"/>
    <col min="11556" max="11556" width="15.25" style="122" hidden="1" customWidth="1"/>
    <col min="11557" max="11557" width="4.125" style="122" hidden="1" customWidth="1"/>
    <col min="11558" max="11568" width="1.625" style="122" hidden="1" customWidth="1"/>
    <col min="11569" max="11569" width="1.5" style="122" hidden="1" customWidth="1"/>
    <col min="11570" max="11570" width="1.625" style="122" hidden="1" customWidth="1"/>
    <col min="11571" max="11571" width="2.75" style="122" hidden="1" customWidth="1"/>
    <col min="11572" max="11573" width="2.125" style="122" hidden="1" customWidth="1"/>
    <col min="11574" max="11574" width="15.25" style="122" hidden="1" customWidth="1"/>
    <col min="11575" max="11575" width="4.125" style="122" hidden="1" customWidth="1"/>
    <col min="11576" max="11588" width="1.625" style="122" hidden="1" customWidth="1"/>
    <col min="11589" max="11589" width="2" style="122" hidden="1" customWidth="1"/>
    <col min="11590" max="11591" width="2.125" style="122" hidden="1" customWidth="1"/>
    <col min="11592" max="11592" width="15.25" style="122" hidden="1" customWidth="1"/>
    <col min="11593" max="11593" width="4.125" style="122" hidden="1" customWidth="1"/>
    <col min="11594" max="11776" width="9" style="122" hidden="1"/>
    <col min="11777" max="11777" width="2.125" style="122" hidden="1" customWidth="1"/>
    <col min="11778" max="11790" width="1.625" style="122" hidden="1" customWidth="1"/>
    <col min="11791" max="11791" width="2.375" style="122" hidden="1" customWidth="1"/>
    <col min="11792" max="11793" width="2.125" style="122" hidden="1" customWidth="1"/>
    <col min="11794" max="11794" width="15.25" style="122" hidden="1" customWidth="1"/>
    <col min="11795" max="11795" width="4.125" style="122" hidden="1" customWidth="1"/>
    <col min="11796" max="11808" width="1.625" style="122" hidden="1" customWidth="1"/>
    <col min="11809" max="11809" width="2.25" style="122" hidden="1" customWidth="1"/>
    <col min="11810" max="11811" width="2.125" style="122" hidden="1" customWidth="1"/>
    <col min="11812" max="11812" width="15.25" style="122" hidden="1" customWidth="1"/>
    <col min="11813" max="11813" width="4.125" style="122" hidden="1" customWidth="1"/>
    <col min="11814" max="11824" width="1.625" style="122" hidden="1" customWidth="1"/>
    <col min="11825" max="11825" width="1.5" style="122" hidden="1" customWidth="1"/>
    <col min="11826" max="11826" width="1.625" style="122" hidden="1" customWidth="1"/>
    <col min="11827" max="11827" width="2.75" style="122" hidden="1" customWidth="1"/>
    <col min="11828" max="11829" width="2.125" style="122" hidden="1" customWidth="1"/>
    <col min="11830" max="11830" width="15.25" style="122" hidden="1" customWidth="1"/>
    <col min="11831" max="11831" width="4.125" style="122" hidden="1" customWidth="1"/>
    <col min="11832" max="11844" width="1.625" style="122" hidden="1" customWidth="1"/>
    <col min="11845" max="11845" width="2" style="122" hidden="1" customWidth="1"/>
    <col min="11846" max="11847" width="2.125" style="122" hidden="1" customWidth="1"/>
    <col min="11848" max="11848" width="15.25" style="122" hidden="1" customWidth="1"/>
    <col min="11849" max="11849" width="4.125" style="122" hidden="1" customWidth="1"/>
    <col min="11850" max="12032" width="9" style="122" hidden="1"/>
    <col min="12033" max="12033" width="2.125" style="122" hidden="1" customWidth="1"/>
    <col min="12034" max="12046" width="1.625" style="122" hidden="1" customWidth="1"/>
    <col min="12047" max="12047" width="2.375" style="122" hidden="1" customWidth="1"/>
    <col min="12048" max="12049" width="2.125" style="122" hidden="1" customWidth="1"/>
    <col min="12050" max="12050" width="15.25" style="122" hidden="1" customWidth="1"/>
    <col min="12051" max="12051" width="4.125" style="122" hidden="1" customWidth="1"/>
    <col min="12052" max="12064" width="1.625" style="122" hidden="1" customWidth="1"/>
    <col min="12065" max="12065" width="2.25" style="122" hidden="1" customWidth="1"/>
    <col min="12066" max="12067" width="2.125" style="122" hidden="1" customWidth="1"/>
    <col min="12068" max="12068" width="15.25" style="122" hidden="1" customWidth="1"/>
    <col min="12069" max="12069" width="4.125" style="122" hidden="1" customWidth="1"/>
    <col min="12070" max="12080" width="1.625" style="122" hidden="1" customWidth="1"/>
    <col min="12081" max="12081" width="1.5" style="122" hidden="1" customWidth="1"/>
    <col min="12082" max="12082" width="1.625" style="122" hidden="1" customWidth="1"/>
    <col min="12083" max="12083" width="2.75" style="122" hidden="1" customWidth="1"/>
    <col min="12084" max="12085" width="2.125" style="122" hidden="1" customWidth="1"/>
    <col min="12086" max="12086" width="15.25" style="122" hidden="1" customWidth="1"/>
    <col min="12087" max="12087" width="4.125" style="122" hidden="1" customWidth="1"/>
    <col min="12088" max="12100" width="1.625" style="122" hidden="1" customWidth="1"/>
    <col min="12101" max="12101" width="2" style="122" hidden="1" customWidth="1"/>
    <col min="12102" max="12103" width="2.125" style="122" hidden="1" customWidth="1"/>
    <col min="12104" max="12104" width="15.25" style="122" hidden="1" customWidth="1"/>
    <col min="12105" max="12105" width="4.125" style="122" hidden="1" customWidth="1"/>
    <col min="12106" max="12288" width="9" style="122" hidden="1"/>
    <col min="12289" max="12289" width="2.125" style="122" hidden="1" customWidth="1"/>
    <col min="12290" max="12302" width="1.625" style="122" hidden="1" customWidth="1"/>
    <col min="12303" max="12303" width="2.375" style="122" hidden="1" customWidth="1"/>
    <col min="12304" max="12305" width="2.125" style="122" hidden="1" customWidth="1"/>
    <col min="12306" max="12306" width="15.25" style="122" hidden="1" customWidth="1"/>
    <col min="12307" max="12307" width="4.125" style="122" hidden="1" customWidth="1"/>
    <col min="12308" max="12320" width="1.625" style="122" hidden="1" customWidth="1"/>
    <col min="12321" max="12321" width="2.25" style="122" hidden="1" customWidth="1"/>
    <col min="12322" max="12323" width="2.125" style="122" hidden="1" customWidth="1"/>
    <col min="12324" max="12324" width="15.25" style="122" hidden="1" customWidth="1"/>
    <col min="12325" max="12325" width="4.125" style="122" hidden="1" customWidth="1"/>
    <col min="12326" max="12336" width="1.625" style="122" hidden="1" customWidth="1"/>
    <col min="12337" max="12337" width="1.5" style="122" hidden="1" customWidth="1"/>
    <col min="12338" max="12338" width="1.625" style="122" hidden="1" customWidth="1"/>
    <col min="12339" max="12339" width="2.75" style="122" hidden="1" customWidth="1"/>
    <col min="12340" max="12341" width="2.125" style="122" hidden="1" customWidth="1"/>
    <col min="12342" max="12342" width="15.25" style="122" hidden="1" customWidth="1"/>
    <col min="12343" max="12343" width="4.125" style="122" hidden="1" customWidth="1"/>
    <col min="12344" max="12356" width="1.625" style="122" hidden="1" customWidth="1"/>
    <col min="12357" max="12357" width="2" style="122" hidden="1" customWidth="1"/>
    <col min="12358" max="12359" width="2.125" style="122" hidden="1" customWidth="1"/>
    <col min="12360" max="12360" width="15.25" style="122" hidden="1" customWidth="1"/>
    <col min="12361" max="12361" width="4.125" style="122" hidden="1" customWidth="1"/>
    <col min="12362" max="12544" width="9" style="122" hidden="1"/>
    <col min="12545" max="12545" width="2.125" style="122" hidden="1" customWidth="1"/>
    <col min="12546" max="12558" width="1.625" style="122" hidden="1" customWidth="1"/>
    <col min="12559" max="12559" width="2.375" style="122" hidden="1" customWidth="1"/>
    <col min="12560" max="12561" width="2.125" style="122" hidden="1" customWidth="1"/>
    <col min="12562" max="12562" width="15.25" style="122" hidden="1" customWidth="1"/>
    <col min="12563" max="12563" width="4.125" style="122" hidden="1" customWidth="1"/>
    <col min="12564" max="12576" width="1.625" style="122" hidden="1" customWidth="1"/>
    <col min="12577" max="12577" width="2.25" style="122" hidden="1" customWidth="1"/>
    <col min="12578" max="12579" width="2.125" style="122" hidden="1" customWidth="1"/>
    <col min="12580" max="12580" width="15.25" style="122" hidden="1" customWidth="1"/>
    <col min="12581" max="12581" width="4.125" style="122" hidden="1" customWidth="1"/>
    <col min="12582" max="12592" width="1.625" style="122" hidden="1" customWidth="1"/>
    <col min="12593" max="12593" width="1.5" style="122" hidden="1" customWidth="1"/>
    <col min="12594" max="12594" width="1.625" style="122" hidden="1" customWidth="1"/>
    <col min="12595" max="12595" width="2.75" style="122" hidden="1" customWidth="1"/>
    <col min="12596" max="12597" width="2.125" style="122" hidden="1" customWidth="1"/>
    <col min="12598" max="12598" width="15.25" style="122" hidden="1" customWidth="1"/>
    <col min="12599" max="12599" width="4.125" style="122" hidden="1" customWidth="1"/>
    <col min="12600" max="12612" width="1.625" style="122" hidden="1" customWidth="1"/>
    <col min="12613" max="12613" width="2" style="122" hidden="1" customWidth="1"/>
    <col min="12614" max="12615" width="2.125" style="122" hidden="1" customWidth="1"/>
    <col min="12616" max="12616" width="15.25" style="122" hidden="1" customWidth="1"/>
    <col min="12617" max="12617" width="4.125" style="122" hidden="1" customWidth="1"/>
    <col min="12618" max="12800" width="9" style="122" hidden="1"/>
    <col min="12801" max="12801" width="2.125" style="122" hidden="1" customWidth="1"/>
    <col min="12802" max="12814" width="1.625" style="122" hidden="1" customWidth="1"/>
    <col min="12815" max="12815" width="2.375" style="122" hidden="1" customWidth="1"/>
    <col min="12816" max="12817" width="2.125" style="122" hidden="1" customWidth="1"/>
    <col min="12818" max="12818" width="15.25" style="122" hidden="1" customWidth="1"/>
    <col min="12819" max="12819" width="4.125" style="122" hidden="1" customWidth="1"/>
    <col min="12820" max="12832" width="1.625" style="122" hidden="1" customWidth="1"/>
    <col min="12833" max="12833" width="2.25" style="122" hidden="1" customWidth="1"/>
    <col min="12834" max="12835" width="2.125" style="122" hidden="1" customWidth="1"/>
    <col min="12836" max="12836" width="15.25" style="122" hidden="1" customWidth="1"/>
    <col min="12837" max="12837" width="4.125" style="122" hidden="1" customWidth="1"/>
    <col min="12838" max="12848" width="1.625" style="122" hidden="1" customWidth="1"/>
    <col min="12849" max="12849" width="1.5" style="122" hidden="1" customWidth="1"/>
    <col min="12850" max="12850" width="1.625" style="122" hidden="1" customWidth="1"/>
    <col min="12851" max="12851" width="2.75" style="122" hidden="1" customWidth="1"/>
    <col min="12852" max="12853" width="2.125" style="122" hidden="1" customWidth="1"/>
    <col min="12854" max="12854" width="15.25" style="122" hidden="1" customWidth="1"/>
    <col min="12855" max="12855" width="4.125" style="122" hidden="1" customWidth="1"/>
    <col min="12856" max="12868" width="1.625" style="122" hidden="1" customWidth="1"/>
    <col min="12869" max="12869" width="2" style="122" hidden="1" customWidth="1"/>
    <col min="12870" max="12871" width="2.125" style="122" hidden="1" customWidth="1"/>
    <col min="12872" max="12872" width="15.25" style="122" hidden="1" customWidth="1"/>
    <col min="12873" max="12873" width="4.125" style="122" hidden="1" customWidth="1"/>
    <col min="12874" max="13056" width="9" style="122" hidden="1"/>
    <col min="13057" max="13057" width="2.125" style="122" hidden="1" customWidth="1"/>
    <col min="13058" max="13070" width="1.625" style="122" hidden="1" customWidth="1"/>
    <col min="13071" max="13071" width="2.375" style="122" hidden="1" customWidth="1"/>
    <col min="13072" max="13073" width="2.125" style="122" hidden="1" customWidth="1"/>
    <col min="13074" max="13074" width="15.25" style="122" hidden="1" customWidth="1"/>
    <col min="13075" max="13075" width="4.125" style="122" hidden="1" customWidth="1"/>
    <col min="13076" max="13088" width="1.625" style="122" hidden="1" customWidth="1"/>
    <col min="13089" max="13089" width="2.25" style="122" hidden="1" customWidth="1"/>
    <col min="13090" max="13091" width="2.125" style="122" hidden="1" customWidth="1"/>
    <col min="13092" max="13092" width="15.25" style="122" hidden="1" customWidth="1"/>
    <col min="13093" max="13093" width="4.125" style="122" hidden="1" customWidth="1"/>
    <col min="13094" max="13104" width="1.625" style="122" hidden="1" customWidth="1"/>
    <col min="13105" max="13105" width="1.5" style="122" hidden="1" customWidth="1"/>
    <col min="13106" max="13106" width="1.625" style="122" hidden="1" customWidth="1"/>
    <col min="13107" max="13107" width="2.75" style="122" hidden="1" customWidth="1"/>
    <col min="13108" max="13109" width="2.125" style="122" hidden="1" customWidth="1"/>
    <col min="13110" max="13110" width="15.25" style="122" hidden="1" customWidth="1"/>
    <col min="13111" max="13111" width="4.125" style="122" hidden="1" customWidth="1"/>
    <col min="13112" max="13124" width="1.625" style="122" hidden="1" customWidth="1"/>
    <col min="13125" max="13125" width="2" style="122" hidden="1" customWidth="1"/>
    <col min="13126" max="13127" width="2.125" style="122" hidden="1" customWidth="1"/>
    <col min="13128" max="13128" width="15.25" style="122" hidden="1" customWidth="1"/>
    <col min="13129" max="13129" width="4.125" style="122" hidden="1" customWidth="1"/>
    <col min="13130" max="13312" width="9" style="122" hidden="1"/>
    <col min="13313" max="13313" width="2.125" style="122" hidden="1" customWidth="1"/>
    <col min="13314" max="13326" width="1.625" style="122" hidden="1" customWidth="1"/>
    <col min="13327" max="13327" width="2.375" style="122" hidden="1" customWidth="1"/>
    <col min="13328" max="13329" width="2.125" style="122" hidden="1" customWidth="1"/>
    <col min="13330" max="13330" width="15.25" style="122" hidden="1" customWidth="1"/>
    <col min="13331" max="13331" width="4.125" style="122" hidden="1" customWidth="1"/>
    <col min="13332" max="13344" width="1.625" style="122" hidden="1" customWidth="1"/>
    <col min="13345" max="13345" width="2.25" style="122" hidden="1" customWidth="1"/>
    <col min="13346" max="13347" width="2.125" style="122" hidden="1" customWidth="1"/>
    <col min="13348" max="13348" width="15.25" style="122" hidden="1" customWidth="1"/>
    <col min="13349" max="13349" width="4.125" style="122" hidden="1" customWidth="1"/>
    <col min="13350" max="13360" width="1.625" style="122" hidden="1" customWidth="1"/>
    <col min="13361" max="13361" width="1.5" style="122" hidden="1" customWidth="1"/>
    <col min="13362" max="13362" width="1.625" style="122" hidden="1" customWidth="1"/>
    <col min="13363" max="13363" width="2.75" style="122" hidden="1" customWidth="1"/>
    <col min="13364" max="13365" width="2.125" style="122" hidden="1" customWidth="1"/>
    <col min="13366" max="13366" width="15.25" style="122" hidden="1" customWidth="1"/>
    <col min="13367" max="13367" width="4.125" style="122" hidden="1" customWidth="1"/>
    <col min="13368" max="13380" width="1.625" style="122" hidden="1" customWidth="1"/>
    <col min="13381" max="13381" width="2" style="122" hidden="1" customWidth="1"/>
    <col min="13382" max="13383" width="2.125" style="122" hidden="1" customWidth="1"/>
    <col min="13384" max="13384" width="15.25" style="122" hidden="1" customWidth="1"/>
    <col min="13385" max="13385" width="4.125" style="122" hidden="1" customWidth="1"/>
    <col min="13386" max="13568" width="9" style="122" hidden="1"/>
    <col min="13569" max="13569" width="2.125" style="122" hidden="1" customWidth="1"/>
    <col min="13570" max="13582" width="1.625" style="122" hidden="1" customWidth="1"/>
    <col min="13583" max="13583" width="2.375" style="122" hidden="1" customWidth="1"/>
    <col min="13584" max="13585" width="2.125" style="122" hidden="1" customWidth="1"/>
    <col min="13586" max="13586" width="15.25" style="122" hidden="1" customWidth="1"/>
    <col min="13587" max="13587" width="4.125" style="122" hidden="1" customWidth="1"/>
    <col min="13588" max="13600" width="1.625" style="122" hidden="1" customWidth="1"/>
    <col min="13601" max="13601" width="2.25" style="122" hidden="1" customWidth="1"/>
    <col min="13602" max="13603" width="2.125" style="122" hidden="1" customWidth="1"/>
    <col min="13604" max="13604" width="15.25" style="122" hidden="1" customWidth="1"/>
    <col min="13605" max="13605" width="4.125" style="122" hidden="1" customWidth="1"/>
    <col min="13606" max="13616" width="1.625" style="122" hidden="1" customWidth="1"/>
    <col min="13617" max="13617" width="1.5" style="122" hidden="1" customWidth="1"/>
    <col min="13618" max="13618" width="1.625" style="122" hidden="1" customWidth="1"/>
    <col min="13619" max="13619" width="2.75" style="122" hidden="1" customWidth="1"/>
    <col min="13620" max="13621" width="2.125" style="122" hidden="1" customWidth="1"/>
    <col min="13622" max="13622" width="15.25" style="122" hidden="1" customWidth="1"/>
    <col min="13623" max="13623" width="4.125" style="122" hidden="1" customWidth="1"/>
    <col min="13624" max="13636" width="1.625" style="122" hidden="1" customWidth="1"/>
    <col min="13637" max="13637" width="2" style="122" hidden="1" customWidth="1"/>
    <col min="13638" max="13639" width="2.125" style="122" hidden="1" customWidth="1"/>
    <col min="13640" max="13640" width="15.25" style="122" hidden="1" customWidth="1"/>
    <col min="13641" max="13641" width="4.125" style="122" hidden="1" customWidth="1"/>
    <col min="13642" max="13824" width="9" style="122" hidden="1"/>
    <col min="13825" max="13825" width="2.125" style="122" hidden="1" customWidth="1"/>
    <col min="13826" max="13838" width="1.625" style="122" hidden="1" customWidth="1"/>
    <col min="13839" max="13839" width="2.375" style="122" hidden="1" customWidth="1"/>
    <col min="13840" max="13841" width="2.125" style="122" hidden="1" customWidth="1"/>
    <col min="13842" max="13842" width="15.25" style="122" hidden="1" customWidth="1"/>
    <col min="13843" max="13843" width="4.125" style="122" hidden="1" customWidth="1"/>
    <col min="13844" max="13856" width="1.625" style="122" hidden="1" customWidth="1"/>
    <col min="13857" max="13857" width="2.25" style="122" hidden="1" customWidth="1"/>
    <col min="13858" max="13859" width="2.125" style="122" hidden="1" customWidth="1"/>
    <col min="13860" max="13860" width="15.25" style="122" hidden="1" customWidth="1"/>
    <col min="13861" max="13861" width="4.125" style="122" hidden="1" customWidth="1"/>
    <col min="13862" max="13872" width="1.625" style="122" hidden="1" customWidth="1"/>
    <col min="13873" max="13873" width="1.5" style="122" hidden="1" customWidth="1"/>
    <col min="13874" max="13874" width="1.625" style="122" hidden="1" customWidth="1"/>
    <col min="13875" max="13875" width="2.75" style="122" hidden="1" customWidth="1"/>
    <col min="13876" max="13877" width="2.125" style="122" hidden="1" customWidth="1"/>
    <col min="13878" max="13878" width="15.25" style="122" hidden="1" customWidth="1"/>
    <col min="13879" max="13879" width="4.125" style="122" hidden="1" customWidth="1"/>
    <col min="13880" max="13892" width="1.625" style="122" hidden="1" customWidth="1"/>
    <col min="13893" max="13893" width="2" style="122" hidden="1" customWidth="1"/>
    <col min="13894" max="13895" width="2.125" style="122" hidden="1" customWidth="1"/>
    <col min="13896" max="13896" width="15.25" style="122" hidden="1" customWidth="1"/>
    <col min="13897" max="13897" width="4.125" style="122" hidden="1" customWidth="1"/>
    <col min="13898" max="14080" width="9" style="122" hidden="1"/>
    <col min="14081" max="14081" width="2.125" style="122" hidden="1" customWidth="1"/>
    <col min="14082" max="14094" width="1.625" style="122" hidden="1" customWidth="1"/>
    <col min="14095" max="14095" width="2.375" style="122" hidden="1" customWidth="1"/>
    <col min="14096" max="14097" width="2.125" style="122" hidden="1" customWidth="1"/>
    <col min="14098" max="14098" width="15.25" style="122" hidden="1" customWidth="1"/>
    <col min="14099" max="14099" width="4.125" style="122" hidden="1" customWidth="1"/>
    <col min="14100" max="14112" width="1.625" style="122" hidden="1" customWidth="1"/>
    <col min="14113" max="14113" width="2.25" style="122" hidden="1" customWidth="1"/>
    <col min="14114" max="14115" width="2.125" style="122" hidden="1" customWidth="1"/>
    <col min="14116" max="14116" width="15.25" style="122" hidden="1" customWidth="1"/>
    <col min="14117" max="14117" width="4.125" style="122" hidden="1" customWidth="1"/>
    <col min="14118" max="14128" width="1.625" style="122" hidden="1" customWidth="1"/>
    <col min="14129" max="14129" width="1.5" style="122" hidden="1" customWidth="1"/>
    <col min="14130" max="14130" width="1.625" style="122" hidden="1" customWidth="1"/>
    <col min="14131" max="14131" width="2.75" style="122" hidden="1" customWidth="1"/>
    <col min="14132" max="14133" width="2.125" style="122" hidden="1" customWidth="1"/>
    <col min="14134" max="14134" width="15.25" style="122" hidden="1" customWidth="1"/>
    <col min="14135" max="14135" width="4.125" style="122" hidden="1" customWidth="1"/>
    <col min="14136" max="14148" width="1.625" style="122" hidden="1" customWidth="1"/>
    <col min="14149" max="14149" width="2" style="122" hidden="1" customWidth="1"/>
    <col min="14150" max="14151" width="2.125" style="122" hidden="1" customWidth="1"/>
    <col min="14152" max="14152" width="15.25" style="122" hidden="1" customWidth="1"/>
    <col min="14153" max="14153" width="4.125" style="122" hidden="1" customWidth="1"/>
    <col min="14154" max="14336" width="9" style="122" hidden="1"/>
    <col min="14337" max="14337" width="2.125" style="122" hidden="1" customWidth="1"/>
    <col min="14338" max="14350" width="1.625" style="122" hidden="1" customWidth="1"/>
    <col min="14351" max="14351" width="2.375" style="122" hidden="1" customWidth="1"/>
    <col min="14352" max="14353" width="2.125" style="122" hidden="1" customWidth="1"/>
    <col min="14354" max="14354" width="15.25" style="122" hidden="1" customWidth="1"/>
    <col min="14355" max="14355" width="4.125" style="122" hidden="1" customWidth="1"/>
    <col min="14356" max="14368" width="1.625" style="122" hidden="1" customWidth="1"/>
    <col min="14369" max="14369" width="2.25" style="122" hidden="1" customWidth="1"/>
    <col min="14370" max="14371" width="2.125" style="122" hidden="1" customWidth="1"/>
    <col min="14372" max="14372" width="15.25" style="122" hidden="1" customWidth="1"/>
    <col min="14373" max="14373" width="4.125" style="122" hidden="1" customWidth="1"/>
    <col min="14374" max="14384" width="1.625" style="122" hidden="1" customWidth="1"/>
    <col min="14385" max="14385" width="1.5" style="122" hidden="1" customWidth="1"/>
    <col min="14386" max="14386" width="1.625" style="122" hidden="1" customWidth="1"/>
    <col min="14387" max="14387" width="2.75" style="122" hidden="1" customWidth="1"/>
    <col min="14388" max="14389" width="2.125" style="122" hidden="1" customWidth="1"/>
    <col min="14390" max="14390" width="15.25" style="122" hidden="1" customWidth="1"/>
    <col min="14391" max="14391" width="4.125" style="122" hidden="1" customWidth="1"/>
    <col min="14392" max="14404" width="1.625" style="122" hidden="1" customWidth="1"/>
    <col min="14405" max="14405" width="2" style="122" hidden="1" customWidth="1"/>
    <col min="14406" max="14407" width="2.125" style="122" hidden="1" customWidth="1"/>
    <col min="14408" max="14408" width="15.25" style="122" hidden="1" customWidth="1"/>
    <col min="14409" max="14409" width="4.125" style="122" hidden="1" customWidth="1"/>
    <col min="14410" max="14592" width="9" style="122" hidden="1"/>
    <col min="14593" max="14593" width="2.125" style="122" hidden="1" customWidth="1"/>
    <col min="14594" max="14606" width="1.625" style="122" hidden="1" customWidth="1"/>
    <col min="14607" max="14607" width="2.375" style="122" hidden="1" customWidth="1"/>
    <col min="14608" max="14609" width="2.125" style="122" hidden="1" customWidth="1"/>
    <col min="14610" max="14610" width="15.25" style="122" hidden="1" customWidth="1"/>
    <col min="14611" max="14611" width="4.125" style="122" hidden="1" customWidth="1"/>
    <col min="14612" max="14624" width="1.625" style="122" hidden="1" customWidth="1"/>
    <col min="14625" max="14625" width="2.25" style="122" hidden="1" customWidth="1"/>
    <col min="14626" max="14627" width="2.125" style="122" hidden="1" customWidth="1"/>
    <col min="14628" max="14628" width="15.25" style="122" hidden="1" customWidth="1"/>
    <col min="14629" max="14629" width="4.125" style="122" hidden="1" customWidth="1"/>
    <col min="14630" max="14640" width="1.625" style="122" hidden="1" customWidth="1"/>
    <col min="14641" max="14641" width="1.5" style="122" hidden="1" customWidth="1"/>
    <col min="14642" max="14642" width="1.625" style="122" hidden="1" customWidth="1"/>
    <col min="14643" max="14643" width="2.75" style="122" hidden="1" customWidth="1"/>
    <col min="14644" max="14645" width="2.125" style="122" hidden="1" customWidth="1"/>
    <col min="14646" max="14646" width="15.25" style="122" hidden="1" customWidth="1"/>
    <col min="14647" max="14647" width="4.125" style="122" hidden="1" customWidth="1"/>
    <col min="14648" max="14660" width="1.625" style="122" hidden="1" customWidth="1"/>
    <col min="14661" max="14661" width="2" style="122" hidden="1" customWidth="1"/>
    <col min="14662" max="14663" width="2.125" style="122" hidden="1" customWidth="1"/>
    <col min="14664" max="14664" width="15.25" style="122" hidden="1" customWidth="1"/>
    <col min="14665" max="14665" width="4.125" style="122" hidden="1" customWidth="1"/>
    <col min="14666" max="14848" width="9" style="122" hidden="1"/>
    <col min="14849" max="14849" width="2.125" style="122" hidden="1" customWidth="1"/>
    <col min="14850" max="14862" width="1.625" style="122" hidden="1" customWidth="1"/>
    <col min="14863" max="14863" width="2.375" style="122" hidden="1" customWidth="1"/>
    <col min="14864" max="14865" width="2.125" style="122" hidden="1" customWidth="1"/>
    <col min="14866" max="14866" width="15.25" style="122" hidden="1" customWidth="1"/>
    <col min="14867" max="14867" width="4.125" style="122" hidden="1" customWidth="1"/>
    <col min="14868" max="14880" width="1.625" style="122" hidden="1" customWidth="1"/>
    <col min="14881" max="14881" width="2.25" style="122" hidden="1" customWidth="1"/>
    <col min="14882" max="14883" width="2.125" style="122" hidden="1" customWidth="1"/>
    <col min="14884" max="14884" width="15.25" style="122" hidden="1" customWidth="1"/>
    <col min="14885" max="14885" width="4.125" style="122" hidden="1" customWidth="1"/>
    <col min="14886" max="14896" width="1.625" style="122" hidden="1" customWidth="1"/>
    <col min="14897" max="14897" width="1.5" style="122" hidden="1" customWidth="1"/>
    <col min="14898" max="14898" width="1.625" style="122" hidden="1" customWidth="1"/>
    <col min="14899" max="14899" width="2.75" style="122" hidden="1" customWidth="1"/>
    <col min="14900" max="14901" width="2.125" style="122" hidden="1" customWidth="1"/>
    <col min="14902" max="14902" width="15.25" style="122" hidden="1" customWidth="1"/>
    <col min="14903" max="14903" width="4.125" style="122" hidden="1" customWidth="1"/>
    <col min="14904" max="14916" width="1.625" style="122" hidden="1" customWidth="1"/>
    <col min="14917" max="14917" width="2" style="122" hidden="1" customWidth="1"/>
    <col min="14918" max="14919" width="2.125" style="122" hidden="1" customWidth="1"/>
    <col min="14920" max="14920" width="15.25" style="122" hidden="1" customWidth="1"/>
    <col min="14921" max="14921" width="4.125" style="122" hidden="1" customWidth="1"/>
    <col min="14922" max="15104" width="9" style="122" hidden="1"/>
    <col min="15105" max="15105" width="2.125" style="122" hidden="1" customWidth="1"/>
    <col min="15106" max="15118" width="1.625" style="122" hidden="1" customWidth="1"/>
    <col min="15119" max="15119" width="2.375" style="122" hidden="1" customWidth="1"/>
    <col min="15120" max="15121" width="2.125" style="122" hidden="1" customWidth="1"/>
    <col min="15122" max="15122" width="15.25" style="122" hidden="1" customWidth="1"/>
    <col min="15123" max="15123" width="4.125" style="122" hidden="1" customWidth="1"/>
    <col min="15124" max="15136" width="1.625" style="122" hidden="1" customWidth="1"/>
    <col min="15137" max="15137" width="2.25" style="122" hidden="1" customWidth="1"/>
    <col min="15138" max="15139" width="2.125" style="122" hidden="1" customWidth="1"/>
    <col min="15140" max="15140" width="15.25" style="122" hidden="1" customWidth="1"/>
    <col min="15141" max="15141" width="4.125" style="122" hidden="1" customWidth="1"/>
    <col min="15142" max="15152" width="1.625" style="122" hidden="1" customWidth="1"/>
    <col min="15153" max="15153" width="1.5" style="122" hidden="1" customWidth="1"/>
    <col min="15154" max="15154" width="1.625" style="122" hidden="1" customWidth="1"/>
    <col min="15155" max="15155" width="2.75" style="122" hidden="1" customWidth="1"/>
    <col min="15156" max="15157" width="2.125" style="122" hidden="1" customWidth="1"/>
    <col min="15158" max="15158" width="15.25" style="122" hidden="1" customWidth="1"/>
    <col min="15159" max="15159" width="4.125" style="122" hidden="1" customWidth="1"/>
    <col min="15160" max="15172" width="1.625" style="122" hidden="1" customWidth="1"/>
    <col min="15173" max="15173" width="2" style="122" hidden="1" customWidth="1"/>
    <col min="15174" max="15175" width="2.125" style="122" hidden="1" customWidth="1"/>
    <col min="15176" max="15176" width="15.25" style="122" hidden="1" customWidth="1"/>
    <col min="15177" max="15177" width="4.125" style="122" hidden="1" customWidth="1"/>
    <col min="15178" max="15360" width="9" style="122" hidden="1"/>
    <col min="15361" max="15361" width="2.125" style="122" hidden="1" customWidth="1"/>
    <col min="15362" max="15374" width="1.625" style="122" hidden="1" customWidth="1"/>
    <col min="15375" max="15375" width="2.375" style="122" hidden="1" customWidth="1"/>
    <col min="15376" max="15377" width="2.125" style="122" hidden="1" customWidth="1"/>
    <col min="15378" max="15378" width="15.25" style="122" hidden="1" customWidth="1"/>
    <col min="15379" max="15379" width="4.125" style="122" hidden="1" customWidth="1"/>
    <col min="15380" max="15392" width="1.625" style="122" hidden="1" customWidth="1"/>
    <col min="15393" max="15393" width="2.25" style="122" hidden="1" customWidth="1"/>
    <col min="15394" max="15395" width="2.125" style="122" hidden="1" customWidth="1"/>
    <col min="15396" max="15396" width="15.25" style="122" hidden="1" customWidth="1"/>
    <col min="15397" max="15397" width="4.125" style="122" hidden="1" customWidth="1"/>
    <col min="15398" max="15408" width="1.625" style="122" hidden="1" customWidth="1"/>
    <col min="15409" max="15409" width="1.5" style="122" hidden="1" customWidth="1"/>
    <col min="15410" max="15410" width="1.625" style="122" hidden="1" customWidth="1"/>
    <col min="15411" max="15411" width="2.75" style="122" hidden="1" customWidth="1"/>
    <col min="15412" max="15413" width="2.125" style="122" hidden="1" customWidth="1"/>
    <col min="15414" max="15414" width="15.25" style="122" hidden="1" customWidth="1"/>
    <col min="15415" max="15415" width="4.125" style="122" hidden="1" customWidth="1"/>
    <col min="15416" max="15428" width="1.625" style="122" hidden="1" customWidth="1"/>
    <col min="15429" max="15429" width="2" style="122" hidden="1" customWidth="1"/>
    <col min="15430" max="15431" width="2.125" style="122" hidden="1" customWidth="1"/>
    <col min="15432" max="15432" width="15.25" style="122" hidden="1" customWidth="1"/>
    <col min="15433" max="15433" width="4.125" style="122" hidden="1" customWidth="1"/>
    <col min="15434" max="15616" width="9" style="122" hidden="1"/>
    <col min="15617" max="15617" width="2.125" style="122" hidden="1" customWidth="1"/>
    <col min="15618" max="15630" width="1.625" style="122" hidden="1" customWidth="1"/>
    <col min="15631" max="15631" width="2.375" style="122" hidden="1" customWidth="1"/>
    <col min="15632" max="15633" width="2.125" style="122" hidden="1" customWidth="1"/>
    <col min="15634" max="15634" width="15.25" style="122" hidden="1" customWidth="1"/>
    <col min="15635" max="15635" width="4.125" style="122" hidden="1" customWidth="1"/>
    <col min="15636" max="15648" width="1.625" style="122" hidden="1" customWidth="1"/>
    <col min="15649" max="15649" width="2.25" style="122" hidden="1" customWidth="1"/>
    <col min="15650" max="15651" width="2.125" style="122" hidden="1" customWidth="1"/>
    <col min="15652" max="15652" width="15.25" style="122" hidden="1" customWidth="1"/>
    <col min="15653" max="15653" width="4.125" style="122" hidden="1" customWidth="1"/>
    <col min="15654" max="15664" width="1.625" style="122" hidden="1" customWidth="1"/>
    <col min="15665" max="15665" width="1.5" style="122" hidden="1" customWidth="1"/>
    <col min="15666" max="15666" width="1.625" style="122" hidden="1" customWidth="1"/>
    <col min="15667" max="15667" width="2.75" style="122" hidden="1" customWidth="1"/>
    <col min="15668" max="15669" width="2.125" style="122" hidden="1" customWidth="1"/>
    <col min="15670" max="15670" width="15.25" style="122" hidden="1" customWidth="1"/>
    <col min="15671" max="15671" width="4.125" style="122" hidden="1" customWidth="1"/>
    <col min="15672" max="15684" width="1.625" style="122" hidden="1" customWidth="1"/>
    <col min="15685" max="15685" width="2" style="122" hidden="1" customWidth="1"/>
    <col min="15686" max="15687" width="2.125" style="122" hidden="1" customWidth="1"/>
    <col min="15688" max="15688" width="15.25" style="122" hidden="1" customWidth="1"/>
    <col min="15689" max="15689" width="4.125" style="122" hidden="1" customWidth="1"/>
    <col min="15690" max="15872" width="9" style="122" hidden="1"/>
    <col min="15873" max="15873" width="2.125" style="122" hidden="1" customWidth="1"/>
    <col min="15874" max="15886" width="1.625" style="122" hidden="1" customWidth="1"/>
    <col min="15887" max="15887" width="2.375" style="122" hidden="1" customWidth="1"/>
    <col min="15888" max="15889" width="2.125" style="122" hidden="1" customWidth="1"/>
    <col min="15890" max="15890" width="15.25" style="122" hidden="1" customWidth="1"/>
    <col min="15891" max="15891" width="4.125" style="122" hidden="1" customWidth="1"/>
    <col min="15892" max="15904" width="1.625" style="122" hidden="1" customWidth="1"/>
    <col min="15905" max="15905" width="2.25" style="122" hidden="1" customWidth="1"/>
    <col min="15906" max="15907" width="2.125" style="122" hidden="1" customWidth="1"/>
    <col min="15908" max="15908" width="15.25" style="122" hidden="1" customWidth="1"/>
    <col min="15909" max="15909" width="4.125" style="122" hidden="1" customWidth="1"/>
    <col min="15910" max="15920" width="1.625" style="122" hidden="1" customWidth="1"/>
    <col min="15921" max="15921" width="1.5" style="122" hidden="1" customWidth="1"/>
    <col min="15922" max="15922" width="1.625" style="122" hidden="1" customWidth="1"/>
    <col min="15923" max="15923" width="2.75" style="122" hidden="1" customWidth="1"/>
    <col min="15924" max="15925" width="2.125" style="122" hidden="1" customWidth="1"/>
    <col min="15926" max="15926" width="15.25" style="122" hidden="1" customWidth="1"/>
    <col min="15927" max="15927" width="4.125" style="122" hidden="1" customWidth="1"/>
    <col min="15928" max="15940" width="1.625" style="122" hidden="1" customWidth="1"/>
    <col min="15941" max="15941" width="2" style="122" hidden="1" customWidth="1"/>
    <col min="15942" max="15943" width="2.125" style="122" hidden="1" customWidth="1"/>
    <col min="15944" max="15944" width="15.25" style="122" hidden="1" customWidth="1"/>
    <col min="15945" max="15945" width="4.125" style="122" hidden="1" customWidth="1"/>
    <col min="15946" max="16128" width="9" style="122" hidden="1"/>
    <col min="16129" max="16129" width="2.125" style="122" hidden="1" customWidth="1"/>
    <col min="16130" max="16142" width="1.625" style="122" hidden="1" customWidth="1"/>
    <col min="16143" max="16143" width="2.375" style="122" hidden="1" customWidth="1"/>
    <col min="16144" max="16145" width="2.125" style="122" hidden="1" customWidth="1"/>
    <col min="16146" max="16146" width="15.25" style="122" hidden="1" customWidth="1"/>
    <col min="16147" max="16147" width="4.125" style="122" hidden="1" customWidth="1"/>
    <col min="16148" max="16160" width="1.625" style="122" hidden="1" customWidth="1"/>
    <col min="16161" max="16161" width="2.25" style="122" hidden="1" customWidth="1"/>
    <col min="16162" max="16163" width="2.125" style="122" hidden="1" customWidth="1"/>
    <col min="16164" max="16164" width="15.25" style="122" hidden="1" customWidth="1"/>
    <col min="16165" max="16165" width="4.125" style="122" hidden="1" customWidth="1"/>
    <col min="16166" max="16176" width="1.625" style="122" hidden="1" customWidth="1"/>
    <col min="16177" max="16177" width="1.5" style="122" hidden="1" customWidth="1"/>
    <col min="16178" max="16178" width="1.625" style="122" hidden="1" customWidth="1"/>
    <col min="16179" max="16179" width="2.75" style="122" hidden="1" customWidth="1"/>
    <col min="16180" max="16181" width="2.125" style="122" hidden="1" customWidth="1"/>
    <col min="16182" max="16182" width="15.25" style="122" hidden="1" customWidth="1"/>
    <col min="16183" max="16183" width="4.125" style="122" hidden="1" customWidth="1"/>
    <col min="16184" max="16196" width="1.625" style="122" hidden="1" customWidth="1"/>
    <col min="16197" max="16197" width="2" style="122" hidden="1" customWidth="1"/>
    <col min="16198" max="16199" width="2.125" style="122" hidden="1" customWidth="1"/>
    <col min="16200" max="16200" width="15.25" style="122" hidden="1" customWidth="1"/>
    <col min="16201" max="16201" width="4.125" style="122" hidden="1" customWidth="1"/>
    <col min="16202" max="16384" width="9" style="122" hidden="1"/>
  </cols>
  <sheetData>
    <row r="1" spans="1:172" s="104" customFormat="1" ht="9.9499999999999993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</row>
    <row r="2" spans="1:172" s="104" customFormat="1" ht="15" customHeight="1" x14ac:dyDescent="0.15">
      <c r="A2" s="29" t="s">
        <v>504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</row>
    <row r="3" spans="1:172" s="104" customFormat="1" ht="9.9499999999999993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</row>
    <row r="4" spans="1:172" s="104" customFormat="1" ht="13.9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3"/>
      <c r="BC4" s="23"/>
      <c r="BD4" s="105"/>
      <c r="BE4" s="23"/>
      <c r="BF4" s="29"/>
      <c r="BG4" s="29"/>
      <c r="BH4" s="106"/>
      <c r="BI4" s="106"/>
      <c r="BJ4" s="106"/>
      <c r="BK4" s="23"/>
      <c r="BL4" s="107"/>
      <c r="BM4" s="106"/>
      <c r="BN4" s="106"/>
      <c r="BO4" s="29"/>
      <c r="BP4" s="29"/>
      <c r="BQ4" s="29"/>
      <c r="BR4" s="29"/>
      <c r="BS4" s="24" t="s">
        <v>20</v>
      </c>
      <c r="BT4" s="108" t="s">
        <v>505</v>
      </c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</row>
    <row r="5" spans="1:172" s="104" customFormat="1" ht="13.9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109" t="s">
        <v>0</v>
      </c>
      <c r="BC5" s="28" t="s">
        <v>1</v>
      </c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6"/>
      <c r="BS5" s="106"/>
      <c r="BT5" s="106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</row>
    <row r="6" spans="1:172" s="104" customFormat="1" ht="26.45" customHeight="1" x14ac:dyDescent="0.15">
      <c r="A6" s="29"/>
      <c r="B6" s="110" t="s">
        <v>21</v>
      </c>
      <c r="C6" s="111"/>
      <c r="D6" s="29"/>
      <c r="E6" s="29"/>
      <c r="F6" s="29"/>
      <c r="G6" s="29"/>
      <c r="H6" s="29"/>
      <c r="I6" s="29"/>
      <c r="J6" s="29"/>
      <c r="K6" s="5" t="s">
        <v>3</v>
      </c>
      <c r="L6" s="11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113" t="s">
        <v>48</v>
      </c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109" t="s">
        <v>4</v>
      </c>
      <c r="BC6" s="31" t="s">
        <v>5</v>
      </c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6"/>
      <c r="BS6" s="106"/>
      <c r="BT6" s="114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</row>
    <row r="7" spans="1:172" s="104" customFormat="1" ht="15.6" customHeight="1" x14ac:dyDescent="0.15">
      <c r="A7" s="29"/>
      <c r="B7" s="110" t="s">
        <v>22</v>
      </c>
      <c r="C7" s="23"/>
      <c r="D7" s="29"/>
      <c r="E7" s="29"/>
      <c r="F7" s="29"/>
      <c r="G7" s="29"/>
      <c r="H7" s="29"/>
      <c r="I7" s="29"/>
      <c r="J7" s="29"/>
      <c r="K7" s="106" t="s">
        <v>506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 t="s">
        <v>507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3"/>
      <c r="BC7" s="23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29"/>
      <c r="BO7" s="29"/>
      <c r="BP7" s="29"/>
      <c r="BQ7" s="29"/>
      <c r="BR7" s="29"/>
      <c r="BS7" s="29"/>
      <c r="BT7" s="116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</row>
    <row r="8" spans="1:172" ht="13.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7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20"/>
      <c r="AK8" s="117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7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6" t="s">
        <v>23</v>
      </c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</row>
    <row r="9" spans="1:172" ht="15" customHeight="1" x14ac:dyDescent="0.15">
      <c r="A9" s="118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23"/>
      <c r="Q9" s="125"/>
      <c r="R9" s="126"/>
      <c r="S9" s="127"/>
      <c r="T9" s="12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5"/>
      <c r="AH9" s="123"/>
      <c r="AI9" s="125"/>
      <c r="AJ9" s="126"/>
      <c r="AK9" s="127"/>
      <c r="AL9" s="123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123"/>
      <c r="BA9" s="125"/>
      <c r="BB9" s="126"/>
      <c r="BC9" s="127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23"/>
      <c r="BS9" s="125"/>
      <c r="BT9" s="126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</row>
    <row r="10" spans="1:172" x14ac:dyDescent="0.15">
      <c r="A10" s="118"/>
      <c r="B10" s="776" t="s">
        <v>49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77"/>
      <c r="P10" s="776" t="s">
        <v>18</v>
      </c>
      <c r="Q10" s="777"/>
      <c r="R10" s="128" t="s">
        <v>50</v>
      </c>
      <c r="S10" s="127"/>
      <c r="T10" s="776" t="s">
        <v>49</v>
      </c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77"/>
      <c r="AH10" s="776" t="s">
        <v>18</v>
      </c>
      <c r="AI10" s="777"/>
      <c r="AJ10" s="128" t="s">
        <v>50</v>
      </c>
      <c r="AK10" s="127"/>
      <c r="AL10" s="776" t="s">
        <v>49</v>
      </c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77"/>
      <c r="AZ10" s="776" t="s">
        <v>18</v>
      </c>
      <c r="BA10" s="777"/>
      <c r="BB10" s="128" t="s">
        <v>50</v>
      </c>
      <c r="BC10" s="127"/>
      <c r="BD10" s="776" t="s">
        <v>49</v>
      </c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77"/>
      <c r="BR10" s="776" t="s">
        <v>18</v>
      </c>
      <c r="BS10" s="777"/>
      <c r="BT10" s="128" t="s">
        <v>50</v>
      </c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</row>
    <row r="11" spans="1:172" ht="7.5" customHeight="1" x14ac:dyDescent="0.15">
      <c r="A11" s="118"/>
      <c r="B11" s="12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30"/>
      <c r="P11" s="129"/>
      <c r="Q11" s="130"/>
      <c r="R11" s="131"/>
      <c r="S11" s="127"/>
      <c r="T11" s="129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30"/>
      <c r="AH11" s="129"/>
      <c r="AI11" s="130"/>
      <c r="AJ11" s="131"/>
      <c r="AK11" s="127"/>
      <c r="AL11" s="129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30"/>
      <c r="AZ11" s="129"/>
      <c r="BA11" s="130"/>
      <c r="BB11" s="131"/>
      <c r="BC11" s="127"/>
      <c r="BD11" s="129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30"/>
      <c r="BR11" s="129"/>
      <c r="BS11" s="130"/>
      <c r="BT11" s="13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</row>
    <row r="12" spans="1:172" ht="7.5" customHeight="1" thickBot="1" x14ac:dyDescent="0.2">
      <c r="A12" s="118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379"/>
      <c r="Q12" s="130"/>
      <c r="R12" s="131"/>
      <c r="S12" s="127"/>
      <c r="T12" s="132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35"/>
      <c r="AI12" s="136"/>
      <c r="AJ12" s="137"/>
      <c r="AK12" s="127"/>
      <c r="AL12" s="132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4"/>
      <c r="AZ12" s="135"/>
      <c r="BA12" s="136"/>
      <c r="BB12" s="137"/>
      <c r="BC12" s="127"/>
      <c r="BD12" s="132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4"/>
      <c r="BR12" s="135"/>
      <c r="BS12" s="136"/>
      <c r="BT12" s="137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</row>
    <row r="13" spans="1:172" ht="22.9" customHeight="1" thickBot="1" x14ac:dyDescent="0.2">
      <c r="A13" s="118"/>
      <c r="B13" s="778" t="s">
        <v>51</v>
      </c>
      <c r="C13" s="779"/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79"/>
      <c r="O13" s="779"/>
      <c r="P13" s="138">
        <v>0</v>
      </c>
      <c r="Q13" s="139">
        <v>1</v>
      </c>
      <c r="R13" s="351">
        <v>0</v>
      </c>
      <c r="S13" s="140" t="s">
        <v>17</v>
      </c>
      <c r="T13" s="778" t="s">
        <v>52</v>
      </c>
      <c r="U13" s="779"/>
      <c r="V13" s="779"/>
      <c r="W13" s="779"/>
      <c r="X13" s="779"/>
      <c r="Y13" s="779"/>
      <c r="Z13" s="779"/>
      <c r="AA13" s="779"/>
      <c r="AB13" s="779"/>
      <c r="AC13" s="779"/>
      <c r="AD13" s="779"/>
      <c r="AE13" s="779"/>
      <c r="AF13" s="779"/>
      <c r="AG13" s="780"/>
      <c r="AH13" s="138">
        <v>0</v>
      </c>
      <c r="AI13" s="139">
        <v>1</v>
      </c>
      <c r="AJ13" s="14">
        <v>0</v>
      </c>
      <c r="AK13" s="140" t="s">
        <v>53</v>
      </c>
      <c r="AL13" s="778" t="s">
        <v>54</v>
      </c>
      <c r="AM13" s="779"/>
      <c r="AN13" s="779"/>
      <c r="AO13" s="779"/>
      <c r="AP13" s="779"/>
      <c r="AQ13" s="779"/>
      <c r="AR13" s="779"/>
      <c r="AS13" s="779"/>
      <c r="AT13" s="779"/>
      <c r="AU13" s="779"/>
      <c r="AV13" s="779"/>
      <c r="AW13" s="779"/>
      <c r="AX13" s="779"/>
      <c r="AY13" s="779"/>
      <c r="AZ13" s="138">
        <v>0</v>
      </c>
      <c r="BA13" s="141">
        <v>2</v>
      </c>
      <c r="BB13" s="65">
        <f>BB14+BB29</f>
        <v>1258</v>
      </c>
      <c r="BC13" s="140" t="s">
        <v>17</v>
      </c>
      <c r="BD13" s="781" t="s">
        <v>7</v>
      </c>
      <c r="BE13" s="782"/>
      <c r="BF13" s="782"/>
      <c r="BG13" s="783" t="s">
        <v>55</v>
      </c>
      <c r="BH13" s="784"/>
      <c r="BI13" s="784"/>
      <c r="BJ13" s="784"/>
      <c r="BK13" s="784"/>
      <c r="BL13" s="784"/>
      <c r="BM13" s="784"/>
      <c r="BN13" s="784"/>
      <c r="BO13" s="784"/>
      <c r="BP13" s="784"/>
      <c r="BQ13" s="800"/>
      <c r="BR13" s="138">
        <v>0</v>
      </c>
      <c r="BS13" s="139">
        <v>2</v>
      </c>
      <c r="BT13" s="13"/>
      <c r="BU13" s="140" t="s">
        <v>56</v>
      </c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</row>
    <row r="14" spans="1:172" ht="22.9" customHeight="1" x14ac:dyDescent="0.15">
      <c r="A14" s="118"/>
      <c r="B14" s="778" t="s">
        <v>508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80"/>
      <c r="P14" s="118"/>
      <c r="Q14" s="118"/>
      <c r="R14" s="483">
        <f>SUM(R15:R21)</f>
        <v>0</v>
      </c>
      <c r="S14" s="140" t="s">
        <v>7</v>
      </c>
      <c r="T14" s="778" t="s">
        <v>57</v>
      </c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80"/>
      <c r="AH14" s="118"/>
      <c r="AI14" s="118"/>
      <c r="AJ14" s="14">
        <v>0</v>
      </c>
      <c r="AK14" s="140" t="s">
        <v>58</v>
      </c>
      <c r="AL14" s="764" t="s">
        <v>59</v>
      </c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86"/>
      <c r="AZ14" s="118"/>
      <c r="BA14" s="118"/>
      <c r="BB14" s="16">
        <f>SUM(BB15:BB21)+SUM(BB25:BB28)</f>
        <v>1120</v>
      </c>
      <c r="BC14" s="140" t="s">
        <v>7</v>
      </c>
      <c r="BD14" s="778" t="s">
        <v>60</v>
      </c>
      <c r="BE14" s="779"/>
      <c r="BF14" s="779"/>
      <c r="BG14" s="779"/>
      <c r="BH14" s="779"/>
      <c r="BI14" s="779"/>
      <c r="BJ14" s="779"/>
      <c r="BK14" s="779"/>
      <c r="BL14" s="779"/>
      <c r="BM14" s="779"/>
      <c r="BN14" s="779"/>
      <c r="BO14" s="779"/>
      <c r="BP14" s="779"/>
      <c r="BQ14" s="780"/>
      <c r="BR14" s="118"/>
      <c r="BS14" s="118"/>
      <c r="BT14" s="16">
        <f>SUM(BT15:BT19,BT22:BT23)</f>
        <v>0</v>
      </c>
      <c r="BU14" s="140" t="s">
        <v>61</v>
      </c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</row>
    <row r="15" spans="1:172" ht="22.9" customHeight="1" x14ac:dyDescent="0.15">
      <c r="A15" s="118"/>
      <c r="B15" s="764" t="s">
        <v>62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86"/>
      <c r="P15" s="118"/>
      <c r="Q15" s="118"/>
      <c r="R15" s="484">
        <v>0</v>
      </c>
      <c r="S15" s="140" t="s">
        <v>9</v>
      </c>
      <c r="T15" s="778" t="s">
        <v>63</v>
      </c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80"/>
      <c r="AH15" s="118"/>
      <c r="AI15" s="118"/>
      <c r="AJ15" s="14">
        <v>0</v>
      </c>
      <c r="AK15" s="140" t="s">
        <v>64</v>
      </c>
      <c r="AL15" s="778" t="s">
        <v>65</v>
      </c>
      <c r="AM15" s="779"/>
      <c r="AN15" s="779"/>
      <c r="AO15" s="779"/>
      <c r="AP15" s="779"/>
      <c r="AQ15" s="779"/>
      <c r="AR15" s="779"/>
      <c r="AS15" s="779"/>
      <c r="AT15" s="779"/>
      <c r="AU15" s="779"/>
      <c r="AV15" s="779"/>
      <c r="AW15" s="779"/>
      <c r="AX15" s="779"/>
      <c r="AY15" s="780"/>
      <c r="AZ15" s="118"/>
      <c r="BA15" s="118"/>
      <c r="BB15" s="484">
        <v>0</v>
      </c>
      <c r="BC15" s="140" t="s">
        <v>9</v>
      </c>
      <c r="BD15" s="764" t="s">
        <v>66</v>
      </c>
      <c r="BE15" s="765"/>
      <c r="BF15" s="765"/>
      <c r="BG15" s="765"/>
      <c r="BH15" s="765"/>
      <c r="BI15" s="765"/>
      <c r="BJ15" s="765"/>
      <c r="BK15" s="765"/>
      <c r="BL15" s="765"/>
      <c r="BM15" s="765"/>
      <c r="BN15" s="765"/>
      <c r="BO15" s="765"/>
      <c r="BP15" s="765"/>
      <c r="BQ15" s="786"/>
      <c r="BR15" s="118"/>
      <c r="BS15" s="118"/>
      <c r="BT15" s="14">
        <v>0</v>
      </c>
      <c r="BU15" s="140" t="s">
        <v>67</v>
      </c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</row>
    <row r="16" spans="1:172" ht="22.9" customHeight="1" x14ac:dyDescent="0.15">
      <c r="A16" s="118"/>
      <c r="B16" s="764" t="s">
        <v>68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86"/>
      <c r="P16" s="118"/>
      <c r="Q16" s="118"/>
      <c r="R16" s="484">
        <v>0</v>
      </c>
      <c r="S16" s="140" t="s">
        <v>10</v>
      </c>
      <c r="T16" s="764" t="s">
        <v>69</v>
      </c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86"/>
      <c r="AH16" s="118"/>
      <c r="AI16" s="118"/>
      <c r="AJ16" s="14">
        <v>0</v>
      </c>
      <c r="AK16" s="140" t="s">
        <v>70</v>
      </c>
      <c r="AL16" s="787" t="s">
        <v>71</v>
      </c>
      <c r="AM16" s="788"/>
      <c r="AN16" s="788"/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9"/>
      <c r="AZ16" s="118"/>
      <c r="BA16" s="118"/>
      <c r="BB16" s="484">
        <v>0</v>
      </c>
      <c r="BC16" s="140" t="s">
        <v>10</v>
      </c>
      <c r="BD16" s="764" t="s">
        <v>72</v>
      </c>
      <c r="BE16" s="765"/>
      <c r="BF16" s="765"/>
      <c r="BG16" s="765"/>
      <c r="BH16" s="765"/>
      <c r="BI16" s="765"/>
      <c r="BJ16" s="765"/>
      <c r="BK16" s="765"/>
      <c r="BL16" s="765"/>
      <c r="BM16" s="765"/>
      <c r="BN16" s="765"/>
      <c r="BO16" s="765"/>
      <c r="BP16" s="765"/>
      <c r="BQ16" s="786"/>
      <c r="BR16" s="118"/>
      <c r="BS16" s="118"/>
      <c r="BT16" s="155">
        <v>0</v>
      </c>
      <c r="BU16" s="140" t="s">
        <v>73</v>
      </c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</row>
    <row r="17" spans="1:256" ht="22.9" customHeight="1" x14ac:dyDescent="0.15">
      <c r="A17" s="118"/>
      <c r="B17" s="764" t="s">
        <v>74</v>
      </c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86"/>
      <c r="P17" s="118"/>
      <c r="Q17" s="118"/>
      <c r="R17" s="484">
        <v>0</v>
      </c>
      <c r="S17" s="140" t="s">
        <v>24</v>
      </c>
      <c r="T17" s="764" t="s">
        <v>75</v>
      </c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86"/>
      <c r="AH17" s="118"/>
      <c r="AI17" s="118"/>
      <c r="AJ17" s="14">
        <v>0</v>
      </c>
      <c r="AK17" s="140" t="s">
        <v>76</v>
      </c>
      <c r="AL17" s="790" t="s">
        <v>77</v>
      </c>
      <c r="AM17" s="791"/>
      <c r="AN17" s="791"/>
      <c r="AO17" s="792" t="s">
        <v>78</v>
      </c>
      <c r="AP17" s="792"/>
      <c r="AQ17" s="792"/>
      <c r="AR17" s="792"/>
      <c r="AS17" s="792"/>
      <c r="AT17" s="792"/>
      <c r="AU17" s="792"/>
      <c r="AV17" s="792"/>
      <c r="AW17" s="792"/>
      <c r="AX17" s="792"/>
      <c r="AY17" s="793"/>
      <c r="AZ17" s="118"/>
      <c r="BA17" s="118"/>
      <c r="BB17" s="484">
        <v>0</v>
      </c>
      <c r="BC17" s="140" t="s">
        <v>24</v>
      </c>
      <c r="BD17" s="781" t="s">
        <v>9</v>
      </c>
      <c r="BE17" s="782"/>
      <c r="BF17" s="782"/>
      <c r="BG17" s="792" t="s">
        <v>79</v>
      </c>
      <c r="BH17" s="792"/>
      <c r="BI17" s="792"/>
      <c r="BJ17" s="792"/>
      <c r="BK17" s="792"/>
      <c r="BL17" s="792"/>
      <c r="BM17" s="792"/>
      <c r="BN17" s="792"/>
      <c r="BO17" s="792"/>
      <c r="BP17" s="792"/>
      <c r="BQ17" s="793"/>
      <c r="BR17" s="118"/>
      <c r="BS17" s="118"/>
      <c r="BT17" s="14">
        <v>0</v>
      </c>
      <c r="BU17" s="140" t="s">
        <v>80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</row>
    <row r="18" spans="1:256" ht="22.9" customHeight="1" x14ac:dyDescent="0.15">
      <c r="A18" s="118"/>
      <c r="B18" s="764" t="s">
        <v>81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86"/>
      <c r="P18" s="118"/>
      <c r="Q18" s="118"/>
      <c r="R18" s="484">
        <v>0</v>
      </c>
      <c r="S18" s="140" t="s">
        <v>12</v>
      </c>
      <c r="T18" s="764" t="s">
        <v>82</v>
      </c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86"/>
      <c r="AH18" s="118"/>
      <c r="AI18" s="118"/>
      <c r="AJ18" s="14">
        <v>0</v>
      </c>
      <c r="AK18" s="140" t="s">
        <v>83</v>
      </c>
      <c r="AL18" s="790" t="s">
        <v>84</v>
      </c>
      <c r="AM18" s="791"/>
      <c r="AN18" s="791"/>
      <c r="AO18" s="792" t="s">
        <v>85</v>
      </c>
      <c r="AP18" s="792"/>
      <c r="AQ18" s="792"/>
      <c r="AR18" s="792"/>
      <c r="AS18" s="792"/>
      <c r="AT18" s="792"/>
      <c r="AU18" s="792"/>
      <c r="AV18" s="792"/>
      <c r="AW18" s="792"/>
      <c r="AX18" s="792"/>
      <c r="AY18" s="793"/>
      <c r="AZ18" s="118"/>
      <c r="BA18" s="118"/>
      <c r="BB18" s="484">
        <v>0</v>
      </c>
      <c r="BC18" s="140" t="s">
        <v>12</v>
      </c>
      <c r="BD18" s="764" t="s">
        <v>86</v>
      </c>
      <c r="BE18" s="765"/>
      <c r="BF18" s="765"/>
      <c r="BG18" s="765"/>
      <c r="BH18" s="765"/>
      <c r="BI18" s="765"/>
      <c r="BJ18" s="765"/>
      <c r="BK18" s="765"/>
      <c r="BL18" s="765"/>
      <c r="BM18" s="765"/>
      <c r="BN18" s="765"/>
      <c r="BO18" s="765"/>
      <c r="BP18" s="765"/>
      <c r="BQ18" s="786"/>
      <c r="BR18" s="118"/>
      <c r="BS18" s="118"/>
      <c r="BT18" s="14">
        <v>0</v>
      </c>
      <c r="BU18" s="140" t="s">
        <v>87</v>
      </c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</row>
    <row r="19" spans="1:256" ht="22.9" customHeight="1" x14ac:dyDescent="0.15">
      <c r="A19" s="118"/>
      <c r="B19" s="764" t="s">
        <v>88</v>
      </c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86"/>
      <c r="P19" s="118"/>
      <c r="Q19" s="118"/>
      <c r="R19" s="484">
        <v>0</v>
      </c>
      <c r="S19" s="140" t="s">
        <v>13</v>
      </c>
      <c r="T19" s="778" t="s">
        <v>89</v>
      </c>
      <c r="U19" s="779"/>
      <c r="V19" s="779"/>
      <c r="W19" s="779"/>
      <c r="X19" s="779"/>
      <c r="Y19" s="779"/>
      <c r="Z19" s="779"/>
      <c r="AA19" s="779"/>
      <c r="AB19" s="779"/>
      <c r="AC19" s="779"/>
      <c r="AD19" s="779"/>
      <c r="AE19" s="779"/>
      <c r="AF19" s="779"/>
      <c r="AG19" s="780"/>
      <c r="AH19" s="118"/>
      <c r="AI19" s="118"/>
      <c r="AJ19" s="16">
        <f>SUM(AJ20:AJ21)</f>
        <v>5014</v>
      </c>
      <c r="AK19" s="140" t="s">
        <v>90</v>
      </c>
      <c r="AL19" s="778" t="s">
        <v>91</v>
      </c>
      <c r="AM19" s="779"/>
      <c r="AN19" s="779"/>
      <c r="AO19" s="779"/>
      <c r="AP19" s="779"/>
      <c r="AQ19" s="779"/>
      <c r="AR19" s="779"/>
      <c r="AS19" s="779"/>
      <c r="AT19" s="779"/>
      <c r="AU19" s="779"/>
      <c r="AV19" s="779"/>
      <c r="AW19" s="779"/>
      <c r="AX19" s="779"/>
      <c r="AY19" s="780"/>
      <c r="AZ19" s="143"/>
      <c r="BA19" s="118"/>
      <c r="BB19" s="14">
        <v>0</v>
      </c>
      <c r="BC19" s="140" t="s">
        <v>13</v>
      </c>
      <c r="BD19" s="764" t="s">
        <v>92</v>
      </c>
      <c r="BE19" s="765"/>
      <c r="BF19" s="765"/>
      <c r="BG19" s="765"/>
      <c r="BH19" s="765"/>
      <c r="BI19" s="765"/>
      <c r="BJ19" s="765"/>
      <c r="BK19" s="765"/>
      <c r="BL19" s="765"/>
      <c r="BM19" s="765"/>
      <c r="BN19" s="765"/>
      <c r="BO19" s="765"/>
      <c r="BP19" s="765"/>
      <c r="BQ19" s="786"/>
      <c r="BR19" s="118"/>
      <c r="BS19" s="118"/>
      <c r="BT19" s="16">
        <f>BT20+BT21</f>
        <v>0</v>
      </c>
      <c r="BU19" s="140" t="s">
        <v>93</v>
      </c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</row>
    <row r="20" spans="1:256" ht="22.9" customHeight="1" x14ac:dyDescent="0.15">
      <c r="A20" s="118"/>
      <c r="B20" s="764" t="s">
        <v>94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86"/>
      <c r="P20" s="144"/>
      <c r="Q20" s="144"/>
      <c r="R20" s="484">
        <v>0</v>
      </c>
      <c r="S20" s="140" t="s">
        <v>14</v>
      </c>
      <c r="T20" s="764" t="s">
        <v>95</v>
      </c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86"/>
      <c r="AH20" s="144"/>
      <c r="AI20" s="144"/>
      <c r="AJ20" s="14">
        <v>0</v>
      </c>
      <c r="AK20" s="140" t="s">
        <v>96</v>
      </c>
      <c r="AL20" s="778" t="s">
        <v>97</v>
      </c>
      <c r="AM20" s="779"/>
      <c r="AN20" s="779"/>
      <c r="AO20" s="779"/>
      <c r="AP20" s="779"/>
      <c r="AQ20" s="779"/>
      <c r="AR20" s="779"/>
      <c r="AS20" s="779"/>
      <c r="AT20" s="779"/>
      <c r="AU20" s="779"/>
      <c r="AV20" s="779"/>
      <c r="AW20" s="779"/>
      <c r="AX20" s="779"/>
      <c r="AY20" s="780"/>
      <c r="AZ20" s="118"/>
      <c r="BA20" s="118"/>
      <c r="BB20" s="14">
        <v>0</v>
      </c>
      <c r="BC20" s="140" t="s">
        <v>14</v>
      </c>
      <c r="BD20" s="778" t="s">
        <v>98</v>
      </c>
      <c r="BE20" s="779"/>
      <c r="BF20" s="779"/>
      <c r="BG20" s="779"/>
      <c r="BH20" s="779"/>
      <c r="BI20" s="779"/>
      <c r="BJ20" s="779"/>
      <c r="BK20" s="779"/>
      <c r="BL20" s="779"/>
      <c r="BM20" s="779"/>
      <c r="BN20" s="779"/>
      <c r="BO20" s="779"/>
      <c r="BP20" s="779"/>
      <c r="BQ20" s="780"/>
      <c r="BR20" s="118"/>
      <c r="BS20" s="118"/>
      <c r="BT20" s="14">
        <v>0</v>
      </c>
      <c r="BU20" s="140" t="s">
        <v>99</v>
      </c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</row>
    <row r="21" spans="1:256" ht="22.9" customHeight="1" x14ac:dyDescent="0.15">
      <c r="A21" s="118"/>
      <c r="B21" s="764" t="s">
        <v>100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86"/>
      <c r="P21" s="118"/>
      <c r="Q21" s="118"/>
      <c r="R21" s="484">
        <v>0</v>
      </c>
      <c r="S21" s="140" t="s">
        <v>15</v>
      </c>
      <c r="T21" s="764" t="s">
        <v>101</v>
      </c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86"/>
      <c r="AH21" s="118"/>
      <c r="AI21" s="118"/>
      <c r="AJ21" s="14">
        <v>5014</v>
      </c>
      <c r="AK21" s="140" t="s">
        <v>102</v>
      </c>
      <c r="AL21" s="778" t="s">
        <v>103</v>
      </c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80"/>
      <c r="AZ21" s="144"/>
      <c r="BA21" s="144"/>
      <c r="BB21" s="16">
        <f>SUM(BB22:BB24)</f>
        <v>1120</v>
      </c>
      <c r="BC21" s="140" t="s">
        <v>15</v>
      </c>
      <c r="BD21" s="778" t="s">
        <v>104</v>
      </c>
      <c r="BE21" s="779"/>
      <c r="BF21" s="779"/>
      <c r="BG21" s="779"/>
      <c r="BH21" s="779"/>
      <c r="BI21" s="779"/>
      <c r="BJ21" s="779"/>
      <c r="BK21" s="779"/>
      <c r="BL21" s="779"/>
      <c r="BM21" s="779"/>
      <c r="BN21" s="779"/>
      <c r="BO21" s="779"/>
      <c r="BP21" s="779"/>
      <c r="BQ21" s="780"/>
      <c r="BR21" s="118"/>
      <c r="BS21" s="118"/>
      <c r="BT21" s="14">
        <v>0</v>
      </c>
      <c r="BU21" s="140" t="s">
        <v>105</v>
      </c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</row>
    <row r="22" spans="1:256" ht="22.9" customHeight="1" x14ac:dyDescent="0.15">
      <c r="A22" s="118"/>
      <c r="B22" s="778" t="s">
        <v>509</v>
      </c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80"/>
      <c r="P22" s="118"/>
      <c r="Q22" s="118"/>
      <c r="R22" s="484">
        <v>0</v>
      </c>
      <c r="S22" s="140" t="s">
        <v>16</v>
      </c>
      <c r="T22" s="778" t="s">
        <v>106</v>
      </c>
      <c r="U22" s="779"/>
      <c r="V22" s="779"/>
      <c r="W22" s="779"/>
      <c r="X22" s="779"/>
      <c r="Y22" s="779"/>
      <c r="Z22" s="779"/>
      <c r="AA22" s="779"/>
      <c r="AB22" s="779"/>
      <c r="AC22" s="779"/>
      <c r="AD22" s="779"/>
      <c r="AE22" s="779"/>
      <c r="AF22" s="779"/>
      <c r="AG22" s="780"/>
      <c r="AH22" s="118"/>
      <c r="AI22" s="118"/>
      <c r="AJ22" s="16">
        <f>SUM(AJ23:AJ32,AJ36:AJ45)</f>
        <v>0</v>
      </c>
      <c r="AK22" s="140" t="s">
        <v>107</v>
      </c>
      <c r="AL22" s="778" t="s">
        <v>108</v>
      </c>
      <c r="AM22" s="779"/>
      <c r="AN22" s="779"/>
      <c r="AO22" s="779"/>
      <c r="AP22" s="779"/>
      <c r="AQ22" s="779"/>
      <c r="AR22" s="779"/>
      <c r="AS22" s="779"/>
      <c r="AT22" s="779"/>
      <c r="AU22" s="779"/>
      <c r="AV22" s="779"/>
      <c r="AW22" s="779"/>
      <c r="AX22" s="779"/>
      <c r="AY22" s="780"/>
      <c r="AZ22" s="118"/>
      <c r="BA22" s="118"/>
      <c r="BB22" s="14">
        <v>0</v>
      </c>
      <c r="BC22" s="140" t="s">
        <v>16</v>
      </c>
      <c r="BD22" s="764" t="s">
        <v>109</v>
      </c>
      <c r="BE22" s="765"/>
      <c r="BF22" s="765"/>
      <c r="BG22" s="765"/>
      <c r="BH22" s="765"/>
      <c r="BI22" s="765"/>
      <c r="BJ22" s="765"/>
      <c r="BK22" s="765"/>
      <c r="BL22" s="765"/>
      <c r="BM22" s="765"/>
      <c r="BN22" s="765"/>
      <c r="BO22" s="765"/>
      <c r="BP22" s="765"/>
      <c r="BQ22" s="786"/>
      <c r="BR22" s="118"/>
      <c r="BS22" s="118"/>
      <c r="BT22" s="14">
        <v>0</v>
      </c>
      <c r="BU22" s="140" t="s">
        <v>110</v>
      </c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</row>
    <row r="23" spans="1:256" ht="22.9" customHeight="1" x14ac:dyDescent="0.15">
      <c r="A23" s="118"/>
      <c r="B23" s="778" t="s">
        <v>510</v>
      </c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80"/>
      <c r="P23" s="118"/>
      <c r="Q23" s="118"/>
      <c r="R23" s="484">
        <v>0</v>
      </c>
      <c r="S23" s="140" t="s">
        <v>28</v>
      </c>
      <c r="T23" s="764" t="s">
        <v>111</v>
      </c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86"/>
      <c r="AH23" s="118"/>
      <c r="AI23" s="118"/>
      <c r="AJ23" s="484">
        <v>0</v>
      </c>
      <c r="AK23" s="140" t="s">
        <v>112</v>
      </c>
      <c r="AL23" s="778" t="s">
        <v>113</v>
      </c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80"/>
      <c r="AZ23" s="118"/>
      <c r="BA23" s="118"/>
      <c r="BB23" s="14">
        <v>0</v>
      </c>
      <c r="BC23" s="140" t="s">
        <v>28</v>
      </c>
      <c r="BD23" s="764" t="s">
        <v>114</v>
      </c>
      <c r="BE23" s="765"/>
      <c r="BF23" s="765"/>
      <c r="BG23" s="765"/>
      <c r="BH23" s="765"/>
      <c r="BI23" s="765"/>
      <c r="BJ23" s="765"/>
      <c r="BK23" s="765"/>
      <c r="BL23" s="765"/>
      <c r="BM23" s="765"/>
      <c r="BN23" s="765"/>
      <c r="BO23" s="765"/>
      <c r="BP23" s="765"/>
      <c r="BQ23" s="786"/>
      <c r="BR23" s="144"/>
      <c r="BS23" s="144"/>
      <c r="BT23" s="16">
        <f>SUM(BT24:BT26)</f>
        <v>0</v>
      </c>
      <c r="BU23" s="140" t="s">
        <v>115</v>
      </c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</row>
    <row r="24" spans="1:256" ht="22.9" customHeight="1" x14ac:dyDescent="0.15">
      <c r="A24" s="118"/>
      <c r="B24" s="778" t="s">
        <v>511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80"/>
      <c r="P24" s="118"/>
      <c r="Q24" s="118"/>
      <c r="R24" s="484">
        <v>0</v>
      </c>
      <c r="S24" s="140" t="s">
        <v>116</v>
      </c>
      <c r="T24" s="764" t="s">
        <v>117</v>
      </c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86"/>
      <c r="AH24" s="118"/>
      <c r="AI24" s="118"/>
      <c r="AJ24" s="484">
        <v>0</v>
      </c>
      <c r="AK24" s="140" t="s">
        <v>118</v>
      </c>
      <c r="AL24" s="778" t="s">
        <v>119</v>
      </c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80"/>
      <c r="AZ24" s="118"/>
      <c r="BA24" s="118"/>
      <c r="BB24" s="14">
        <v>1120</v>
      </c>
      <c r="BC24" s="140" t="s">
        <v>116</v>
      </c>
      <c r="BD24" s="778" t="s">
        <v>120</v>
      </c>
      <c r="BE24" s="779"/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80"/>
      <c r="BR24" s="118"/>
      <c r="BS24" s="118"/>
      <c r="BT24" s="14">
        <v>0</v>
      </c>
      <c r="BU24" s="140" t="s">
        <v>112</v>
      </c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</row>
    <row r="25" spans="1:256" ht="22.9" customHeight="1" x14ac:dyDescent="0.15">
      <c r="A25" s="118"/>
      <c r="B25" s="778" t="s">
        <v>121</v>
      </c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80"/>
      <c r="P25" s="118"/>
      <c r="Q25" s="118"/>
      <c r="R25" s="484">
        <v>0</v>
      </c>
      <c r="S25" s="140" t="s">
        <v>122</v>
      </c>
      <c r="T25" s="764" t="s">
        <v>123</v>
      </c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86"/>
      <c r="AH25" s="118"/>
      <c r="AI25" s="118"/>
      <c r="AJ25" s="484">
        <v>0</v>
      </c>
      <c r="AK25" s="140" t="s">
        <v>124</v>
      </c>
      <c r="AL25" s="796" t="s">
        <v>125</v>
      </c>
      <c r="AM25" s="797"/>
      <c r="AN25" s="797"/>
      <c r="AO25" s="792" t="s">
        <v>126</v>
      </c>
      <c r="AP25" s="792"/>
      <c r="AQ25" s="792"/>
      <c r="AR25" s="792"/>
      <c r="AS25" s="792"/>
      <c r="AT25" s="792"/>
      <c r="AU25" s="792"/>
      <c r="AV25" s="792"/>
      <c r="AW25" s="792"/>
      <c r="AX25" s="792"/>
      <c r="AY25" s="793"/>
      <c r="AZ25" s="118"/>
      <c r="BA25" s="118"/>
      <c r="BB25" s="14">
        <v>0</v>
      </c>
      <c r="BC25" s="140" t="s">
        <v>122</v>
      </c>
      <c r="BD25" s="796" t="s">
        <v>127</v>
      </c>
      <c r="BE25" s="797"/>
      <c r="BF25" s="797"/>
      <c r="BG25" s="798" t="s">
        <v>128</v>
      </c>
      <c r="BH25" s="798"/>
      <c r="BI25" s="798"/>
      <c r="BJ25" s="798"/>
      <c r="BK25" s="798"/>
      <c r="BL25" s="798"/>
      <c r="BM25" s="798"/>
      <c r="BN25" s="798"/>
      <c r="BO25" s="798"/>
      <c r="BP25" s="798"/>
      <c r="BQ25" s="799"/>
      <c r="BR25" s="118"/>
      <c r="BS25" s="118"/>
      <c r="BT25" s="14">
        <v>0</v>
      </c>
      <c r="BU25" s="140" t="s">
        <v>118</v>
      </c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</row>
    <row r="26" spans="1:256" ht="22.9" customHeight="1" x14ac:dyDescent="0.15">
      <c r="A26" s="118"/>
      <c r="B26" s="778" t="s">
        <v>129</v>
      </c>
      <c r="C26" s="779"/>
      <c r="D26" s="779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80"/>
      <c r="P26" s="118"/>
      <c r="Q26" s="118"/>
      <c r="R26" s="484">
        <v>0</v>
      </c>
      <c r="S26" s="140" t="s">
        <v>130</v>
      </c>
      <c r="T26" s="781" t="s">
        <v>131</v>
      </c>
      <c r="U26" s="782"/>
      <c r="V26" s="782"/>
      <c r="W26" s="783" t="s">
        <v>132</v>
      </c>
      <c r="X26" s="784"/>
      <c r="Y26" s="784"/>
      <c r="Z26" s="784"/>
      <c r="AA26" s="784"/>
      <c r="AB26" s="784"/>
      <c r="AC26" s="784"/>
      <c r="AD26" s="784"/>
      <c r="AE26" s="784"/>
      <c r="AF26" s="784"/>
      <c r="AG26" s="800"/>
      <c r="AH26" s="145"/>
      <c r="AI26" s="118"/>
      <c r="AJ26" s="484">
        <v>0</v>
      </c>
      <c r="AK26" s="140" t="s">
        <v>133</v>
      </c>
      <c r="AL26" s="796" t="s">
        <v>134</v>
      </c>
      <c r="AM26" s="797"/>
      <c r="AN26" s="797"/>
      <c r="AO26" s="792" t="s">
        <v>135</v>
      </c>
      <c r="AP26" s="792"/>
      <c r="AQ26" s="792"/>
      <c r="AR26" s="792"/>
      <c r="AS26" s="792"/>
      <c r="AT26" s="792"/>
      <c r="AU26" s="792"/>
      <c r="AV26" s="792"/>
      <c r="AW26" s="792"/>
      <c r="AX26" s="792"/>
      <c r="AY26" s="793"/>
      <c r="AZ26" s="118"/>
      <c r="BA26" s="118"/>
      <c r="BB26" s="14">
        <v>0</v>
      </c>
      <c r="BC26" s="140" t="s">
        <v>130</v>
      </c>
      <c r="BD26" s="778" t="s">
        <v>63</v>
      </c>
      <c r="BE26" s="779"/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80"/>
      <c r="BR26" s="118"/>
      <c r="BS26" s="118"/>
      <c r="BT26" s="14">
        <v>0</v>
      </c>
      <c r="BU26" s="140" t="s">
        <v>124</v>
      </c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</row>
    <row r="27" spans="1:256" ht="22.9" customHeight="1" x14ac:dyDescent="0.15">
      <c r="A27" s="118"/>
      <c r="B27" s="778" t="s">
        <v>136</v>
      </c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80"/>
      <c r="P27" s="144"/>
      <c r="Q27" s="144"/>
      <c r="R27" s="484">
        <v>0</v>
      </c>
      <c r="S27" s="140" t="s">
        <v>137</v>
      </c>
      <c r="T27" s="781" t="s">
        <v>138</v>
      </c>
      <c r="U27" s="782"/>
      <c r="V27" s="782"/>
      <c r="W27" s="792" t="s">
        <v>512</v>
      </c>
      <c r="X27" s="794"/>
      <c r="Y27" s="794"/>
      <c r="Z27" s="794"/>
      <c r="AA27" s="794"/>
      <c r="AB27" s="794"/>
      <c r="AC27" s="794"/>
      <c r="AD27" s="794"/>
      <c r="AE27" s="794"/>
      <c r="AF27" s="794"/>
      <c r="AG27" s="795"/>
      <c r="AH27" s="144"/>
      <c r="AI27" s="144"/>
      <c r="AJ27" s="484">
        <v>0</v>
      </c>
      <c r="AK27" s="140" t="s">
        <v>140</v>
      </c>
      <c r="AL27" s="796" t="s">
        <v>141</v>
      </c>
      <c r="AM27" s="797"/>
      <c r="AN27" s="797"/>
      <c r="AO27" s="792" t="s">
        <v>142</v>
      </c>
      <c r="AP27" s="792"/>
      <c r="AQ27" s="792"/>
      <c r="AR27" s="792"/>
      <c r="AS27" s="792"/>
      <c r="AT27" s="792"/>
      <c r="AU27" s="792"/>
      <c r="AV27" s="792"/>
      <c r="AW27" s="792"/>
      <c r="AX27" s="792"/>
      <c r="AY27" s="793"/>
      <c r="AZ27" s="118"/>
      <c r="BA27" s="118"/>
      <c r="BB27" s="484">
        <v>0</v>
      </c>
      <c r="BC27" s="140" t="s">
        <v>137</v>
      </c>
      <c r="BD27" s="778" t="s">
        <v>143</v>
      </c>
      <c r="BE27" s="779"/>
      <c r="BF27" s="779"/>
      <c r="BG27" s="779"/>
      <c r="BH27" s="779"/>
      <c r="BI27" s="779"/>
      <c r="BJ27" s="779"/>
      <c r="BK27" s="779"/>
      <c r="BL27" s="779"/>
      <c r="BM27" s="779"/>
      <c r="BN27" s="779"/>
      <c r="BO27" s="779"/>
      <c r="BP27" s="779"/>
      <c r="BQ27" s="780"/>
      <c r="BR27" s="118"/>
      <c r="BS27" s="118"/>
      <c r="BT27" s="14">
        <v>0</v>
      </c>
      <c r="BU27" s="140" t="s">
        <v>133</v>
      </c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</row>
    <row r="28" spans="1:256" ht="22.9" customHeight="1" x14ac:dyDescent="0.15">
      <c r="A28" s="118"/>
      <c r="B28" s="778" t="s">
        <v>144</v>
      </c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80"/>
      <c r="P28" s="118"/>
      <c r="Q28" s="118"/>
      <c r="R28" s="484">
        <v>0</v>
      </c>
      <c r="S28" s="140" t="s">
        <v>145</v>
      </c>
      <c r="T28" s="781" t="s">
        <v>146</v>
      </c>
      <c r="U28" s="782"/>
      <c r="V28" s="782"/>
      <c r="W28" s="783" t="s">
        <v>147</v>
      </c>
      <c r="X28" s="784"/>
      <c r="Y28" s="784"/>
      <c r="Z28" s="784"/>
      <c r="AA28" s="784"/>
      <c r="AB28" s="784"/>
      <c r="AC28" s="784"/>
      <c r="AD28" s="784"/>
      <c r="AE28" s="784"/>
      <c r="AF28" s="784"/>
      <c r="AG28" s="800"/>
      <c r="AH28" s="118"/>
      <c r="AI28" s="118"/>
      <c r="AJ28" s="484">
        <v>0</v>
      </c>
      <c r="AK28" s="140" t="s">
        <v>148</v>
      </c>
      <c r="AL28" s="804" t="s">
        <v>149</v>
      </c>
      <c r="AM28" s="805"/>
      <c r="AN28" s="805"/>
      <c r="AO28" s="805"/>
      <c r="AP28" s="805"/>
      <c r="AQ28" s="805"/>
      <c r="AR28" s="805"/>
      <c r="AS28" s="805"/>
      <c r="AT28" s="805"/>
      <c r="AU28" s="805"/>
      <c r="AV28" s="805"/>
      <c r="AW28" s="805"/>
      <c r="AX28" s="805"/>
      <c r="AY28" s="806"/>
      <c r="AZ28" s="144"/>
      <c r="BA28" s="144"/>
      <c r="BB28" s="14">
        <v>0</v>
      </c>
      <c r="BC28" s="140" t="s">
        <v>145</v>
      </c>
      <c r="BD28" s="778" t="s">
        <v>150</v>
      </c>
      <c r="BE28" s="779"/>
      <c r="BF28" s="779"/>
      <c r="BG28" s="779"/>
      <c r="BH28" s="779"/>
      <c r="BI28" s="779"/>
      <c r="BJ28" s="779"/>
      <c r="BK28" s="779"/>
      <c r="BL28" s="779"/>
      <c r="BM28" s="779"/>
      <c r="BN28" s="779"/>
      <c r="BO28" s="779"/>
      <c r="BP28" s="779"/>
      <c r="BQ28" s="780"/>
      <c r="BR28" s="118"/>
      <c r="BS28" s="118"/>
      <c r="BT28" s="484">
        <v>0</v>
      </c>
      <c r="BU28" s="140" t="s">
        <v>140</v>
      </c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</row>
    <row r="29" spans="1:256" ht="22.5" customHeight="1" x14ac:dyDescent="0.15">
      <c r="A29" s="118"/>
      <c r="B29" s="778" t="s">
        <v>152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80"/>
      <c r="P29" s="118"/>
      <c r="Q29" s="118"/>
      <c r="R29" s="484">
        <v>0</v>
      </c>
      <c r="S29" s="140" t="s">
        <v>153</v>
      </c>
      <c r="T29" s="764" t="s">
        <v>154</v>
      </c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86"/>
      <c r="AH29" s="118"/>
      <c r="AI29" s="118"/>
      <c r="AJ29" s="14">
        <v>0</v>
      </c>
      <c r="AK29" s="140" t="s">
        <v>155</v>
      </c>
      <c r="AL29" s="764" t="s">
        <v>156</v>
      </c>
      <c r="AM29" s="765"/>
      <c r="AN29" s="765"/>
      <c r="AO29" s="765"/>
      <c r="AP29" s="765"/>
      <c r="AQ29" s="765"/>
      <c r="AR29" s="765"/>
      <c r="AS29" s="765"/>
      <c r="AT29" s="765"/>
      <c r="AU29" s="765"/>
      <c r="AV29" s="765"/>
      <c r="AW29" s="765"/>
      <c r="AX29" s="765"/>
      <c r="AY29" s="786"/>
      <c r="AZ29" s="118"/>
      <c r="BA29" s="118"/>
      <c r="BB29" s="16">
        <f>SUM(BB30:BB33)</f>
        <v>138</v>
      </c>
      <c r="BC29" s="140" t="s">
        <v>153</v>
      </c>
      <c r="BD29" s="778" t="s">
        <v>513</v>
      </c>
      <c r="BE29" s="779"/>
      <c r="BF29" s="779"/>
      <c r="BG29" s="779"/>
      <c r="BH29" s="779"/>
      <c r="BI29" s="779"/>
      <c r="BJ29" s="779"/>
      <c r="BK29" s="779"/>
      <c r="BL29" s="779"/>
      <c r="BM29" s="779"/>
      <c r="BN29" s="779"/>
      <c r="BO29" s="779"/>
      <c r="BP29" s="779"/>
      <c r="BQ29" s="780"/>
      <c r="BR29" s="118"/>
      <c r="BS29" s="118"/>
      <c r="BT29" s="14">
        <v>198609</v>
      </c>
      <c r="BU29" s="140" t="s">
        <v>148</v>
      </c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</row>
    <row r="30" spans="1:256" s="151" customFormat="1" ht="25.5" customHeight="1" x14ac:dyDescent="0.15">
      <c r="A30" s="118"/>
      <c r="B30" s="778" t="s">
        <v>158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80"/>
      <c r="P30" s="118"/>
      <c r="Q30" s="118"/>
      <c r="R30" s="484">
        <v>0</v>
      </c>
      <c r="S30" s="140" t="s">
        <v>159</v>
      </c>
      <c r="T30" s="764" t="s">
        <v>160</v>
      </c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765"/>
      <c r="AF30" s="765"/>
      <c r="AG30" s="786"/>
      <c r="AH30" s="118"/>
      <c r="AI30" s="118"/>
      <c r="AJ30" s="14">
        <v>0</v>
      </c>
      <c r="AK30" s="140" t="s">
        <v>161</v>
      </c>
      <c r="AL30" s="801" t="s">
        <v>162</v>
      </c>
      <c r="AM30" s="802"/>
      <c r="AN30" s="802"/>
      <c r="AO30" s="802"/>
      <c r="AP30" s="802"/>
      <c r="AQ30" s="802"/>
      <c r="AR30" s="802"/>
      <c r="AS30" s="802"/>
      <c r="AT30" s="802"/>
      <c r="AU30" s="802"/>
      <c r="AV30" s="802"/>
      <c r="AW30" s="802"/>
      <c r="AX30" s="802"/>
      <c r="AY30" s="803"/>
      <c r="AZ30" s="118"/>
      <c r="BA30" s="118"/>
      <c r="BB30" s="14">
        <v>0</v>
      </c>
      <c r="BC30" s="140" t="s">
        <v>159</v>
      </c>
      <c r="BD30" s="778" t="s">
        <v>514</v>
      </c>
      <c r="BE30" s="779"/>
      <c r="BF30" s="779"/>
      <c r="BG30" s="779"/>
      <c r="BH30" s="779"/>
      <c r="BI30" s="779"/>
      <c r="BJ30" s="779"/>
      <c r="BK30" s="779"/>
      <c r="BL30" s="779"/>
      <c r="BM30" s="779"/>
      <c r="BN30" s="779"/>
      <c r="BO30" s="779"/>
      <c r="BP30" s="779"/>
      <c r="BQ30" s="780"/>
      <c r="BR30" s="144"/>
      <c r="BS30" s="144"/>
      <c r="BT30" s="14">
        <v>78825</v>
      </c>
      <c r="BU30" s="140" t="s">
        <v>163</v>
      </c>
      <c r="BV30" s="146"/>
      <c r="BW30" s="146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47"/>
      <c r="CM30" s="140"/>
      <c r="CN30" s="146"/>
      <c r="CO30" s="146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47"/>
      <c r="DE30" s="140"/>
      <c r="DF30" s="146"/>
      <c r="DG30" s="146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47"/>
      <c r="DW30" s="140"/>
      <c r="DX30" s="146"/>
      <c r="DY30" s="146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47"/>
      <c r="EO30" s="140"/>
      <c r="EP30" s="146"/>
      <c r="EQ30" s="146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47"/>
      <c r="FG30" s="140"/>
      <c r="FH30" s="146"/>
      <c r="FI30" s="146"/>
      <c r="FJ30" s="118"/>
      <c r="FK30" s="118"/>
      <c r="FL30" s="118"/>
      <c r="FM30" s="118"/>
      <c r="FN30" s="118"/>
      <c r="FO30" s="118"/>
      <c r="FP30" s="118"/>
      <c r="FQ30" s="148"/>
      <c r="FR30" s="148"/>
      <c r="FS30" s="148"/>
      <c r="FT30" s="148"/>
      <c r="FU30" s="148"/>
      <c r="FV30" s="148"/>
      <c r="FW30" s="148"/>
      <c r="FX30" s="149"/>
      <c r="FY30" s="71"/>
      <c r="FZ30" s="150"/>
      <c r="GA30" s="150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9"/>
      <c r="GQ30" s="71"/>
      <c r="GR30" s="150"/>
      <c r="GS30" s="150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9"/>
      <c r="HI30" s="71"/>
      <c r="HJ30" s="150"/>
      <c r="HK30" s="150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9"/>
      <c r="IA30" s="71"/>
      <c r="IB30" s="150"/>
      <c r="IC30" s="150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9"/>
      <c r="IS30" s="71"/>
      <c r="IT30" s="150"/>
      <c r="IU30" s="150"/>
      <c r="IV30" s="148"/>
    </row>
    <row r="31" spans="1:256" s="151" customFormat="1" ht="22.5" customHeight="1" thickBot="1" x14ac:dyDescent="0.2">
      <c r="A31" s="118"/>
      <c r="B31" s="778" t="s">
        <v>164</v>
      </c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80"/>
      <c r="P31" s="118"/>
      <c r="Q31" s="118"/>
      <c r="R31" s="484">
        <v>0</v>
      </c>
      <c r="S31" s="140" t="s">
        <v>165</v>
      </c>
      <c r="T31" s="764" t="s">
        <v>166</v>
      </c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86"/>
      <c r="AH31" s="118"/>
      <c r="AI31" s="118"/>
      <c r="AJ31" s="14">
        <v>0</v>
      </c>
      <c r="AK31" s="140" t="s">
        <v>167</v>
      </c>
      <c r="AL31" s="801" t="s">
        <v>168</v>
      </c>
      <c r="AM31" s="802"/>
      <c r="AN31" s="802"/>
      <c r="AO31" s="802"/>
      <c r="AP31" s="802"/>
      <c r="AQ31" s="802"/>
      <c r="AR31" s="802"/>
      <c r="AS31" s="802"/>
      <c r="AT31" s="802"/>
      <c r="AU31" s="802"/>
      <c r="AV31" s="802"/>
      <c r="AW31" s="802"/>
      <c r="AX31" s="802"/>
      <c r="AY31" s="803"/>
      <c r="AZ31" s="118"/>
      <c r="BA31" s="118"/>
      <c r="BB31" s="14">
        <v>0</v>
      </c>
      <c r="BC31" s="140" t="s">
        <v>165</v>
      </c>
      <c r="BD31" s="778" t="s">
        <v>429</v>
      </c>
      <c r="BE31" s="779"/>
      <c r="BF31" s="779"/>
      <c r="BG31" s="779"/>
      <c r="BH31" s="779"/>
      <c r="BI31" s="779"/>
      <c r="BJ31" s="779"/>
      <c r="BK31" s="779"/>
      <c r="BL31" s="779"/>
      <c r="BM31" s="779"/>
      <c r="BN31" s="779"/>
      <c r="BO31" s="779"/>
      <c r="BP31" s="779"/>
      <c r="BQ31" s="780"/>
      <c r="BR31" s="132"/>
      <c r="BS31" s="157"/>
      <c r="BT31" s="152">
        <f>R13+R14+SUM(R22:R33)+R37+R41+R42+R46+AJ19+AJ22+AJ46+BB13+BB34+BB40+BB44+BB45+BT14+BT27+BT28+BT29</f>
        <v>1222071</v>
      </c>
      <c r="BU31" s="140" t="s">
        <v>169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</row>
    <row r="32" spans="1:256" ht="22.9" customHeight="1" x14ac:dyDescent="0.15">
      <c r="A32" s="118"/>
      <c r="B32" s="778" t="s">
        <v>170</v>
      </c>
      <c r="C32" s="779"/>
      <c r="D32" s="779"/>
      <c r="E32" s="779"/>
      <c r="F32" s="779"/>
      <c r="G32" s="779"/>
      <c r="H32" s="779"/>
      <c r="I32" s="779"/>
      <c r="J32" s="779"/>
      <c r="K32" s="779"/>
      <c r="L32" s="779"/>
      <c r="M32" s="779"/>
      <c r="N32" s="779"/>
      <c r="O32" s="780"/>
      <c r="P32" s="118"/>
      <c r="Q32" s="118"/>
      <c r="R32" s="484">
        <v>0</v>
      </c>
      <c r="S32" s="140" t="s">
        <v>171</v>
      </c>
      <c r="T32" s="764" t="s">
        <v>172</v>
      </c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86"/>
      <c r="AH32" s="118"/>
      <c r="AI32" s="118"/>
      <c r="AJ32" s="16">
        <f>SUM(AJ33:AJ35)</f>
        <v>0</v>
      </c>
      <c r="AK32" s="140" t="s">
        <v>173</v>
      </c>
      <c r="AL32" s="796" t="s">
        <v>515</v>
      </c>
      <c r="AM32" s="797"/>
      <c r="AN32" s="797"/>
      <c r="AO32" s="792" t="s">
        <v>142</v>
      </c>
      <c r="AP32" s="792"/>
      <c r="AQ32" s="792"/>
      <c r="AR32" s="792"/>
      <c r="AS32" s="792"/>
      <c r="AT32" s="792"/>
      <c r="AU32" s="792"/>
      <c r="AV32" s="792"/>
      <c r="AW32" s="792"/>
      <c r="AX32" s="792"/>
      <c r="AY32" s="793"/>
      <c r="AZ32" s="118"/>
      <c r="BA32" s="118"/>
      <c r="BB32" s="484">
        <v>0</v>
      </c>
      <c r="BC32" s="140" t="s">
        <v>171</v>
      </c>
      <c r="BD32" s="915"/>
      <c r="BE32" s="915"/>
      <c r="BF32" s="915"/>
      <c r="BG32" s="915"/>
      <c r="BH32" s="915"/>
      <c r="BI32" s="915"/>
      <c r="BJ32" s="915"/>
      <c r="BK32" s="915"/>
      <c r="BL32" s="915"/>
      <c r="BM32" s="915"/>
      <c r="BN32" s="915"/>
      <c r="BO32" s="915"/>
      <c r="BP32" s="915"/>
      <c r="BQ32" s="915"/>
      <c r="BR32" s="118"/>
      <c r="BS32" s="118"/>
      <c r="BT32" s="485"/>
      <c r="BU32" s="140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</row>
    <row r="33" spans="1:172" ht="22.9" customHeight="1" x14ac:dyDescent="0.15">
      <c r="A33" s="118"/>
      <c r="B33" s="778" t="s">
        <v>174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80"/>
      <c r="P33" s="118"/>
      <c r="Q33" s="118"/>
      <c r="R33" s="484">
        <v>0</v>
      </c>
      <c r="S33" s="140" t="s">
        <v>175</v>
      </c>
      <c r="T33" s="778" t="s">
        <v>176</v>
      </c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80"/>
      <c r="AH33" s="118"/>
      <c r="AI33" s="118"/>
      <c r="AJ33" s="14">
        <v>0</v>
      </c>
      <c r="AK33" s="140" t="s">
        <v>177</v>
      </c>
      <c r="AL33" s="778" t="s">
        <v>178</v>
      </c>
      <c r="AM33" s="779"/>
      <c r="AN33" s="779"/>
      <c r="AO33" s="779"/>
      <c r="AP33" s="779"/>
      <c r="AQ33" s="779"/>
      <c r="AR33" s="779"/>
      <c r="AS33" s="779"/>
      <c r="AT33" s="779"/>
      <c r="AU33" s="779"/>
      <c r="AV33" s="779"/>
      <c r="AW33" s="779"/>
      <c r="AX33" s="779"/>
      <c r="AY33" s="780"/>
      <c r="AZ33" s="118"/>
      <c r="BA33" s="118"/>
      <c r="BB33" s="14">
        <v>138</v>
      </c>
      <c r="BC33" s="140" t="s">
        <v>175</v>
      </c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118"/>
      <c r="BS33" s="118"/>
      <c r="BT33" s="147"/>
      <c r="BU33" s="140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</row>
    <row r="34" spans="1:172" ht="22.9" customHeight="1" x14ac:dyDescent="0.15">
      <c r="A34" s="118"/>
      <c r="B34" s="781" t="s">
        <v>180</v>
      </c>
      <c r="C34" s="782"/>
      <c r="D34" s="782"/>
      <c r="E34" s="783" t="s">
        <v>181</v>
      </c>
      <c r="F34" s="784"/>
      <c r="G34" s="784"/>
      <c r="H34" s="784"/>
      <c r="I34" s="784"/>
      <c r="J34" s="784"/>
      <c r="K34" s="784"/>
      <c r="L34" s="784"/>
      <c r="M34" s="784"/>
      <c r="N34" s="784"/>
      <c r="O34" s="800"/>
      <c r="P34" s="144"/>
      <c r="Q34" s="144"/>
      <c r="R34" s="484">
        <v>0</v>
      </c>
      <c r="S34" s="140" t="s">
        <v>182</v>
      </c>
      <c r="T34" s="778" t="s">
        <v>183</v>
      </c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80"/>
      <c r="AH34" s="144"/>
      <c r="AI34" s="144"/>
      <c r="AJ34" s="14">
        <v>0</v>
      </c>
      <c r="AK34" s="140" t="s">
        <v>184</v>
      </c>
      <c r="AL34" s="778" t="s">
        <v>185</v>
      </c>
      <c r="AM34" s="779"/>
      <c r="AN34" s="779"/>
      <c r="AO34" s="779"/>
      <c r="AP34" s="779"/>
      <c r="AQ34" s="779"/>
      <c r="AR34" s="779"/>
      <c r="AS34" s="779"/>
      <c r="AT34" s="779"/>
      <c r="AU34" s="779"/>
      <c r="AV34" s="779"/>
      <c r="AW34" s="779"/>
      <c r="AX34" s="779"/>
      <c r="AY34" s="780"/>
      <c r="AZ34" s="118"/>
      <c r="BA34" s="118"/>
      <c r="BB34" s="16">
        <f>SUM(BB35:BB36)</f>
        <v>1527</v>
      </c>
      <c r="BC34" s="140" t="s">
        <v>182</v>
      </c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118"/>
      <c r="BS34" s="118"/>
      <c r="BT34" s="147"/>
      <c r="BU34" s="140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</row>
    <row r="35" spans="1:172" ht="22.9" customHeight="1" x14ac:dyDescent="0.15">
      <c r="A35" s="118"/>
      <c r="B35" s="781" t="s">
        <v>187</v>
      </c>
      <c r="C35" s="782"/>
      <c r="D35" s="782"/>
      <c r="E35" s="783" t="s">
        <v>516</v>
      </c>
      <c r="F35" s="784"/>
      <c r="G35" s="784"/>
      <c r="H35" s="784"/>
      <c r="I35" s="784"/>
      <c r="J35" s="784"/>
      <c r="K35" s="784"/>
      <c r="L35" s="784"/>
      <c r="M35" s="784"/>
      <c r="N35" s="784"/>
      <c r="O35" s="800"/>
      <c r="P35" s="118"/>
      <c r="Q35" s="118"/>
      <c r="R35" s="484">
        <v>0</v>
      </c>
      <c r="S35" s="140" t="s">
        <v>188</v>
      </c>
      <c r="T35" s="778" t="s">
        <v>63</v>
      </c>
      <c r="U35" s="779"/>
      <c r="V35" s="779"/>
      <c r="W35" s="779"/>
      <c r="X35" s="779"/>
      <c r="Y35" s="779"/>
      <c r="Z35" s="779"/>
      <c r="AA35" s="779"/>
      <c r="AB35" s="779"/>
      <c r="AC35" s="779"/>
      <c r="AD35" s="779"/>
      <c r="AE35" s="779"/>
      <c r="AF35" s="779"/>
      <c r="AG35" s="780"/>
      <c r="AH35" s="144"/>
      <c r="AI35" s="144"/>
      <c r="AJ35" s="14">
        <v>0</v>
      </c>
      <c r="AK35" s="140" t="s">
        <v>189</v>
      </c>
      <c r="AL35" s="764" t="s">
        <v>190</v>
      </c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86"/>
      <c r="AZ35" s="144"/>
      <c r="BA35" s="144"/>
      <c r="BB35" s="14">
        <v>1527</v>
      </c>
      <c r="BC35" s="140" t="s">
        <v>188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</row>
    <row r="36" spans="1:172" ht="22.9" customHeight="1" x14ac:dyDescent="0.15">
      <c r="A36" s="118"/>
      <c r="B36" s="781" t="s">
        <v>192</v>
      </c>
      <c r="C36" s="782"/>
      <c r="D36" s="782"/>
      <c r="E36" s="783" t="s">
        <v>517</v>
      </c>
      <c r="F36" s="784"/>
      <c r="G36" s="784"/>
      <c r="H36" s="784"/>
      <c r="I36" s="784"/>
      <c r="J36" s="784"/>
      <c r="K36" s="784"/>
      <c r="L36" s="784"/>
      <c r="M36" s="784"/>
      <c r="N36" s="784"/>
      <c r="O36" s="800"/>
      <c r="P36" s="118"/>
      <c r="Q36" s="118"/>
      <c r="R36" s="484">
        <v>0</v>
      </c>
      <c r="S36" s="140" t="s">
        <v>193</v>
      </c>
      <c r="T36" s="764" t="s">
        <v>194</v>
      </c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86"/>
      <c r="AH36" s="118"/>
      <c r="AI36" s="118"/>
      <c r="AJ36" s="14">
        <v>0</v>
      </c>
      <c r="AK36" s="140" t="s">
        <v>195</v>
      </c>
      <c r="AL36" s="764" t="s">
        <v>196</v>
      </c>
      <c r="AM36" s="765"/>
      <c r="AN36" s="765"/>
      <c r="AO36" s="765"/>
      <c r="AP36" s="765"/>
      <c r="AQ36" s="765"/>
      <c r="AR36" s="765"/>
      <c r="AS36" s="765"/>
      <c r="AT36" s="765"/>
      <c r="AU36" s="765"/>
      <c r="AV36" s="765"/>
      <c r="AW36" s="765"/>
      <c r="AX36" s="765"/>
      <c r="AY36" s="786"/>
      <c r="AZ36" s="118"/>
      <c r="BA36" s="118"/>
      <c r="BB36" s="16">
        <f>SUM(BB37:BB39)</f>
        <v>0</v>
      </c>
      <c r="BC36" s="140" t="s">
        <v>193</v>
      </c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</row>
    <row r="37" spans="1:172" ht="22.9" customHeight="1" x14ac:dyDescent="0.15">
      <c r="A37" s="146"/>
      <c r="B37" s="778" t="s">
        <v>198</v>
      </c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80"/>
      <c r="P37" s="118"/>
      <c r="Q37" s="118"/>
      <c r="R37" s="486">
        <f>SUM(R38:R40)</f>
        <v>0</v>
      </c>
      <c r="S37" s="140" t="s">
        <v>199</v>
      </c>
      <c r="T37" s="807" t="s">
        <v>200</v>
      </c>
      <c r="U37" s="808"/>
      <c r="V37" s="808"/>
      <c r="W37" s="783" t="s">
        <v>201</v>
      </c>
      <c r="X37" s="784"/>
      <c r="Y37" s="784"/>
      <c r="Z37" s="784"/>
      <c r="AA37" s="784"/>
      <c r="AB37" s="784"/>
      <c r="AC37" s="784"/>
      <c r="AD37" s="784"/>
      <c r="AE37" s="784"/>
      <c r="AF37" s="784"/>
      <c r="AG37" s="800"/>
      <c r="AH37" s="118"/>
      <c r="AI37" s="118"/>
      <c r="AJ37" s="14">
        <v>0</v>
      </c>
      <c r="AK37" s="140" t="s">
        <v>202</v>
      </c>
      <c r="AL37" s="855" t="s">
        <v>203</v>
      </c>
      <c r="AM37" s="834"/>
      <c r="AN37" s="834"/>
      <c r="AO37" s="834"/>
      <c r="AP37" s="834"/>
      <c r="AQ37" s="834"/>
      <c r="AR37" s="834"/>
      <c r="AS37" s="834"/>
      <c r="AT37" s="834"/>
      <c r="AU37" s="834"/>
      <c r="AV37" s="834"/>
      <c r="AW37" s="834"/>
      <c r="AX37" s="834"/>
      <c r="AY37" s="854"/>
      <c r="AZ37" s="118"/>
      <c r="BA37" s="118"/>
      <c r="BB37" s="14">
        <v>0</v>
      </c>
      <c r="BC37" s="140" t="s">
        <v>199</v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</row>
    <row r="38" spans="1:172" ht="22.9" customHeight="1" x14ac:dyDescent="0.15">
      <c r="A38" s="118"/>
      <c r="B38" s="764" t="s">
        <v>206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86"/>
      <c r="P38" s="118"/>
      <c r="Q38" s="118"/>
      <c r="R38" s="484">
        <v>0</v>
      </c>
      <c r="S38" s="140" t="s">
        <v>207</v>
      </c>
      <c r="T38" s="807" t="s">
        <v>208</v>
      </c>
      <c r="U38" s="808"/>
      <c r="V38" s="808"/>
      <c r="W38" s="783" t="s">
        <v>209</v>
      </c>
      <c r="X38" s="784"/>
      <c r="Y38" s="784"/>
      <c r="Z38" s="784"/>
      <c r="AA38" s="784"/>
      <c r="AB38" s="784"/>
      <c r="AC38" s="784"/>
      <c r="AD38" s="784"/>
      <c r="AE38" s="784"/>
      <c r="AF38" s="784"/>
      <c r="AG38" s="800"/>
      <c r="AH38" s="118"/>
      <c r="AI38" s="118"/>
      <c r="AJ38" s="14">
        <v>0</v>
      </c>
      <c r="AK38" s="140" t="s">
        <v>210</v>
      </c>
      <c r="AL38" s="855" t="s">
        <v>211</v>
      </c>
      <c r="AM38" s="834"/>
      <c r="AN38" s="834"/>
      <c r="AO38" s="834"/>
      <c r="AP38" s="834"/>
      <c r="AQ38" s="834"/>
      <c r="AR38" s="834"/>
      <c r="AS38" s="834"/>
      <c r="AT38" s="834"/>
      <c r="AU38" s="834"/>
      <c r="AV38" s="834"/>
      <c r="AW38" s="834"/>
      <c r="AX38" s="834"/>
      <c r="AY38" s="854"/>
      <c r="AZ38" s="118"/>
      <c r="BA38" s="118"/>
      <c r="BB38" s="14">
        <v>0</v>
      </c>
      <c r="BC38" s="140" t="s">
        <v>207</v>
      </c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</row>
    <row r="39" spans="1:172" ht="22.9" customHeight="1" x14ac:dyDescent="0.15">
      <c r="A39" s="118"/>
      <c r="B39" s="764" t="s">
        <v>213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86"/>
      <c r="P39" s="118"/>
      <c r="Q39" s="118"/>
      <c r="R39" s="484">
        <v>0</v>
      </c>
      <c r="S39" s="140" t="s">
        <v>214</v>
      </c>
      <c r="T39" s="807" t="s">
        <v>215</v>
      </c>
      <c r="U39" s="808"/>
      <c r="V39" s="808"/>
      <c r="W39" s="783" t="s">
        <v>126</v>
      </c>
      <c r="X39" s="784"/>
      <c r="Y39" s="784"/>
      <c r="Z39" s="784"/>
      <c r="AA39" s="784"/>
      <c r="AB39" s="784"/>
      <c r="AC39" s="784"/>
      <c r="AD39" s="784"/>
      <c r="AE39" s="784"/>
      <c r="AF39" s="784"/>
      <c r="AG39" s="800"/>
      <c r="AH39" s="118"/>
      <c r="AI39" s="118"/>
      <c r="AJ39" s="14">
        <v>0</v>
      </c>
      <c r="AK39" s="140" t="s">
        <v>216</v>
      </c>
      <c r="AL39" s="855" t="s">
        <v>518</v>
      </c>
      <c r="AM39" s="834"/>
      <c r="AN39" s="834"/>
      <c r="AO39" s="834"/>
      <c r="AP39" s="834"/>
      <c r="AQ39" s="834"/>
      <c r="AR39" s="834"/>
      <c r="AS39" s="834"/>
      <c r="AT39" s="834"/>
      <c r="AU39" s="834"/>
      <c r="AV39" s="834"/>
      <c r="AW39" s="834"/>
      <c r="AX39" s="834"/>
      <c r="AY39" s="854"/>
      <c r="AZ39" s="118"/>
      <c r="BA39" s="118"/>
      <c r="BB39" s="14">
        <v>0</v>
      </c>
      <c r="BC39" s="140" t="s">
        <v>214</v>
      </c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</row>
    <row r="40" spans="1:172" ht="22.9" customHeight="1" x14ac:dyDescent="0.15">
      <c r="A40" s="118"/>
      <c r="B40" s="816" t="s">
        <v>218</v>
      </c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8"/>
      <c r="P40" s="118"/>
      <c r="Q40" s="118"/>
      <c r="R40" s="484">
        <v>0</v>
      </c>
      <c r="S40" s="140" t="s">
        <v>219</v>
      </c>
      <c r="T40" s="819" t="s">
        <v>220</v>
      </c>
      <c r="U40" s="820"/>
      <c r="V40" s="820"/>
      <c r="W40" s="792" t="s">
        <v>221</v>
      </c>
      <c r="X40" s="794"/>
      <c r="Y40" s="794"/>
      <c r="Z40" s="794"/>
      <c r="AA40" s="794"/>
      <c r="AB40" s="794"/>
      <c r="AC40" s="794"/>
      <c r="AD40" s="794"/>
      <c r="AE40" s="794"/>
      <c r="AF40" s="794"/>
      <c r="AG40" s="795"/>
      <c r="AH40" s="118"/>
      <c r="AI40" s="118"/>
      <c r="AJ40" s="487">
        <v>0</v>
      </c>
      <c r="AK40" s="140" t="s">
        <v>222</v>
      </c>
      <c r="AL40" s="855" t="s">
        <v>223</v>
      </c>
      <c r="AM40" s="834"/>
      <c r="AN40" s="834"/>
      <c r="AO40" s="834"/>
      <c r="AP40" s="834"/>
      <c r="AQ40" s="834"/>
      <c r="AR40" s="834"/>
      <c r="AS40" s="834"/>
      <c r="AT40" s="834"/>
      <c r="AU40" s="834"/>
      <c r="AV40" s="834"/>
      <c r="AW40" s="834"/>
      <c r="AX40" s="834"/>
      <c r="AY40" s="854"/>
      <c r="AZ40" s="118"/>
      <c r="BA40" s="118"/>
      <c r="BB40" s="16">
        <f>SUM(BB41:BB43)</f>
        <v>0</v>
      </c>
      <c r="BC40" s="140" t="s">
        <v>224</v>
      </c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</row>
    <row r="41" spans="1:172" ht="23.1" customHeight="1" x14ac:dyDescent="0.15">
      <c r="A41" s="117"/>
      <c r="B41" s="778" t="s">
        <v>225</v>
      </c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80"/>
      <c r="P41" s="118"/>
      <c r="Q41" s="118"/>
      <c r="R41" s="484">
        <v>0</v>
      </c>
      <c r="S41" s="140" t="s">
        <v>226</v>
      </c>
      <c r="T41" s="819" t="s">
        <v>227</v>
      </c>
      <c r="U41" s="820"/>
      <c r="V41" s="820"/>
      <c r="W41" s="783" t="s">
        <v>228</v>
      </c>
      <c r="X41" s="784"/>
      <c r="Y41" s="784"/>
      <c r="Z41" s="784"/>
      <c r="AA41" s="784"/>
      <c r="AB41" s="784"/>
      <c r="AC41" s="784"/>
      <c r="AD41" s="784"/>
      <c r="AE41" s="784"/>
      <c r="AF41" s="784"/>
      <c r="AG41" s="800"/>
      <c r="AH41" s="118"/>
      <c r="AI41" s="118"/>
      <c r="AJ41" s="14">
        <v>0</v>
      </c>
      <c r="AK41" s="140" t="s">
        <v>229</v>
      </c>
      <c r="AL41" s="824" t="s">
        <v>519</v>
      </c>
      <c r="AM41" s="825"/>
      <c r="AN41" s="825"/>
      <c r="AO41" s="825"/>
      <c r="AP41" s="825"/>
      <c r="AQ41" s="825"/>
      <c r="AR41" s="825"/>
      <c r="AS41" s="825"/>
      <c r="AT41" s="825"/>
      <c r="AU41" s="825"/>
      <c r="AV41" s="825"/>
      <c r="AW41" s="825"/>
      <c r="AX41" s="825"/>
      <c r="AY41" s="916"/>
      <c r="AZ41" s="129"/>
      <c r="BA41" s="154"/>
      <c r="BB41" s="14">
        <v>0</v>
      </c>
      <c r="BC41" s="140" t="s">
        <v>231</v>
      </c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</row>
    <row r="42" spans="1:172" ht="23.1" customHeight="1" x14ac:dyDescent="0.15">
      <c r="A42" s="117"/>
      <c r="B42" s="778" t="s">
        <v>232</v>
      </c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80"/>
      <c r="P42" s="129"/>
      <c r="Q42" s="118"/>
      <c r="R42" s="365">
        <f>SUM(R43:R45)</f>
        <v>0</v>
      </c>
      <c r="S42" s="140" t="s">
        <v>233</v>
      </c>
      <c r="T42" s="819" t="s">
        <v>234</v>
      </c>
      <c r="U42" s="820"/>
      <c r="V42" s="820"/>
      <c r="W42" s="821" t="s">
        <v>520</v>
      </c>
      <c r="X42" s="822"/>
      <c r="Y42" s="822"/>
      <c r="Z42" s="822"/>
      <c r="AA42" s="822"/>
      <c r="AB42" s="822"/>
      <c r="AC42" s="822"/>
      <c r="AD42" s="822"/>
      <c r="AE42" s="822"/>
      <c r="AF42" s="822"/>
      <c r="AG42" s="823"/>
      <c r="AH42" s="129"/>
      <c r="AI42" s="118"/>
      <c r="AJ42" s="487">
        <v>0</v>
      </c>
      <c r="AK42" s="140" t="s">
        <v>235</v>
      </c>
      <c r="AL42" s="917" t="s">
        <v>236</v>
      </c>
      <c r="AM42" s="918"/>
      <c r="AN42" s="918"/>
      <c r="AO42" s="783" t="s">
        <v>521</v>
      </c>
      <c r="AP42" s="784"/>
      <c r="AQ42" s="784"/>
      <c r="AR42" s="784"/>
      <c r="AS42" s="784"/>
      <c r="AT42" s="784"/>
      <c r="AU42" s="784"/>
      <c r="AV42" s="784"/>
      <c r="AW42" s="784"/>
      <c r="AX42" s="784"/>
      <c r="AY42" s="800"/>
      <c r="AZ42" s="129"/>
      <c r="BA42" s="154"/>
      <c r="BB42" s="14">
        <v>0</v>
      </c>
      <c r="BC42" s="140" t="s">
        <v>282</v>
      </c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</row>
    <row r="43" spans="1:172" ht="23.1" customHeight="1" x14ac:dyDescent="0.15">
      <c r="A43" s="117"/>
      <c r="B43" s="764" t="s">
        <v>238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86"/>
      <c r="P43" s="129"/>
      <c r="Q43" s="154"/>
      <c r="R43" s="14">
        <v>0</v>
      </c>
      <c r="S43" s="140" t="s">
        <v>239</v>
      </c>
      <c r="T43" s="819" t="s">
        <v>240</v>
      </c>
      <c r="U43" s="820"/>
      <c r="V43" s="820"/>
      <c r="W43" s="821" t="s">
        <v>522</v>
      </c>
      <c r="X43" s="822"/>
      <c r="Y43" s="822"/>
      <c r="Z43" s="822"/>
      <c r="AA43" s="822"/>
      <c r="AB43" s="822"/>
      <c r="AC43" s="822"/>
      <c r="AD43" s="822"/>
      <c r="AE43" s="822"/>
      <c r="AF43" s="822"/>
      <c r="AG43" s="823"/>
      <c r="AH43" s="129"/>
      <c r="AI43" s="154"/>
      <c r="AJ43" s="487">
        <v>0</v>
      </c>
      <c r="AK43" s="140" t="s">
        <v>241</v>
      </c>
      <c r="AL43" s="824" t="s">
        <v>523</v>
      </c>
      <c r="AM43" s="825"/>
      <c r="AN43" s="825"/>
      <c r="AO43" s="825"/>
      <c r="AP43" s="825"/>
      <c r="AQ43" s="825"/>
      <c r="AR43" s="825"/>
      <c r="AS43" s="825"/>
      <c r="AT43" s="825"/>
      <c r="AU43" s="825"/>
      <c r="AV43" s="825"/>
      <c r="AW43" s="825"/>
      <c r="AX43" s="825"/>
      <c r="AY43" s="916"/>
      <c r="AZ43" s="129"/>
      <c r="BA43" s="154"/>
      <c r="BB43" s="14">
        <v>0</v>
      </c>
      <c r="BC43" s="140" t="s">
        <v>283</v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</row>
    <row r="44" spans="1:172" ht="23.1" customHeight="1" x14ac:dyDescent="0.15">
      <c r="A44" s="117"/>
      <c r="B44" s="764" t="s">
        <v>245</v>
      </c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86"/>
      <c r="P44" s="129"/>
      <c r="Q44" s="154"/>
      <c r="R44" s="14">
        <v>0</v>
      </c>
      <c r="S44" s="140" t="s">
        <v>246</v>
      </c>
      <c r="T44" s="819" t="s">
        <v>247</v>
      </c>
      <c r="U44" s="820"/>
      <c r="V44" s="820"/>
      <c r="W44" s="821" t="s">
        <v>248</v>
      </c>
      <c r="X44" s="822"/>
      <c r="Y44" s="822"/>
      <c r="Z44" s="822"/>
      <c r="AA44" s="822"/>
      <c r="AB44" s="822"/>
      <c r="AC44" s="822"/>
      <c r="AD44" s="822"/>
      <c r="AE44" s="822"/>
      <c r="AF44" s="822"/>
      <c r="AG44" s="823"/>
      <c r="AH44" s="129"/>
      <c r="AI44" s="154"/>
      <c r="AJ44" s="487">
        <v>0</v>
      </c>
      <c r="AK44" s="140" t="s">
        <v>249</v>
      </c>
      <c r="AL44" s="855" t="s">
        <v>250</v>
      </c>
      <c r="AM44" s="834"/>
      <c r="AN44" s="834"/>
      <c r="AO44" s="834"/>
      <c r="AP44" s="834"/>
      <c r="AQ44" s="834"/>
      <c r="AR44" s="834"/>
      <c r="AS44" s="834"/>
      <c r="AT44" s="834"/>
      <c r="AU44" s="834"/>
      <c r="AV44" s="834"/>
      <c r="AW44" s="834"/>
      <c r="AX44" s="834"/>
      <c r="AY44" s="854"/>
      <c r="AZ44" s="129"/>
      <c r="BA44" s="154"/>
      <c r="BB44" s="14">
        <v>1015663</v>
      </c>
      <c r="BC44" s="140" t="s">
        <v>284</v>
      </c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</row>
    <row r="45" spans="1:172" ht="23.1" customHeight="1" x14ac:dyDescent="0.15">
      <c r="A45" s="117"/>
      <c r="B45" s="764" t="s">
        <v>242</v>
      </c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86"/>
      <c r="P45" s="129"/>
      <c r="Q45" s="118"/>
      <c r="R45" s="156">
        <v>0</v>
      </c>
      <c r="S45" s="140" t="s">
        <v>253</v>
      </c>
      <c r="T45" s="764" t="s">
        <v>254</v>
      </c>
      <c r="U45" s="765"/>
      <c r="V45" s="765"/>
      <c r="W45" s="765"/>
      <c r="X45" s="765"/>
      <c r="Y45" s="765"/>
      <c r="Z45" s="765"/>
      <c r="AA45" s="765"/>
      <c r="AB45" s="765"/>
      <c r="AC45" s="765"/>
      <c r="AD45" s="765"/>
      <c r="AE45" s="765"/>
      <c r="AF45" s="765"/>
      <c r="AG45" s="786"/>
      <c r="AH45" s="129"/>
      <c r="AI45" s="154"/>
      <c r="AJ45" s="14">
        <v>0</v>
      </c>
      <c r="AK45" s="140" t="s">
        <v>255</v>
      </c>
      <c r="AL45" s="778" t="s">
        <v>256</v>
      </c>
      <c r="AM45" s="779"/>
      <c r="AN45" s="779"/>
      <c r="AO45" s="779"/>
      <c r="AP45" s="779"/>
      <c r="AQ45" s="779"/>
      <c r="AR45" s="779"/>
      <c r="AS45" s="779"/>
      <c r="AT45" s="779"/>
      <c r="AU45" s="779"/>
      <c r="AV45" s="779"/>
      <c r="AW45" s="779"/>
      <c r="AX45" s="779"/>
      <c r="AY45" s="780"/>
      <c r="AZ45" s="129"/>
      <c r="BA45" s="154"/>
      <c r="BB45" s="16">
        <f>BB46+BT13</f>
        <v>0</v>
      </c>
      <c r="BC45" s="140" t="s">
        <v>285</v>
      </c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</row>
    <row r="46" spans="1:172" ht="22.5" customHeight="1" thickBot="1" x14ac:dyDescent="0.2">
      <c r="A46" s="117"/>
      <c r="B46" s="778" t="s">
        <v>257</v>
      </c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80"/>
      <c r="P46" s="129"/>
      <c r="Q46" s="154"/>
      <c r="R46" s="16">
        <f>SUM(R47,AJ16:AJ18)</f>
        <v>0</v>
      </c>
      <c r="S46" s="140" t="s">
        <v>258</v>
      </c>
      <c r="T46" s="159">
        <v>21</v>
      </c>
      <c r="U46" s="160"/>
      <c r="V46" s="792" t="s">
        <v>259</v>
      </c>
      <c r="W46" s="794"/>
      <c r="X46" s="794"/>
      <c r="Y46" s="794"/>
      <c r="Z46" s="794"/>
      <c r="AA46" s="794"/>
      <c r="AB46" s="794"/>
      <c r="AC46" s="794"/>
      <c r="AD46" s="794"/>
      <c r="AE46" s="794"/>
      <c r="AF46" s="794"/>
      <c r="AG46" s="795"/>
      <c r="AH46" s="132"/>
      <c r="AI46" s="133"/>
      <c r="AJ46" s="488">
        <v>0</v>
      </c>
      <c r="AK46" s="140" t="s">
        <v>260</v>
      </c>
      <c r="AL46" s="824" t="s">
        <v>261</v>
      </c>
      <c r="AM46" s="825"/>
      <c r="AN46" s="825"/>
      <c r="AO46" s="825"/>
      <c r="AP46" s="825"/>
      <c r="AQ46" s="825"/>
      <c r="AR46" s="825"/>
      <c r="AS46" s="825"/>
      <c r="AT46" s="825"/>
      <c r="AU46" s="825"/>
      <c r="AV46" s="825"/>
      <c r="AW46" s="825"/>
      <c r="AX46" s="825"/>
      <c r="AY46" s="916"/>
      <c r="AZ46" s="132"/>
      <c r="BA46" s="157"/>
      <c r="BB46" s="489">
        <v>0</v>
      </c>
      <c r="BC46" s="140" t="s">
        <v>286</v>
      </c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</row>
    <row r="47" spans="1:172" ht="22.5" customHeight="1" thickBot="1" x14ac:dyDescent="0.2">
      <c r="A47" s="121"/>
      <c r="B47" s="919" t="s">
        <v>204</v>
      </c>
      <c r="C47" s="920"/>
      <c r="D47" s="920"/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1"/>
      <c r="P47" s="132"/>
      <c r="Q47" s="133"/>
      <c r="R47" s="152">
        <f>SUM(AJ13:AJ15)</f>
        <v>0</v>
      </c>
      <c r="S47" s="140" t="s">
        <v>262</v>
      </c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6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</row>
    <row r="48" spans="1:172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6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</row>
    <row r="49" spans="1:172" hidden="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6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</row>
    <row r="50" spans="1:172" hidden="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6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</row>
    <row r="51" spans="1:172" hidden="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6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</row>
    <row r="52" spans="1:172" hidden="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6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</row>
    <row r="53" spans="1:172" hidden="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6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</row>
    <row r="54" spans="1:172" hidden="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6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</row>
    <row r="55" spans="1:172" hidden="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6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</row>
    <row r="56" spans="1:172" hidden="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6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</row>
    <row r="57" spans="1:172" hidden="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6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</row>
  </sheetData>
  <sheetProtection sheet="1" objects="1" scenarios="1"/>
  <mergeCells count="157">
    <mergeCell ref="B46:O46"/>
    <mergeCell ref="V46:AG46"/>
    <mergeCell ref="AL46:AY46"/>
    <mergeCell ref="B47:O47"/>
    <mergeCell ref="B44:O44"/>
    <mergeCell ref="T44:V44"/>
    <mergeCell ref="W44:AG44"/>
    <mergeCell ref="AL44:AY44"/>
    <mergeCell ref="B45:O45"/>
    <mergeCell ref="T45:AG45"/>
    <mergeCell ref="AL45:AY45"/>
    <mergeCell ref="B42:O42"/>
    <mergeCell ref="T42:V42"/>
    <mergeCell ref="W42:AG42"/>
    <mergeCell ref="AL42:AN42"/>
    <mergeCell ref="AO42:AY42"/>
    <mergeCell ref="B43:O43"/>
    <mergeCell ref="T43:V43"/>
    <mergeCell ref="W43:AG43"/>
    <mergeCell ref="AL43:AY43"/>
    <mergeCell ref="B40:O40"/>
    <mergeCell ref="T40:V40"/>
    <mergeCell ref="W40:AG40"/>
    <mergeCell ref="AL40:AY40"/>
    <mergeCell ref="B41:O41"/>
    <mergeCell ref="T41:V41"/>
    <mergeCell ref="W41:AG41"/>
    <mergeCell ref="AL41:AY41"/>
    <mergeCell ref="B38:O38"/>
    <mergeCell ref="T38:V38"/>
    <mergeCell ref="W38:AG38"/>
    <mergeCell ref="AL38:AY38"/>
    <mergeCell ref="B39:O39"/>
    <mergeCell ref="T39:V39"/>
    <mergeCell ref="W39:AG39"/>
    <mergeCell ref="AL39:AY39"/>
    <mergeCell ref="B36:D36"/>
    <mergeCell ref="E36:O36"/>
    <mergeCell ref="T36:AG36"/>
    <mergeCell ref="AL36:AY36"/>
    <mergeCell ref="B37:O37"/>
    <mergeCell ref="T37:V37"/>
    <mergeCell ref="W37:AG37"/>
    <mergeCell ref="AL37:AY37"/>
    <mergeCell ref="B34:D34"/>
    <mergeCell ref="E34:O34"/>
    <mergeCell ref="T34:AG34"/>
    <mergeCell ref="AL34:AY34"/>
    <mergeCell ref="BD34:BQ34"/>
    <mergeCell ref="B35:D35"/>
    <mergeCell ref="E35:O35"/>
    <mergeCell ref="T35:AG35"/>
    <mergeCell ref="AL35:AY35"/>
    <mergeCell ref="B32:O32"/>
    <mergeCell ref="T32:AG32"/>
    <mergeCell ref="AL32:AN32"/>
    <mergeCell ref="AO32:AY32"/>
    <mergeCell ref="BD32:BQ32"/>
    <mergeCell ref="B33:O33"/>
    <mergeCell ref="T33:AG33"/>
    <mergeCell ref="AL33:AY33"/>
    <mergeCell ref="BD33:BQ33"/>
    <mergeCell ref="B30:O30"/>
    <mergeCell ref="T30:AG30"/>
    <mergeCell ref="AL30:AY30"/>
    <mergeCell ref="BD30:BQ30"/>
    <mergeCell ref="B31:O31"/>
    <mergeCell ref="T31:AG31"/>
    <mergeCell ref="AL31:AY31"/>
    <mergeCell ref="BD31:BQ31"/>
    <mergeCell ref="B28:O28"/>
    <mergeCell ref="T28:V28"/>
    <mergeCell ref="W28:AG28"/>
    <mergeCell ref="AL28:AY28"/>
    <mergeCell ref="BD28:BQ28"/>
    <mergeCell ref="B29:O29"/>
    <mergeCell ref="T29:AG29"/>
    <mergeCell ref="AL29:AY29"/>
    <mergeCell ref="BD29:BQ29"/>
    <mergeCell ref="B27:O27"/>
    <mergeCell ref="T27:V27"/>
    <mergeCell ref="W27:AG27"/>
    <mergeCell ref="AL27:AN27"/>
    <mergeCell ref="AO27:AY27"/>
    <mergeCell ref="BD27:BQ27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AG25"/>
    <mergeCell ref="AL25:AN25"/>
    <mergeCell ref="AO25:AY25"/>
    <mergeCell ref="BD25:BF25"/>
    <mergeCell ref="BG25:BQ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16:O16"/>
    <mergeCell ref="T16:AG16"/>
    <mergeCell ref="AL16:AY16"/>
    <mergeCell ref="BD16:BQ16"/>
    <mergeCell ref="B17:O17"/>
    <mergeCell ref="T17:AG17"/>
    <mergeCell ref="AL17:AN17"/>
    <mergeCell ref="AO17:AY17"/>
    <mergeCell ref="BD17:BF17"/>
    <mergeCell ref="BG17:BQ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43:R45 AJ13:AJ18 AJ20:AJ21 AJ29:AJ31 AJ33:AJ39 AJ41 AJ45 BB19:BB20 BB22:BB26 BB28 BB30:BB31 BB33 BB35 BB37:BB39 BB41:BB44 BT13 BT15:BT18 BT20:BT22 BT24:BT27 BT29:BT30" xr:uid="{DF981741-B22D-47D4-8967-984095395B87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AC32-2B41-4D17-89F0-E77F78A93293}">
  <sheetPr codeName="Sheet55">
    <pageSetUpPr autoPageBreaks="0" fitToPage="1"/>
  </sheetPr>
  <dimension ref="A1:WYC57"/>
  <sheetViews>
    <sheetView showGridLines="0" zoomScale="90" zoomScaleNormal="90" zoomScaleSheetLayoutView="100" workbookViewId="0">
      <pane ySplit="12" topLeftCell="A13" activePane="bottomLeft" state="frozen"/>
      <selection pane="bottomLeft" activeCell="BB13" sqref="BB13"/>
    </sheetView>
  </sheetViews>
  <sheetFormatPr defaultColWidth="0" defaultRowHeight="14.25" zeroHeight="1" x14ac:dyDescent="0.15"/>
  <cols>
    <col min="1" max="1" width="2.125" style="122" customWidth="1"/>
    <col min="2" max="14" width="1.625" style="122" customWidth="1"/>
    <col min="15" max="15" width="2.375" style="122" customWidth="1"/>
    <col min="16" max="17" width="2.125" style="122" customWidth="1"/>
    <col min="18" max="18" width="15.25" style="122" customWidth="1"/>
    <col min="19" max="19" width="4.125" style="122" customWidth="1"/>
    <col min="20" max="32" width="1.625" style="122" customWidth="1"/>
    <col min="33" max="33" width="2.25" style="122" customWidth="1"/>
    <col min="34" max="35" width="2.125" style="122" customWidth="1"/>
    <col min="36" max="36" width="15.25" style="162" customWidth="1"/>
    <col min="37" max="37" width="4.125" style="122" customWidth="1"/>
    <col min="38" max="39" width="1.625" style="122" customWidth="1"/>
    <col min="40" max="40" width="2" style="122" customWidth="1"/>
    <col min="41" max="48" width="1.625" style="122" customWidth="1"/>
    <col min="49" max="49" width="1.5" style="122" customWidth="1"/>
    <col min="50" max="50" width="1.625" style="122" customWidth="1"/>
    <col min="51" max="51" width="2.75" style="122" customWidth="1"/>
    <col min="52" max="53" width="2.125" style="122" customWidth="1"/>
    <col min="54" max="54" width="15.25" style="122" customWidth="1"/>
    <col min="55" max="55" width="4.125" style="122" customWidth="1"/>
    <col min="56" max="57" width="1.625" style="122" customWidth="1"/>
    <col min="58" max="58" width="2" style="122" customWidth="1"/>
    <col min="59" max="68" width="1.625" style="122" customWidth="1"/>
    <col min="69" max="69" width="2" style="122" customWidth="1"/>
    <col min="70" max="71" width="2.125" style="122" customWidth="1"/>
    <col min="72" max="72" width="15.25" style="122" customWidth="1"/>
    <col min="73" max="73" width="4.125" style="122" customWidth="1"/>
    <col min="74" max="256" width="9" style="122" hidden="1"/>
    <col min="257" max="257" width="2.125" style="122" customWidth="1"/>
    <col min="258" max="270" width="1.625" style="122" hidden="1" customWidth="1"/>
    <col min="271" max="271" width="2.375" style="122" hidden="1" customWidth="1"/>
    <col min="272" max="273" width="2.125" style="122" hidden="1" customWidth="1"/>
    <col min="274" max="274" width="15.25" style="122" hidden="1" customWidth="1"/>
    <col min="275" max="275" width="4.125" style="122" hidden="1" customWidth="1"/>
    <col min="276" max="288" width="1.625" style="122" hidden="1" customWidth="1"/>
    <col min="289" max="289" width="2.25" style="122" hidden="1" customWidth="1"/>
    <col min="290" max="291" width="2.125" style="122" hidden="1" customWidth="1"/>
    <col min="292" max="292" width="15.25" style="122" hidden="1" customWidth="1"/>
    <col min="293" max="293" width="4.125" style="122" hidden="1" customWidth="1"/>
    <col min="294" max="304" width="1.625" style="122" hidden="1" customWidth="1"/>
    <col min="305" max="305" width="1.5" style="122" hidden="1" customWidth="1"/>
    <col min="306" max="306" width="1.625" style="122" hidden="1" customWidth="1"/>
    <col min="307" max="307" width="2.75" style="122" hidden="1" customWidth="1"/>
    <col min="308" max="309" width="2.125" style="122" hidden="1" customWidth="1"/>
    <col min="310" max="310" width="15.25" style="122" hidden="1" customWidth="1"/>
    <col min="311" max="311" width="4.125" style="122" hidden="1" customWidth="1"/>
    <col min="312" max="324" width="1.625" style="122" hidden="1" customWidth="1"/>
    <col min="325" max="325" width="2" style="122" hidden="1" customWidth="1"/>
    <col min="326" max="327" width="2.125" style="122" hidden="1" customWidth="1"/>
    <col min="328" max="328" width="15.25" style="122" hidden="1" customWidth="1"/>
    <col min="329" max="329" width="4.125" style="122" hidden="1" customWidth="1"/>
    <col min="330" max="512" width="9" style="122" hidden="1"/>
    <col min="513" max="513" width="2.125" style="122" hidden="1" customWidth="1"/>
    <col min="514" max="526" width="1.625" style="122" hidden="1" customWidth="1"/>
    <col min="527" max="527" width="2.375" style="122" hidden="1" customWidth="1"/>
    <col min="528" max="529" width="2.125" style="122" hidden="1" customWidth="1"/>
    <col min="530" max="530" width="15.25" style="122" hidden="1" customWidth="1"/>
    <col min="531" max="531" width="4.125" style="122" hidden="1" customWidth="1"/>
    <col min="532" max="544" width="1.625" style="122" hidden="1" customWidth="1"/>
    <col min="545" max="545" width="2.25" style="122" hidden="1" customWidth="1"/>
    <col min="546" max="547" width="2.125" style="122" hidden="1" customWidth="1"/>
    <col min="548" max="548" width="15.25" style="122" hidden="1" customWidth="1"/>
    <col min="549" max="549" width="4.125" style="122" hidden="1" customWidth="1"/>
    <col min="550" max="560" width="1.625" style="122" hidden="1" customWidth="1"/>
    <col min="561" max="561" width="1.5" style="122" hidden="1" customWidth="1"/>
    <col min="562" max="562" width="1.625" style="122" hidden="1" customWidth="1"/>
    <col min="563" max="563" width="2.75" style="122" hidden="1" customWidth="1"/>
    <col min="564" max="565" width="2.125" style="122" hidden="1" customWidth="1"/>
    <col min="566" max="566" width="15.25" style="122" hidden="1" customWidth="1"/>
    <col min="567" max="567" width="4.125" style="122" hidden="1" customWidth="1"/>
    <col min="568" max="580" width="1.625" style="122" hidden="1" customWidth="1"/>
    <col min="581" max="581" width="2" style="122" hidden="1" customWidth="1"/>
    <col min="582" max="583" width="2.125" style="122" hidden="1" customWidth="1"/>
    <col min="584" max="584" width="15.25" style="122" hidden="1" customWidth="1"/>
    <col min="585" max="585" width="4.125" style="122" hidden="1" customWidth="1"/>
    <col min="586" max="768" width="9" style="122" hidden="1"/>
    <col min="769" max="769" width="2.125" style="122" hidden="1" customWidth="1"/>
    <col min="770" max="782" width="1.625" style="122" hidden="1" customWidth="1"/>
    <col min="783" max="783" width="2.375" style="122" hidden="1" customWidth="1"/>
    <col min="784" max="785" width="2.125" style="122" hidden="1" customWidth="1"/>
    <col min="786" max="786" width="15.25" style="122" hidden="1" customWidth="1"/>
    <col min="787" max="787" width="4.125" style="122" hidden="1" customWidth="1"/>
    <col min="788" max="800" width="1.625" style="122" hidden="1" customWidth="1"/>
    <col min="801" max="801" width="2.25" style="122" hidden="1" customWidth="1"/>
    <col min="802" max="803" width="2.125" style="122" hidden="1" customWidth="1"/>
    <col min="804" max="804" width="15.25" style="122" hidden="1" customWidth="1"/>
    <col min="805" max="805" width="4.125" style="122" hidden="1" customWidth="1"/>
    <col min="806" max="816" width="1.625" style="122" hidden="1" customWidth="1"/>
    <col min="817" max="817" width="1.5" style="122" hidden="1" customWidth="1"/>
    <col min="818" max="818" width="1.625" style="122" hidden="1" customWidth="1"/>
    <col min="819" max="819" width="2.75" style="122" hidden="1" customWidth="1"/>
    <col min="820" max="821" width="2.125" style="122" hidden="1" customWidth="1"/>
    <col min="822" max="822" width="15.25" style="122" hidden="1" customWidth="1"/>
    <col min="823" max="823" width="4.125" style="122" hidden="1" customWidth="1"/>
    <col min="824" max="836" width="1.625" style="122" hidden="1" customWidth="1"/>
    <col min="837" max="837" width="2" style="122" hidden="1" customWidth="1"/>
    <col min="838" max="839" width="2.125" style="122" hidden="1" customWidth="1"/>
    <col min="840" max="840" width="15.25" style="122" hidden="1" customWidth="1"/>
    <col min="841" max="841" width="4.125" style="122" hidden="1" customWidth="1"/>
    <col min="842" max="1024" width="9" style="122" hidden="1"/>
    <col min="1025" max="1025" width="2.125" style="122" hidden="1" customWidth="1"/>
    <col min="1026" max="1038" width="1.625" style="122" hidden="1" customWidth="1"/>
    <col min="1039" max="1039" width="2.375" style="122" hidden="1" customWidth="1"/>
    <col min="1040" max="1041" width="2.125" style="122" hidden="1" customWidth="1"/>
    <col min="1042" max="1042" width="15.25" style="122" hidden="1" customWidth="1"/>
    <col min="1043" max="1043" width="4.125" style="122" hidden="1" customWidth="1"/>
    <col min="1044" max="1056" width="1.625" style="122" hidden="1" customWidth="1"/>
    <col min="1057" max="1057" width="2.25" style="122" hidden="1" customWidth="1"/>
    <col min="1058" max="1059" width="2.125" style="122" hidden="1" customWidth="1"/>
    <col min="1060" max="1060" width="15.25" style="122" hidden="1" customWidth="1"/>
    <col min="1061" max="1061" width="4.125" style="122" hidden="1" customWidth="1"/>
    <col min="1062" max="1072" width="1.625" style="122" hidden="1" customWidth="1"/>
    <col min="1073" max="1073" width="1.5" style="122" hidden="1" customWidth="1"/>
    <col min="1074" max="1074" width="1.625" style="122" hidden="1" customWidth="1"/>
    <col min="1075" max="1075" width="2.75" style="122" hidden="1" customWidth="1"/>
    <col min="1076" max="1077" width="2.125" style="122" hidden="1" customWidth="1"/>
    <col min="1078" max="1078" width="15.25" style="122" hidden="1" customWidth="1"/>
    <col min="1079" max="1079" width="4.125" style="122" hidden="1" customWidth="1"/>
    <col min="1080" max="1092" width="1.625" style="122" hidden="1" customWidth="1"/>
    <col min="1093" max="1093" width="2" style="122" hidden="1" customWidth="1"/>
    <col min="1094" max="1095" width="2.125" style="122" hidden="1" customWidth="1"/>
    <col min="1096" max="1096" width="15.25" style="122" hidden="1" customWidth="1"/>
    <col min="1097" max="1097" width="4.125" style="122" hidden="1" customWidth="1"/>
    <col min="1098" max="1280" width="9" style="122" hidden="1"/>
    <col min="1281" max="1281" width="2.125" style="122" hidden="1" customWidth="1"/>
    <col min="1282" max="1294" width="1.625" style="122" hidden="1" customWidth="1"/>
    <col min="1295" max="1295" width="2.375" style="122" hidden="1" customWidth="1"/>
    <col min="1296" max="1297" width="2.125" style="122" hidden="1" customWidth="1"/>
    <col min="1298" max="1298" width="15.25" style="122" hidden="1" customWidth="1"/>
    <col min="1299" max="1299" width="4.125" style="122" hidden="1" customWidth="1"/>
    <col min="1300" max="1312" width="1.625" style="122" hidden="1" customWidth="1"/>
    <col min="1313" max="1313" width="2.25" style="122" hidden="1" customWidth="1"/>
    <col min="1314" max="1315" width="2.125" style="122" hidden="1" customWidth="1"/>
    <col min="1316" max="1316" width="15.25" style="122" hidden="1" customWidth="1"/>
    <col min="1317" max="1317" width="4.125" style="122" hidden="1" customWidth="1"/>
    <col min="1318" max="1328" width="1.625" style="122" hidden="1" customWidth="1"/>
    <col min="1329" max="1329" width="1.5" style="122" hidden="1" customWidth="1"/>
    <col min="1330" max="1330" width="1.625" style="122" hidden="1" customWidth="1"/>
    <col min="1331" max="1331" width="2.75" style="122" hidden="1" customWidth="1"/>
    <col min="1332" max="1333" width="2.125" style="122" hidden="1" customWidth="1"/>
    <col min="1334" max="1334" width="15.25" style="122" hidden="1" customWidth="1"/>
    <col min="1335" max="1335" width="4.125" style="122" hidden="1" customWidth="1"/>
    <col min="1336" max="1348" width="1.625" style="122" hidden="1" customWidth="1"/>
    <col min="1349" max="1349" width="2" style="122" hidden="1" customWidth="1"/>
    <col min="1350" max="1351" width="2.125" style="122" hidden="1" customWidth="1"/>
    <col min="1352" max="1352" width="15.25" style="122" hidden="1" customWidth="1"/>
    <col min="1353" max="1353" width="4.125" style="122" hidden="1" customWidth="1"/>
    <col min="1354" max="1536" width="9" style="122" hidden="1"/>
    <col min="1537" max="1537" width="2.125" style="122" hidden="1" customWidth="1"/>
    <col min="1538" max="1550" width="1.625" style="122" hidden="1" customWidth="1"/>
    <col min="1551" max="1551" width="2.375" style="122" hidden="1" customWidth="1"/>
    <col min="1552" max="1553" width="2.125" style="122" hidden="1" customWidth="1"/>
    <col min="1554" max="1554" width="15.25" style="122" hidden="1" customWidth="1"/>
    <col min="1555" max="1555" width="4.125" style="122" hidden="1" customWidth="1"/>
    <col min="1556" max="1568" width="1.625" style="122" hidden="1" customWidth="1"/>
    <col min="1569" max="1569" width="2.25" style="122" hidden="1" customWidth="1"/>
    <col min="1570" max="1571" width="2.125" style="122" hidden="1" customWidth="1"/>
    <col min="1572" max="1572" width="15.25" style="122" hidden="1" customWidth="1"/>
    <col min="1573" max="1573" width="4.125" style="122" hidden="1" customWidth="1"/>
    <col min="1574" max="1584" width="1.625" style="122" hidden="1" customWidth="1"/>
    <col min="1585" max="1585" width="1.5" style="122" hidden="1" customWidth="1"/>
    <col min="1586" max="1586" width="1.625" style="122" hidden="1" customWidth="1"/>
    <col min="1587" max="1587" width="2.75" style="122" hidden="1" customWidth="1"/>
    <col min="1588" max="1589" width="2.125" style="122" hidden="1" customWidth="1"/>
    <col min="1590" max="1590" width="15.25" style="122" hidden="1" customWidth="1"/>
    <col min="1591" max="1591" width="4.125" style="122" hidden="1" customWidth="1"/>
    <col min="1592" max="1604" width="1.625" style="122" hidden="1" customWidth="1"/>
    <col min="1605" max="1605" width="2" style="122" hidden="1" customWidth="1"/>
    <col min="1606" max="1607" width="2.125" style="122" hidden="1" customWidth="1"/>
    <col min="1608" max="1608" width="15.25" style="122" hidden="1" customWidth="1"/>
    <col min="1609" max="1609" width="4.125" style="122" hidden="1" customWidth="1"/>
    <col min="1610" max="1792" width="9" style="122" hidden="1"/>
    <col min="1793" max="1793" width="2.125" style="122" hidden="1" customWidth="1"/>
    <col min="1794" max="1806" width="1.625" style="122" hidden="1" customWidth="1"/>
    <col min="1807" max="1807" width="2.375" style="122" hidden="1" customWidth="1"/>
    <col min="1808" max="1809" width="2.125" style="122" hidden="1" customWidth="1"/>
    <col min="1810" max="1810" width="15.25" style="122" hidden="1" customWidth="1"/>
    <col min="1811" max="1811" width="4.125" style="122" hidden="1" customWidth="1"/>
    <col min="1812" max="1824" width="1.625" style="122" hidden="1" customWidth="1"/>
    <col min="1825" max="1825" width="2.25" style="122" hidden="1" customWidth="1"/>
    <col min="1826" max="1827" width="2.125" style="122" hidden="1" customWidth="1"/>
    <col min="1828" max="1828" width="15.25" style="122" hidden="1" customWidth="1"/>
    <col min="1829" max="1829" width="4.125" style="122" hidden="1" customWidth="1"/>
    <col min="1830" max="1840" width="1.625" style="122" hidden="1" customWidth="1"/>
    <col min="1841" max="1841" width="1.5" style="122" hidden="1" customWidth="1"/>
    <col min="1842" max="1842" width="1.625" style="122" hidden="1" customWidth="1"/>
    <col min="1843" max="1843" width="2.75" style="122" hidden="1" customWidth="1"/>
    <col min="1844" max="1845" width="2.125" style="122" hidden="1" customWidth="1"/>
    <col min="1846" max="1846" width="15.25" style="122" hidden="1" customWidth="1"/>
    <col min="1847" max="1847" width="4.125" style="122" hidden="1" customWidth="1"/>
    <col min="1848" max="1860" width="1.625" style="122" hidden="1" customWidth="1"/>
    <col min="1861" max="1861" width="2" style="122" hidden="1" customWidth="1"/>
    <col min="1862" max="1863" width="2.125" style="122" hidden="1" customWidth="1"/>
    <col min="1864" max="1864" width="15.25" style="122" hidden="1" customWidth="1"/>
    <col min="1865" max="1865" width="4.125" style="122" hidden="1" customWidth="1"/>
    <col min="1866" max="2048" width="9" style="122" hidden="1"/>
    <col min="2049" max="2049" width="2.125" style="122" hidden="1" customWidth="1"/>
    <col min="2050" max="2062" width="1.625" style="122" hidden="1" customWidth="1"/>
    <col min="2063" max="2063" width="2.375" style="122" hidden="1" customWidth="1"/>
    <col min="2064" max="2065" width="2.125" style="122" hidden="1" customWidth="1"/>
    <col min="2066" max="2066" width="15.25" style="122" hidden="1" customWidth="1"/>
    <col min="2067" max="2067" width="4.125" style="122" hidden="1" customWidth="1"/>
    <col min="2068" max="2080" width="1.625" style="122" hidden="1" customWidth="1"/>
    <col min="2081" max="2081" width="2.25" style="122" hidden="1" customWidth="1"/>
    <col min="2082" max="2083" width="2.125" style="122" hidden="1" customWidth="1"/>
    <col min="2084" max="2084" width="15.25" style="122" hidden="1" customWidth="1"/>
    <col min="2085" max="2085" width="4.125" style="122" hidden="1" customWidth="1"/>
    <col min="2086" max="2096" width="1.625" style="122" hidden="1" customWidth="1"/>
    <col min="2097" max="2097" width="1.5" style="122" hidden="1" customWidth="1"/>
    <col min="2098" max="2098" width="1.625" style="122" hidden="1" customWidth="1"/>
    <col min="2099" max="2099" width="2.75" style="122" hidden="1" customWidth="1"/>
    <col min="2100" max="2101" width="2.125" style="122" hidden="1" customWidth="1"/>
    <col min="2102" max="2102" width="15.25" style="122" hidden="1" customWidth="1"/>
    <col min="2103" max="2103" width="4.125" style="122" hidden="1" customWidth="1"/>
    <col min="2104" max="2116" width="1.625" style="122" hidden="1" customWidth="1"/>
    <col min="2117" max="2117" width="2" style="122" hidden="1" customWidth="1"/>
    <col min="2118" max="2119" width="2.125" style="122" hidden="1" customWidth="1"/>
    <col min="2120" max="2120" width="15.25" style="122" hidden="1" customWidth="1"/>
    <col min="2121" max="2121" width="4.125" style="122" hidden="1" customWidth="1"/>
    <col min="2122" max="2304" width="9" style="122" hidden="1"/>
    <col min="2305" max="2305" width="2.125" style="122" hidden="1" customWidth="1"/>
    <col min="2306" max="2318" width="1.625" style="122" hidden="1" customWidth="1"/>
    <col min="2319" max="2319" width="2.375" style="122" hidden="1" customWidth="1"/>
    <col min="2320" max="2321" width="2.125" style="122" hidden="1" customWidth="1"/>
    <col min="2322" max="2322" width="15.25" style="122" hidden="1" customWidth="1"/>
    <col min="2323" max="2323" width="4.125" style="122" hidden="1" customWidth="1"/>
    <col min="2324" max="2336" width="1.625" style="122" hidden="1" customWidth="1"/>
    <col min="2337" max="2337" width="2.25" style="122" hidden="1" customWidth="1"/>
    <col min="2338" max="2339" width="2.125" style="122" hidden="1" customWidth="1"/>
    <col min="2340" max="2340" width="15.25" style="122" hidden="1" customWidth="1"/>
    <col min="2341" max="2341" width="4.125" style="122" hidden="1" customWidth="1"/>
    <col min="2342" max="2352" width="1.625" style="122" hidden="1" customWidth="1"/>
    <col min="2353" max="2353" width="1.5" style="122" hidden="1" customWidth="1"/>
    <col min="2354" max="2354" width="1.625" style="122" hidden="1" customWidth="1"/>
    <col min="2355" max="2355" width="2.75" style="122" hidden="1" customWidth="1"/>
    <col min="2356" max="2357" width="2.125" style="122" hidden="1" customWidth="1"/>
    <col min="2358" max="2358" width="15.25" style="122" hidden="1" customWidth="1"/>
    <col min="2359" max="2359" width="4.125" style="122" hidden="1" customWidth="1"/>
    <col min="2360" max="2372" width="1.625" style="122" hidden="1" customWidth="1"/>
    <col min="2373" max="2373" width="2" style="122" hidden="1" customWidth="1"/>
    <col min="2374" max="2375" width="2.125" style="122" hidden="1" customWidth="1"/>
    <col min="2376" max="2376" width="15.25" style="122" hidden="1" customWidth="1"/>
    <col min="2377" max="2377" width="4.125" style="122" hidden="1" customWidth="1"/>
    <col min="2378" max="2560" width="9" style="122" hidden="1"/>
    <col min="2561" max="2561" width="2.125" style="122" hidden="1" customWidth="1"/>
    <col min="2562" max="2574" width="1.625" style="122" hidden="1" customWidth="1"/>
    <col min="2575" max="2575" width="2.375" style="122" hidden="1" customWidth="1"/>
    <col min="2576" max="2577" width="2.125" style="122" hidden="1" customWidth="1"/>
    <col min="2578" max="2578" width="15.25" style="122" hidden="1" customWidth="1"/>
    <col min="2579" max="2579" width="4.125" style="122" hidden="1" customWidth="1"/>
    <col min="2580" max="2592" width="1.625" style="122" hidden="1" customWidth="1"/>
    <col min="2593" max="2593" width="2.25" style="122" hidden="1" customWidth="1"/>
    <col min="2594" max="2595" width="2.125" style="122" hidden="1" customWidth="1"/>
    <col min="2596" max="2596" width="15.25" style="122" hidden="1" customWidth="1"/>
    <col min="2597" max="2597" width="4.125" style="122" hidden="1" customWidth="1"/>
    <col min="2598" max="2608" width="1.625" style="122" hidden="1" customWidth="1"/>
    <col min="2609" max="2609" width="1.5" style="122" hidden="1" customWidth="1"/>
    <col min="2610" max="2610" width="1.625" style="122" hidden="1" customWidth="1"/>
    <col min="2611" max="2611" width="2.75" style="122" hidden="1" customWidth="1"/>
    <col min="2612" max="2613" width="2.125" style="122" hidden="1" customWidth="1"/>
    <col min="2614" max="2614" width="15.25" style="122" hidden="1" customWidth="1"/>
    <col min="2615" max="2615" width="4.125" style="122" hidden="1" customWidth="1"/>
    <col min="2616" max="2628" width="1.625" style="122" hidden="1" customWidth="1"/>
    <col min="2629" max="2629" width="2" style="122" hidden="1" customWidth="1"/>
    <col min="2630" max="2631" width="2.125" style="122" hidden="1" customWidth="1"/>
    <col min="2632" max="2632" width="15.25" style="122" hidden="1" customWidth="1"/>
    <col min="2633" max="2633" width="4.125" style="122" hidden="1" customWidth="1"/>
    <col min="2634" max="2816" width="9" style="122" hidden="1"/>
    <col min="2817" max="2817" width="2.125" style="122" hidden="1" customWidth="1"/>
    <col min="2818" max="2830" width="1.625" style="122" hidden="1" customWidth="1"/>
    <col min="2831" max="2831" width="2.375" style="122" hidden="1" customWidth="1"/>
    <col min="2832" max="2833" width="2.125" style="122" hidden="1" customWidth="1"/>
    <col min="2834" max="2834" width="15.25" style="122" hidden="1" customWidth="1"/>
    <col min="2835" max="2835" width="4.125" style="122" hidden="1" customWidth="1"/>
    <col min="2836" max="2848" width="1.625" style="122" hidden="1" customWidth="1"/>
    <col min="2849" max="2849" width="2.25" style="122" hidden="1" customWidth="1"/>
    <col min="2850" max="2851" width="2.125" style="122" hidden="1" customWidth="1"/>
    <col min="2852" max="2852" width="15.25" style="122" hidden="1" customWidth="1"/>
    <col min="2853" max="2853" width="4.125" style="122" hidden="1" customWidth="1"/>
    <col min="2854" max="2864" width="1.625" style="122" hidden="1" customWidth="1"/>
    <col min="2865" max="2865" width="1.5" style="122" hidden="1" customWidth="1"/>
    <col min="2866" max="2866" width="1.625" style="122" hidden="1" customWidth="1"/>
    <col min="2867" max="2867" width="2.75" style="122" hidden="1" customWidth="1"/>
    <col min="2868" max="2869" width="2.125" style="122" hidden="1" customWidth="1"/>
    <col min="2870" max="2870" width="15.25" style="122" hidden="1" customWidth="1"/>
    <col min="2871" max="2871" width="4.125" style="122" hidden="1" customWidth="1"/>
    <col min="2872" max="2884" width="1.625" style="122" hidden="1" customWidth="1"/>
    <col min="2885" max="2885" width="2" style="122" hidden="1" customWidth="1"/>
    <col min="2886" max="2887" width="2.125" style="122" hidden="1" customWidth="1"/>
    <col min="2888" max="2888" width="15.25" style="122" hidden="1" customWidth="1"/>
    <col min="2889" max="2889" width="4.125" style="122" hidden="1" customWidth="1"/>
    <col min="2890" max="3072" width="9" style="122" hidden="1"/>
    <col min="3073" max="3073" width="2.125" style="122" hidden="1" customWidth="1"/>
    <col min="3074" max="3086" width="1.625" style="122" hidden="1" customWidth="1"/>
    <col min="3087" max="3087" width="2.375" style="122" hidden="1" customWidth="1"/>
    <col min="3088" max="3089" width="2.125" style="122" hidden="1" customWidth="1"/>
    <col min="3090" max="3090" width="15.25" style="122" hidden="1" customWidth="1"/>
    <col min="3091" max="3091" width="4.125" style="122" hidden="1" customWidth="1"/>
    <col min="3092" max="3104" width="1.625" style="122" hidden="1" customWidth="1"/>
    <col min="3105" max="3105" width="2.25" style="122" hidden="1" customWidth="1"/>
    <col min="3106" max="3107" width="2.125" style="122" hidden="1" customWidth="1"/>
    <col min="3108" max="3108" width="15.25" style="122" hidden="1" customWidth="1"/>
    <col min="3109" max="3109" width="4.125" style="122" hidden="1" customWidth="1"/>
    <col min="3110" max="3120" width="1.625" style="122" hidden="1" customWidth="1"/>
    <col min="3121" max="3121" width="1.5" style="122" hidden="1" customWidth="1"/>
    <col min="3122" max="3122" width="1.625" style="122" hidden="1" customWidth="1"/>
    <col min="3123" max="3123" width="2.75" style="122" hidden="1" customWidth="1"/>
    <col min="3124" max="3125" width="2.125" style="122" hidden="1" customWidth="1"/>
    <col min="3126" max="3126" width="15.25" style="122" hidden="1" customWidth="1"/>
    <col min="3127" max="3127" width="4.125" style="122" hidden="1" customWidth="1"/>
    <col min="3128" max="3140" width="1.625" style="122" hidden="1" customWidth="1"/>
    <col min="3141" max="3141" width="2" style="122" hidden="1" customWidth="1"/>
    <col min="3142" max="3143" width="2.125" style="122" hidden="1" customWidth="1"/>
    <col min="3144" max="3144" width="15.25" style="122" hidden="1" customWidth="1"/>
    <col min="3145" max="3145" width="4.125" style="122" hidden="1" customWidth="1"/>
    <col min="3146" max="3328" width="9" style="122" hidden="1"/>
    <col min="3329" max="3329" width="2.125" style="122" hidden="1" customWidth="1"/>
    <col min="3330" max="3342" width="1.625" style="122" hidden="1" customWidth="1"/>
    <col min="3343" max="3343" width="2.375" style="122" hidden="1" customWidth="1"/>
    <col min="3344" max="3345" width="2.125" style="122" hidden="1" customWidth="1"/>
    <col min="3346" max="3346" width="15.25" style="122" hidden="1" customWidth="1"/>
    <col min="3347" max="3347" width="4.125" style="122" hidden="1" customWidth="1"/>
    <col min="3348" max="3360" width="1.625" style="122" hidden="1" customWidth="1"/>
    <col min="3361" max="3361" width="2.25" style="122" hidden="1" customWidth="1"/>
    <col min="3362" max="3363" width="2.125" style="122" hidden="1" customWidth="1"/>
    <col min="3364" max="3364" width="15.25" style="122" hidden="1" customWidth="1"/>
    <col min="3365" max="3365" width="4.125" style="122" hidden="1" customWidth="1"/>
    <col min="3366" max="3376" width="1.625" style="122" hidden="1" customWidth="1"/>
    <col min="3377" max="3377" width="1.5" style="122" hidden="1" customWidth="1"/>
    <col min="3378" max="3378" width="1.625" style="122" hidden="1" customWidth="1"/>
    <col min="3379" max="3379" width="2.75" style="122" hidden="1" customWidth="1"/>
    <col min="3380" max="3381" width="2.125" style="122" hidden="1" customWidth="1"/>
    <col min="3382" max="3382" width="15.25" style="122" hidden="1" customWidth="1"/>
    <col min="3383" max="3383" width="4.125" style="122" hidden="1" customWidth="1"/>
    <col min="3384" max="3396" width="1.625" style="122" hidden="1" customWidth="1"/>
    <col min="3397" max="3397" width="2" style="122" hidden="1" customWidth="1"/>
    <col min="3398" max="3399" width="2.125" style="122" hidden="1" customWidth="1"/>
    <col min="3400" max="3400" width="15.25" style="122" hidden="1" customWidth="1"/>
    <col min="3401" max="3401" width="4.125" style="122" hidden="1" customWidth="1"/>
    <col min="3402" max="3584" width="9" style="122" hidden="1"/>
    <col min="3585" max="3585" width="2.125" style="122" hidden="1" customWidth="1"/>
    <col min="3586" max="3598" width="1.625" style="122" hidden="1" customWidth="1"/>
    <col min="3599" max="3599" width="2.375" style="122" hidden="1" customWidth="1"/>
    <col min="3600" max="3601" width="2.125" style="122" hidden="1" customWidth="1"/>
    <col min="3602" max="3602" width="15.25" style="122" hidden="1" customWidth="1"/>
    <col min="3603" max="3603" width="4.125" style="122" hidden="1" customWidth="1"/>
    <col min="3604" max="3616" width="1.625" style="122" hidden="1" customWidth="1"/>
    <col min="3617" max="3617" width="2.25" style="122" hidden="1" customWidth="1"/>
    <col min="3618" max="3619" width="2.125" style="122" hidden="1" customWidth="1"/>
    <col min="3620" max="3620" width="15.25" style="122" hidden="1" customWidth="1"/>
    <col min="3621" max="3621" width="4.125" style="122" hidden="1" customWidth="1"/>
    <col min="3622" max="3632" width="1.625" style="122" hidden="1" customWidth="1"/>
    <col min="3633" max="3633" width="1.5" style="122" hidden="1" customWidth="1"/>
    <col min="3634" max="3634" width="1.625" style="122" hidden="1" customWidth="1"/>
    <col min="3635" max="3635" width="2.75" style="122" hidden="1" customWidth="1"/>
    <col min="3636" max="3637" width="2.125" style="122" hidden="1" customWidth="1"/>
    <col min="3638" max="3638" width="15.25" style="122" hidden="1" customWidth="1"/>
    <col min="3639" max="3639" width="4.125" style="122" hidden="1" customWidth="1"/>
    <col min="3640" max="3652" width="1.625" style="122" hidden="1" customWidth="1"/>
    <col min="3653" max="3653" width="2" style="122" hidden="1" customWidth="1"/>
    <col min="3654" max="3655" width="2.125" style="122" hidden="1" customWidth="1"/>
    <col min="3656" max="3656" width="15.25" style="122" hidden="1" customWidth="1"/>
    <col min="3657" max="3657" width="4.125" style="122" hidden="1" customWidth="1"/>
    <col min="3658" max="3840" width="9" style="122" hidden="1"/>
    <col min="3841" max="3841" width="2.125" style="122" hidden="1" customWidth="1"/>
    <col min="3842" max="3854" width="1.625" style="122" hidden="1" customWidth="1"/>
    <col min="3855" max="3855" width="2.375" style="122" hidden="1" customWidth="1"/>
    <col min="3856" max="3857" width="2.125" style="122" hidden="1" customWidth="1"/>
    <col min="3858" max="3858" width="15.25" style="122" hidden="1" customWidth="1"/>
    <col min="3859" max="3859" width="4.125" style="122" hidden="1" customWidth="1"/>
    <col min="3860" max="3872" width="1.625" style="122" hidden="1" customWidth="1"/>
    <col min="3873" max="3873" width="2.25" style="122" hidden="1" customWidth="1"/>
    <col min="3874" max="3875" width="2.125" style="122" hidden="1" customWidth="1"/>
    <col min="3876" max="3876" width="15.25" style="122" hidden="1" customWidth="1"/>
    <col min="3877" max="3877" width="4.125" style="122" hidden="1" customWidth="1"/>
    <col min="3878" max="3888" width="1.625" style="122" hidden="1" customWidth="1"/>
    <col min="3889" max="3889" width="1.5" style="122" hidden="1" customWidth="1"/>
    <col min="3890" max="3890" width="1.625" style="122" hidden="1" customWidth="1"/>
    <col min="3891" max="3891" width="2.75" style="122" hidden="1" customWidth="1"/>
    <col min="3892" max="3893" width="2.125" style="122" hidden="1" customWidth="1"/>
    <col min="3894" max="3894" width="15.25" style="122" hidden="1" customWidth="1"/>
    <col min="3895" max="3895" width="4.125" style="122" hidden="1" customWidth="1"/>
    <col min="3896" max="3908" width="1.625" style="122" hidden="1" customWidth="1"/>
    <col min="3909" max="3909" width="2" style="122" hidden="1" customWidth="1"/>
    <col min="3910" max="3911" width="2.125" style="122" hidden="1" customWidth="1"/>
    <col min="3912" max="3912" width="15.25" style="122" hidden="1" customWidth="1"/>
    <col min="3913" max="3913" width="4.125" style="122" hidden="1" customWidth="1"/>
    <col min="3914" max="4096" width="9" style="122" hidden="1"/>
    <col min="4097" max="4097" width="2.125" style="122" hidden="1" customWidth="1"/>
    <col min="4098" max="4110" width="1.625" style="122" hidden="1" customWidth="1"/>
    <col min="4111" max="4111" width="2.375" style="122" hidden="1" customWidth="1"/>
    <col min="4112" max="4113" width="2.125" style="122" hidden="1" customWidth="1"/>
    <col min="4114" max="4114" width="15.25" style="122" hidden="1" customWidth="1"/>
    <col min="4115" max="4115" width="4.125" style="122" hidden="1" customWidth="1"/>
    <col min="4116" max="4128" width="1.625" style="122" hidden="1" customWidth="1"/>
    <col min="4129" max="4129" width="2.25" style="122" hidden="1" customWidth="1"/>
    <col min="4130" max="4131" width="2.125" style="122" hidden="1" customWidth="1"/>
    <col min="4132" max="4132" width="15.25" style="122" hidden="1" customWidth="1"/>
    <col min="4133" max="4133" width="4.125" style="122" hidden="1" customWidth="1"/>
    <col min="4134" max="4144" width="1.625" style="122" hidden="1" customWidth="1"/>
    <col min="4145" max="4145" width="1.5" style="122" hidden="1" customWidth="1"/>
    <col min="4146" max="4146" width="1.625" style="122" hidden="1" customWidth="1"/>
    <col min="4147" max="4147" width="2.75" style="122" hidden="1" customWidth="1"/>
    <col min="4148" max="4149" width="2.125" style="122" hidden="1" customWidth="1"/>
    <col min="4150" max="4150" width="15.25" style="122" hidden="1" customWidth="1"/>
    <col min="4151" max="4151" width="4.125" style="122" hidden="1" customWidth="1"/>
    <col min="4152" max="4164" width="1.625" style="122" hidden="1" customWidth="1"/>
    <col min="4165" max="4165" width="2" style="122" hidden="1" customWidth="1"/>
    <col min="4166" max="4167" width="2.125" style="122" hidden="1" customWidth="1"/>
    <col min="4168" max="4168" width="15.25" style="122" hidden="1" customWidth="1"/>
    <col min="4169" max="4169" width="4.125" style="122" hidden="1" customWidth="1"/>
    <col min="4170" max="4352" width="9" style="122" hidden="1"/>
    <col min="4353" max="4353" width="2.125" style="122" hidden="1" customWidth="1"/>
    <col min="4354" max="4366" width="1.625" style="122" hidden="1" customWidth="1"/>
    <col min="4367" max="4367" width="2.375" style="122" hidden="1" customWidth="1"/>
    <col min="4368" max="4369" width="2.125" style="122" hidden="1" customWidth="1"/>
    <col min="4370" max="4370" width="15.25" style="122" hidden="1" customWidth="1"/>
    <col min="4371" max="4371" width="4.125" style="122" hidden="1" customWidth="1"/>
    <col min="4372" max="4384" width="1.625" style="122" hidden="1" customWidth="1"/>
    <col min="4385" max="4385" width="2.25" style="122" hidden="1" customWidth="1"/>
    <col min="4386" max="4387" width="2.125" style="122" hidden="1" customWidth="1"/>
    <col min="4388" max="4388" width="15.25" style="122" hidden="1" customWidth="1"/>
    <col min="4389" max="4389" width="4.125" style="122" hidden="1" customWidth="1"/>
    <col min="4390" max="4400" width="1.625" style="122" hidden="1" customWidth="1"/>
    <col min="4401" max="4401" width="1.5" style="122" hidden="1" customWidth="1"/>
    <col min="4402" max="4402" width="1.625" style="122" hidden="1" customWidth="1"/>
    <col min="4403" max="4403" width="2.75" style="122" hidden="1" customWidth="1"/>
    <col min="4404" max="4405" width="2.125" style="122" hidden="1" customWidth="1"/>
    <col min="4406" max="4406" width="15.25" style="122" hidden="1" customWidth="1"/>
    <col min="4407" max="4407" width="4.125" style="122" hidden="1" customWidth="1"/>
    <col min="4408" max="4420" width="1.625" style="122" hidden="1" customWidth="1"/>
    <col min="4421" max="4421" width="2" style="122" hidden="1" customWidth="1"/>
    <col min="4422" max="4423" width="2.125" style="122" hidden="1" customWidth="1"/>
    <col min="4424" max="4424" width="15.25" style="122" hidden="1" customWidth="1"/>
    <col min="4425" max="4425" width="4.125" style="122" hidden="1" customWidth="1"/>
    <col min="4426" max="4608" width="9" style="122" hidden="1"/>
    <col min="4609" max="4609" width="2.125" style="122" hidden="1" customWidth="1"/>
    <col min="4610" max="4622" width="1.625" style="122" hidden="1" customWidth="1"/>
    <col min="4623" max="4623" width="2.375" style="122" hidden="1" customWidth="1"/>
    <col min="4624" max="4625" width="2.125" style="122" hidden="1" customWidth="1"/>
    <col min="4626" max="4626" width="15.25" style="122" hidden="1" customWidth="1"/>
    <col min="4627" max="4627" width="4.125" style="122" hidden="1" customWidth="1"/>
    <col min="4628" max="4640" width="1.625" style="122" hidden="1" customWidth="1"/>
    <col min="4641" max="4641" width="2.25" style="122" hidden="1" customWidth="1"/>
    <col min="4642" max="4643" width="2.125" style="122" hidden="1" customWidth="1"/>
    <col min="4644" max="4644" width="15.25" style="122" hidden="1" customWidth="1"/>
    <col min="4645" max="4645" width="4.125" style="122" hidden="1" customWidth="1"/>
    <col min="4646" max="4656" width="1.625" style="122" hidden="1" customWidth="1"/>
    <col min="4657" max="4657" width="1.5" style="122" hidden="1" customWidth="1"/>
    <col min="4658" max="4658" width="1.625" style="122" hidden="1" customWidth="1"/>
    <col min="4659" max="4659" width="2.75" style="122" hidden="1" customWidth="1"/>
    <col min="4660" max="4661" width="2.125" style="122" hidden="1" customWidth="1"/>
    <col min="4662" max="4662" width="15.25" style="122" hidden="1" customWidth="1"/>
    <col min="4663" max="4663" width="4.125" style="122" hidden="1" customWidth="1"/>
    <col min="4664" max="4676" width="1.625" style="122" hidden="1" customWidth="1"/>
    <col min="4677" max="4677" width="2" style="122" hidden="1" customWidth="1"/>
    <col min="4678" max="4679" width="2.125" style="122" hidden="1" customWidth="1"/>
    <col min="4680" max="4680" width="15.25" style="122" hidden="1" customWidth="1"/>
    <col min="4681" max="4681" width="4.125" style="122" hidden="1" customWidth="1"/>
    <col min="4682" max="4864" width="9" style="122" hidden="1"/>
    <col min="4865" max="4865" width="2.125" style="122" hidden="1" customWidth="1"/>
    <col min="4866" max="4878" width="1.625" style="122" hidden="1" customWidth="1"/>
    <col min="4879" max="4879" width="2.375" style="122" hidden="1" customWidth="1"/>
    <col min="4880" max="4881" width="2.125" style="122" hidden="1" customWidth="1"/>
    <col min="4882" max="4882" width="15.25" style="122" hidden="1" customWidth="1"/>
    <col min="4883" max="4883" width="4.125" style="122" hidden="1" customWidth="1"/>
    <col min="4884" max="4896" width="1.625" style="122" hidden="1" customWidth="1"/>
    <col min="4897" max="4897" width="2.25" style="122" hidden="1" customWidth="1"/>
    <col min="4898" max="4899" width="2.125" style="122" hidden="1" customWidth="1"/>
    <col min="4900" max="4900" width="15.25" style="122" hidden="1" customWidth="1"/>
    <col min="4901" max="4901" width="4.125" style="122" hidden="1" customWidth="1"/>
    <col min="4902" max="4912" width="1.625" style="122" hidden="1" customWidth="1"/>
    <col min="4913" max="4913" width="1.5" style="122" hidden="1" customWidth="1"/>
    <col min="4914" max="4914" width="1.625" style="122" hidden="1" customWidth="1"/>
    <col min="4915" max="4915" width="2.75" style="122" hidden="1" customWidth="1"/>
    <col min="4916" max="4917" width="2.125" style="122" hidden="1" customWidth="1"/>
    <col min="4918" max="4918" width="15.25" style="122" hidden="1" customWidth="1"/>
    <col min="4919" max="4919" width="4.125" style="122" hidden="1" customWidth="1"/>
    <col min="4920" max="4932" width="1.625" style="122" hidden="1" customWidth="1"/>
    <col min="4933" max="4933" width="2" style="122" hidden="1" customWidth="1"/>
    <col min="4934" max="4935" width="2.125" style="122" hidden="1" customWidth="1"/>
    <col min="4936" max="4936" width="15.25" style="122" hidden="1" customWidth="1"/>
    <col min="4937" max="4937" width="4.125" style="122" hidden="1" customWidth="1"/>
    <col min="4938" max="5120" width="9" style="122" hidden="1"/>
    <col min="5121" max="5121" width="2.125" style="122" hidden="1" customWidth="1"/>
    <col min="5122" max="5134" width="1.625" style="122" hidden="1" customWidth="1"/>
    <col min="5135" max="5135" width="2.375" style="122" hidden="1" customWidth="1"/>
    <col min="5136" max="5137" width="2.125" style="122" hidden="1" customWidth="1"/>
    <col min="5138" max="5138" width="15.25" style="122" hidden="1" customWidth="1"/>
    <col min="5139" max="5139" width="4.125" style="122" hidden="1" customWidth="1"/>
    <col min="5140" max="5152" width="1.625" style="122" hidden="1" customWidth="1"/>
    <col min="5153" max="5153" width="2.25" style="122" hidden="1" customWidth="1"/>
    <col min="5154" max="5155" width="2.125" style="122" hidden="1" customWidth="1"/>
    <col min="5156" max="5156" width="15.25" style="122" hidden="1" customWidth="1"/>
    <col min="5157" max="5157" width="4.125" style="122" hidden="1" customWidth="1"/>
    <col min="5158" max="5168" width="1.625" style="122" hidden="1" customWidth="1"/>
    <col min="5169" max="5169" width="1.5" style="122" hidden="1" customWidth="1"/>
    <col min="5170" max="5170" width="1.625" style="122" hidden="1" customWidth="1"/>
    <col min="5171" max="5171" width="2.75" style="122" hidden="1" customWidth="1"/>
    <col min="5172" max="5173" width="2.125" style="122" hidden="1" customWidth="1"/>
    <col min="5174" max="5174" width="15.25" style="122" hidden="1" customWidth="1"/>
    <col min="5175" max="5175" width="4.125" style="122" hidden="1" customWidth="1"/>
    <col min="5176" max="5188" width="1.625" style="122" hidden="1" customWidth="1"/>
    <col min="5189" max="5189" width="2" style="122" hidden="1" customWidth="1"/>
    <col min="5190" max="5191" width="2.125" style="122" hidden="1" customWidth="1"/>
    <col min="5192" max="5192" width="15.25" style="122" hidden="1" customWidth="1"/>
    <col min="5193" max="5193" width="4.125" style="122" hidden="1" customWidth="1"/>
    <col min="5194" max="5376" width="9" style="122" hidden="1"/>
    <col min="5377" max="5377" width="2.125" style="122" hidden="1" customWidth="1"/>
    <col min="5378" max="5390" width="1.625" style="122" hidden="1" customWidth="1"/>
    <col min="5391" max="5391" width="2.375" style="122" hidden="1" customWidth="1"/>
    <col min="5392" max="5393" width="2.125" style="122" hidden="1" customWidth="1"/>
    <col min="5394" max="5394" width="15.25" style="122" hidden="1" customWidth="1"/>
    <col min="5395" max="5395" width="4.125" style="122" hidden="1" customWidth="1"/>
    <col min="5396" max="5408" width="1.625" style="122" hidden="1" customWidth="1"/>
    <col min="5409" max="5409" width="2.25" style="122" hidden="1" customWidth="1"/>
    <col min="5410" max="5411" width="2.125" style="122" hidden="1" customWidth="1"/>
    <col min="5412" max="5412" width="15.25" style="122" hidden="1" customWidth="1"/>
    <col min="5413" max="5413" width="4.125" style="122" hidden="1" customWidth="1"/>
    <col min="5414" max="5424" width="1.625" style="122" hidden="1" customWidth="1"/>
    <col min="5425" max="5425" width="1.5" style="122" hidden="1" customWidth="1"/>
    <col min="5426" max="5426" width="1.625" style="122" hidden="1" customWidth="1"/>
    <col min="5427" max="5427" width="2.75" style="122" hidden="1" customWidth="1"/>
    <col min="5428" max="5429" width="2.125" style="122" hidden="1" customWidth="1"/>
    <col min="5430" max="5430" width="15.25" style="122" hidden="1" customWidth="1"/>
    <col min="5431" max="5431" width="4.125" style="122" hidden="1" customWidth="1"/>
    <col min="5432" max="5444" width="1.625" style="122" hidden="1" customWidth="1"/>
    <col min="5445" max="5445" width="2" style="122" hidden="1" customWidth="1"/>
    <col min="5446" max="5447" width="2.125" style="122" hidden="1" customWidth="1"/>
    <col min="5448" max="5448" width="15.25" style="122" hidden="1" customWidth="1"/>
    <col min="5449" max="5449" width="4.125" style="122" hidden="1" customWidth="1"/>
    <col min="5450" max="5632" width="9" style="122" hidden="1"/>
    <col min="5633" max="5633" width="2.125" style="122" hidden="1" customWidth="1"/>
    <col min="5634" max="5646" width="1.625" style="122" hidden="1" customWidth="1"/>
    <col min="5647" max="5647" width="2.375" style="122" hidden="1" customWidth="1"/>
    <col min="5648" max="5649" width="2.125" style="122" hidden="1" customWidth="1"/>
    <col min="5650" max="5650" width="15.25" style="122" hidden="1" customWidth="1"/>
    <col min="5651" max="5651" width="4.125" style="122" hidden="1" customWidth="1"/>
    <col min="5652" max="5664" width="1.625" style="122" hidden="1" customWidth="1"/>
    <col min="5665" max="5665" width="2.25" style="122" hidden="1" customWidth="1"/>
    <col min="5666" max="5667" width="2.125" style="122" hidden="1" customWidth="1"/>
    <col min="5668" max="5668" width="15.25" style="122" hidden="1" customWidth="1"/>
    <col min="5669" max="5669" width="4.125" style="122" hidden="1" customWidth="1"/>
    <col min="5670" max="5680" width="1.625" style="122" hidden="1" customWidth="1"/>
    <col min="5681" max="5681" width="1.5" style="122" hidden="1" customWidth="1"/>
    <col min="5682" max="5682" width="1.625" style="122" hidden="1" customWidth="1"/>
    <col min="5683" max="5683" width="2.75" style="122" hidden="1" customWidth="1"/>
    <col min="5684" max="5685" width="2.125" style="122" hidden="1" customWidth="1"/>
    <col min="5686" max="5686" width="15.25" style="122" hidden="1" customWidth="1"/>
    <col min="5687" max="5687" width="4.125" style="122" hidden="1" customWidth="1"/>
    <col min="5688" max="5700" width="1.625" style="122" hidden="1" customWidth="1"/>
    <col min="5701" max="5701" width="2" style="122" hidden="1" customWidth="1"/>
    <col min="5702" max="5703" width="2.125" style="122" hidden="1" customWidth="1"/>
    <col min="5704" max="5704" width="15.25" style="122" hidden="1" customWidth="1"/>
    <col min="5705" max="5705" width="4.125" style="122" hidden="1" customWidth="1"/>
    <col min="5706" max="5888" width="9" style="122" hidden="1"/>
    <col min="5889" max="5889" width="2.125" style="122" hidden="1" customWidth="1"/>
    <col min="5890" max="5902" width="1.625" style="122" hidden="1" customWidth="1"/>
    <col min="5903" max="5903" width="2.375" style="122" hidden="1" customWidth="1"/>
    <col min="5904" max="5905" width="2.125" style="122" hidden="1" customWidth="1"/>
    <col min="5906" max="5906" width="15.25" style="122" hidden="1" customWidth="1"/>
    <col min="5907" max="5907" width="4.125" style="122" hidden="1" customWidth="1"/>
    <col min="5908" max="5920" width="1.625" style="122" hidden="1" customWidth="1"/>
    <col min="5921" max="5921" width="2.25" style="122" hidden="1" customWidth="1"/>
    <col min="5922" max="5923" width="2.125" style="122" hidden="1" customWidth="1"/>
    <col min="5924" max="5924" width="15.25" style="122" hidden="1" customWidth="1"/>
    <col min="5925" max="5925" width="4.125" style="122" hidden="1" customWidth="1"/>
    <col min="5926" max="5936" width="1.625" style="122" hidden="1" customWidth="1"/>
    <col min="5937" max="5937" width="1.5" style="122" hidden="1" customWidth="1"/>
    <col min="5938" max="5938" width="1.625" style="122" hidden="1" customWidth="1"/>
    <col min="5939" max="5939" width="2.75" style="122" hidden="1" customWidth="1"/>
    <col min="5940" max="5941" width="2.125" style="122" hidden="1" customWidth="1"/>
    <col min="5942" max="5942" width="15.25" style="122" hidden="1" customWidth="1"/>
    <col min="5943" max="5943" width="4.125" style="122" hidden="1" customWidth="1"/>
    <col min="5944" max="5956" width="1.625" style="122" hidden="1" customWidth="1"/>
    <col min="5957" max="5957" width="2" style="122" hidden="1" customWidth="1"/>
    <col min="5958" max="5959" width="2.125" style="122" hidden="1" customWidth="1"/>
    <col min="5960" max="5960" width="15.25" style="122" hidden="1" customWidth="1"/>
    <col min="5961" max="5961" width="4.125" style="122" hidden="1" customWidth="1"/>
    <col min="5962" max="6144" width="9" style="122" hidden="1"/>
    <col min="6145" max="6145" width="2.125" style="122" hidden="1" customWidth="1"/>
    <col min="6146" max="6158" width="1.625" style="122" hidden="1" customWidth="1"/>
    <col min="6159" max="6159" width="2.375" style="122" hidden="1" customWidth="1"/>
    <col min="6160" max="6161" width="2.125" style="122" hidden="1" customWidth="1"/>
    <col min="6162" max="6162" width="15.25" style="122" hidden="1" customWidth="1"/>
    <col min="6163" max="6163" width="4.125" style="122" hidden="1" customWidth="1"/>
    <col min="6164" max="6176" width="1.625" style="122" hidden="1" customWidth="1"/>
    <col min="6177" max="6177" width="2.25" style="122" hidden="1" customWidth="1"/>
    <col min="6178" max="6179" width="2.125" style="122" hidden="1" customWidth="1"/>
    <col min="6180" max="6180" width="15.25" style="122" hidden="1" customWidth="1"/>
    <col min="6181" max="6181" width="4.125" style="122" hidden="1" customWidth="1"/>
    <col min="6182" max="6192" width="1.625" style="122" hidden="1" customWidth="1"/>
    <col min="6193" max="6193" width="1.5" style="122" hidden="1" customWidth="1"/>
    <col min="6194" max="6194" width="1.625" style="122" hidden="1" customWidth="1"/>
    <col min="6195" max="6195" width="2.75" style="122" hidden="1" customWidth="1"/>
    <col min="6196" max="6197" width="2.125" style="122" hidden="1" customWidth="1"/>
    <col min="6198" max="6198" width="15.25" style="122" hidden="1" customWidth="1"/>
    <col min="6199" max="6199" width="4.125" style="122" hidden="1" customWidth="1"/>
    <col min="6200" max="6212" width="1.625" style="122" hidden="1" customWidth="1"/>
    <col min="6213" max="6213" width="2" style="122" hidden="1" customWidth="1"/>
    <col min="6214" max="6215" width="2.125" style="122" hidden="1" customWidth="1"/>
    <col min="6216" max="6216" width="15.25" style="122" hidden="1" customWidth="1"/>
    <col min="6217" max="6217" width="4.125" style="122" hidden="1" customWidth="1"/>
    <col min="6218" max="6400" width="9" style="122" hidden="1"/>
    <col min="6401" max="6401" width="2.125" style="122" hidden="1" customWidth="1"/>
    <col min="6402" max="6414" width="1.625" style="122" hidden="1" customWidth="1"/>
    <col min="6415" max="6415" width="2.375" style="122" hidden="1" customWidth="1"/>
    <col min="6416" max="6417" width="2.125" style="122" hidden="1" customWidth="1"/>
    <col min="6418" max="6418" width="15.25" style="122" hidden="1" customWidth="1"/>
    <col min="6419" max="6419" width="4.125" style="122" hidden="1" customWidth="1"/>
    <col min="6420" max="6432" width="1.625" style="122" hidden="1" customWidth="1"/>
    <col min="6433" max="6433" width="2.25" style="122" hidden="1" customWidth="1"/>
    <col min="6434" max="6435" width="2.125" style="122" hidden="1" customWidth="1"/>
    <col min="6436" max="6436" width="15.25" style="122" hidden="1" customWidth="1"/>
    <col min="6437" max="6437" width="4.125" style="122" hidden="1" customWidth="1"/>
    <col min="6438" max="6448" width="1.625" style="122" hidden="1" customWidth="1"/>
    <col min="6449" max="6449" width="1.5" style="122" hidden="1" customWidth="1"/>
    <col min="6450" max="6450" width="1.625" style="122" hidden="1" customWidth="1"/>
    <col min="6451" max="6451" width="2.75" style="122" hidden="1" customWidth="1"/>
    <col min="6452" max="6453" width="2.125" style="122" hidden="1" customWidth="1"/>
    <col min="6454" max="6454" width="15.25" style="122" hidden="1" customWidth="1"/>
    <col min="6455" max="6455" width="4.125" style="122" hidden="1" customWidth="1"/>
    <col min="6456" max="6468" width="1.625" style="122" hidden="1" customWidth="1"/>
    <col min="6469" max="6469" width="2" style="122" hidden="1" customWidth="1"/>
    <col min="6470" max="6471" width="2.125" style="122" hidden="1" customWidth="1"/>
    <col min="6472" max="6472" width="15.25" style="122" hidden="1" customWidth="1"/>
    <col min="6473" max="6473" width="4.125" style="122" hidden="1" customWidth="1"/>
    <col min="6474" max="6656" width="9" style="122" hidden="1"/>
    <col min="6657" max="6657" width="2.125" style="122" hidden="1" customWidth="1"/>
    <col min="6658" max="6670" width="1.625" style="122" hidden="1" customWidth="1"/>
    <col min="6671" max="6671" width="2.375" style="122" hidden="1" customWidth="1"/>
    <col min="6672" max="6673" width="2.125" style="122" hidden="1" customWidth="1"/>
    <col min="6674" max="6674" width="15.25" style="122" hidden="1" customWidth="1"/>
    <col min="6675" max="6675" width="4.125" style="122" hidden="1" customWidth="1"/>
    <col min="6676" max="6688" width="1.625" style="122" hidden="1" customWidth="1"/>
    <col min="6689" max="6689" width="2.25" style="122" hidden="1" customWidth="1"/>
    <col min="6690" max="6691" width="2.125" style="122" hidden="1" customWidth="1"/>
    <col min="6692" max="6692" width="15.25" style="122" hidden="1" customWidth="1"/>
    <col min="6693" max="6693" width="4.125" style="122" hidden="1" customWidth="1"/>
    <col min="6694" max="6704" width="1.625" style="122" hidden="1" customWidth="1"/>
    <col min="6705" max="6705" width="1.5" style="122" hidden="1" customWidth="1"/>
    <col min="6706" max="6706" width="1.625" style="122" hidden="1" customWidth="1"/>
    <col min="6707" max="6707" width="2.75" style="122" hidden="1" customWidth="1"/>
    <col min="6708" max="6709" width="2.125" style="122" hidden="1" customWidth="1"/>
    <col min="6710" max="6710" width="15.25" style="122" hidden="1" customWidth="1"/>
    <col min="6711" max="6711" width="4.125" style="122" hidden="1" customWidth="1"/>
    <col min="6712" max="6724" width="1.625" style="122" hidden="1" customWidth="1"/>
    <col min="6725" max="6725" width="2" style="122" hidden="1" customWidth="1"/>
    <col min="6726" max="6727" width="2.125" style="122" hidden="1" customWidth="1"/>
    <col min="6728" max="6728" width="15.25" style="122" hidden="1" customWidth="1"/>
    <col min="6729" max="6729" width="4.125" style="122" hidden="1" customWidth="1"/>
    <col min="6730" max="6912" width="9" style="122" hidden="1"/>
    <col min="6913" max="6913" width="2.125" style="122" hidden="1" customWidth="1"/>
    <col min="6914" max="6926" width="1.625" style="122" hidden="1" customWidth="1"/>
    <col min="6927" max="6927" width="2.375" style="122" hidden="1" customWidth="1"/>
    <col min="6928" max="6929" width="2.125" style="122" hidden="1" customWidth="1"/>
    <col min="6930" max="6930" width="15.25" style="122" hidden="1" customWidth="1"/>
    <col min="6931" max="6931" width="4.125" style="122" hidden="1" customWidth="1"/>
    <col min="6932" max="6944" width="1.625" style="122" hidden="1" customWidth="1"/>
    <col min="6945" max="6945" width="2.25" style="122" hidden="1" customWidth="1"/>
    <col min="6946" max="6947" width="2.125" style="122" hidden="1" customWidth="1"/>
    <col min="6948" max="6948" width="15.25" style="122" hidden="1" customWidth="1"/>
    <col min="6949" max="6949" width="4.125" style="122" hidden="1" customWidth="1"/>
    <col min="6950" max="6960" width="1.625" style="122" hidden="1" customWidth="1"/>
    <col min="6961" max="6961" width="1.5" style="122" hidden="1" customWidth="1"/>
    <col min="6962" max="6962" width="1.625" style="122" hidden="1" customWidth="1"/>
    <col min="6963" max="6963" width="2.75" style="122" hidden="1" customWidth="1"/>
    <col min="6964" max="6965" width="2.125" style="122" hidden="1" customWidth="1"/>
    <col min="6966" max="6966" width="15.25" style="122" hidden="1" customWidth="1"/>
    <col min="6967" max="6967" width="4.125" style="122" hidden="1" customWidth="1"/>
    <col min="6968" max="6980" width="1.625" style="122" hidden="1" customWidth="1"/>
    <col min="6981" max="6981" width="2" style="122" hidden="1" customWidth="1"/>
    <col min="6982" max="6983" width="2.125" style="122" hidden="1" customWidth="1"/>
    <col min="6984" max="6984" width="15.25" style="122" hidden="1" customWidth="1"/>
    <col min="6985" max="6985" width="4.125" style="122" hidden="1" customWidth="1"/>
    <col min="6986" max="7168" width="9" style="122" hidden="1"/>
    <col min="7169" max="7169" width="2.125" style="122" hidden="1" customWidth="1"/>
    <col min="7170" max="7182" width="1.625" style="122" hidden="1" customWidth="1"/>
    <col min="7183" max="7183" width="2.375" style="122" hidden="1" customWidth="1"/>
    <col min="7184" max="7185" width="2.125" style="122" hidden="1" customWidth="1"/>
    <col min="7186" max="7186" width="15.25" style="122" hidden="1" customWidth="1"/>
    <col min="7187" max="7187" width="4.125" style="122" hidden="1" customWidth="1"/>
    <col min="7188" max="7200" width="1.625" style="122" hidden="1" customWidth="1"/>
    <col min="7201" max="7201" width="2.25" style="122" hidden="1" customWidth="1"/>
    <col min="7202" max="7203" width="2.125" style="122" hidden="1" customWidth="1"/>
    <col min="7204" max="7204" width="15.25" style="122" hidden="1" customWidth="1"/>
    <col min="7205" max="7205" width="4.125" style="122" hidden="1" customWidth="1"/>
    <col min="7206" max="7216" width="1.625" style="122" hidden="1" customWidth="1"/>
    <col min="7217" max="7217" width="1.5" style="122" hidden="1" customWidth="1"/>
    <col min="7218" max="7218" width="1.625" style="122" hidden="1" customWidth="1"/>
    <col min="7219" max="7219" width="2.75" style="122" hidden="1" customWidth="1"/>
    <col min="7220" max="7221" width="2.125" style="122" hidden="1" customWidth="1"/>
    <col min="7222" max="7222" width="15.25" style="122" hidden="1" customWidth="1"/>
    <col min="7223" max="7223" width="4.125" style="122" hidden="1" customWidth="1"/>
    <col min="7224" max="7236" width="1.625" style="122" hidden="1" customWidth="1"/>
    <col min="7237" max="7237" width="2" style="122" hidden="1" customWidth="1"/>
    <col min="7238" max="7239" width="2.125" style="122" hidden="1" customWidth="1"/>
    <col min="7240" max="7240" width="15.25" style="122" hidden="1" customWidth="1"/>
    <col min="7241" max="7241" width="4.125" style="122" hidden="1" customWidth="1"/>
    <col min="7242" max="7424" width="9" style="122" hidden="1"/>
    <col min="7425" max="7425" width="2.125" style="122" hidden="1" customWidth="1"/>
    <col min="7426" max="7438" width="1.625" style="122" hidden="1" customWidth="1"/>
    <col min="7439" max="7439" width="2.375" style="122" hidden="1" customWidth="1"/>
    <col min="7440" max="7441" width="2.125" style="122" hidden="1" customWidth="1"/>
    <col min="7442" max="7442" width="15.25" style="122" hidden="1" customWidth="1"/>
    <col min="7443" max="7443" width="4.125" style="122" hidden="1" customWidth="1"/>
    <col min="7444" max="7456" width="1.625" style="122" hidden="1" customWidth="1"/>
    <col min="7457" max="7457" width="2.25" style="122" hidden="1" customWidth="1"/>
    <col min="7458" max="7459" width="2.125" style="122" hidden="1" customWidth="1"/>
    <col min="7460" max="7460" width="15.25" style="122" hidden="1" customWidth="1"/>
    <col min="7461" max="7461" width="4.125" style="122" hidden="1" customWidth="1"/>
    <col min="7462" max="7472" width="1.625" style="122" hidden="1" customWidth="1"/>
    <col min="7473" max="7473" width="1.5" style="122" hidden="1" customWidth="1"/>
    <col min="7474" max="7474" width="1.625" style="122" hidden="1" customWidth="1"/>
    <col min="7475" max="7475" width="2.75" style="122" hidden="1" customWidth="1"/>
    <col min="7476" max="7477" width="2.125" style="122" hidden="1" customWidth="1"/>
    <col min="7478" max="7478" width="15.25" style="122" hidden="1" customWidth="1"/>
    <col min="7479" max="7479" width="4.125" style="122" hidden="1" customWidth="1"/>
    <col min="7480" max="7492" width="1.625" style="122" hidden="1" customWidth="1"/>
    <col min="7493" max="7493" width="2" style="122" hidden="1" customWidth="1"/>
    <col min="7494" max="7495" width="2.125" style="122" hidden="1" customWidth="1"/>
    <col min="7496" max="7496" width="15.25" style="122" hidden="1" customWidth="1"/>
    <col min="7497" max="7497" width="4.125" style="122" hidden="1" customWidth="1"/>
    <col min="7498" max="7680" width="9" style="122" hidden="1"/>
    <col min="7681" max="7681" width="2.125" style="122" hidden="1" customWidth="1"/>
    <col min="7682" max="7694" width="1.625" style="122" hidden="1" customWidth="1"/>
    <col min="7695" max="7695" width="2.375" style="122" hidden="1" customWidth="1"/>
    <col min="7696" max="7697" width="2.125" style="122" hidden="1" customWidth="1"/>
    <col min="7698" max="7698" width="15.25" style="122" hidden="1" customWidth="1"/>
    <col min="7699" max="7699" width="4.125" style="122" hidden="1" customWidth="1"/>
    <col min="7700" max="7712" width="1.625" style="122" hidden="1" customWidth="1"/>
    <col min="7713" max="7713" width="2.25" style="122" hidden="1" customWidth="1"/>
    <col min="7714" max="7715" width="2.125" style="122" hidden="1" customWidth="1"/>
    <col min="7716" max="7716" width="15.25" style="122" hidden="1" customWidth="1"/>
    <col min="7717" max="7717" width="4.125" style="122" hidden="1" customWidth="1"/>
    <col min="7718" max="7728" width="1.625" style="122" hidden="1" customWidth="1"/>
    <col min="7729" max="7729" width="1.5" style="122" hidden="1" customWidth="1"/>
    <col min="7730" max="7730" width="1.625" style="122" hidden="1" customWidth="1"/>
    <col min="7731" max="7731" width="2.75" style="122" hidden="1" customWidth="1"/>
    <col min="7732" max="7733" width="2.125" style="122" hidden="1" customWidth="1"/>
    <col min="7734" max="7734" width="15.25" style="122" hidden="1" customWidth="1"/>
    <col min="7735" max="7735" width="4.125" style="122" hidden="1" customWidth="1"/>
    <col min="7736" max="7748" width="1.625" style="122" hidden="1" customWidth="1"/>
    <col min="7749" max="7749" width="2" style="122" hidden="1" customWidth="1"/>
    <col min="7750" max="7751" width="2.125" style="122" hidden="1" customWidth="1"/>
    <col min="7752" max="7752" width="15.25" style="122" hidden="1" customWidth="1"/>
    <col min="7753" max="7753" width="4.125" style="122" hidden="1" customWidth="1"/>
    <col min="7754" max="7936" width="9" style="122" hidden="1"/>
    <col min="7937" max="7937" width="2.125" style="122" hidden="1" customWidth="1"/>
    <col min="7938" max="7950" width="1.625" style="122" hidden="1" customWidth="1"/>
    <col min="7951" max="7951" width="2.375" style="122" hidden="1" customWidth="1"/>
    <col min="7952" max="7953" width="2.125" style="122" hidden="1" customWidth="1"/>
    <col min="7954" max="7954" width="15.25" style="122" hidden="1" customWidth="1"/>
    <col min="7955" max="7955" width="4.125" style="122" hidden="1" customWidth="1"/>
    <col min="7956" max="7968" width="1.625" style="122" hidden="1" customWidth="1"/>
    <col min="7969" max="7969" width="2.25" style="122" hidden="1" customWidth="1"/>
    <col min="7970" max="7971" width="2.125" style="122" hidden="1" customWidth="1"/>
    <col min="7972" max="7972" width="15.25" style="122" hidden="1" customWidth="1"/>
    <col min="7973" max="7973" width="4.125" style="122" hidden="1" customWidth="1"/>
    <col min="7974" max="7984" width="1.625" style="122" hidden="1" customWidth="1"/>
    <col min="7985" max="7985" width="1.5" style="122" hidden="1" customWidth="1"/>
    <col min="7986" max="7986" width="1.625" style="122" hidden="1" customWidth="1"/>
    <col min="7987" max="7987" width="2.75" style="122" hidden="1" customWidth="1"/>
    <col min="7988" max="7989" width="2.125" style="122" hidden="1" customWidth="1"/>
    <col min="7990" max="7990" width="15.25" style="122" hidden="1" customWidth="1"/>
    <col min="7991" max="7991" width="4.125" style="122" hidden="1" customWidth="1"/>
    <col min="7992" max="8004" width="1.625" style="122" hidden="1" customWidth="1"/>
    <col min="8005" max="8005" width="2" style="122" hidden="1" customWidth="1"/>
    <col min="8006" max="8007" width="2.125" style="122" hidden="1" customWidth="1"/>
    <col min="8008" max="8008" width="15.25" style="122" hidden="1" customWidth="1"/>
    <col min="8009" max="8009" width="4.125" style="122" hidden="1" customWidth="1"/>
    <col min="8010" max="8192" width="9" style="122" hidden="1"/>
    <col min="8193" max="8193" width="2.125" style="122" hidden="1" customWidth="1"/>
    <col min="8194" max="8206" width="1.625" style="122" hidden="1" customWidth="1"/>
    <col min="8207" max="8207" width="2.375" style="122" hidden="1" customWidth="1"/>
    <col min="8208" max="8209" width="2.125" style="122" hidden="1" customWidth="1"/>
    <col min="8210" max="8210" width="15.25" style="122" hidden="1" customWidth="1"/>
    <col min="8211" max="8211" width="4.125" style="122" hidden="1" customWidth="1"/>
    <col min="8212" max="8224" width="1.625" style="122" hidden="1" customWidth="1"/>
    <col min="8225" max="8225" width="2.25" style="122" hidden="1" customWidth="1"/>
    <col min="8226" max="8227" width="2.125" style="122" hidden="1" customWidth="1"/>
    <col min="8228" max="8228" width="15.25" style="122" hidden="1" customWidth="1"/>
    <col min="8229" max="8229" width="4.125" style="122" hidden="1" customWidth="1"/>
    <col min="8230" max="8240" width="1.625" style="122" hidden="1" customWidth="1"/>
    <col min="8241" max="8241" width="1.5" style="122" hidden="1" customWidth="1"/>
    <col min="8242" max="8242" width="1.625" style="122" hidden="1" customWidth="1"/>
    <col min="8243" max="8243" width="2.75" style="122" hidden="1" customWidth="1"/>
    <col min="8244" max="8245" width="2.125" style="122" hidden="1" customWidth="1"/>
    <col min="8246" max="8246" width="15.25" style="122" hidden="1" customWidth="1"/>
    <col min="8247" max="8247" width="4.125" style="122" hidden="1" customWidth="1"/>
    <col min="8248" max="8260" width="1.625" style="122" hidden="1" customWidth="1"/>
    <col min="8261" max="8261" width="2" style="122" hidden="1" customWidth="1"/>
    <col min="8262" max="8263" width="2.125" style="122" hidden="1" customWidth="1"/>
    <col min="8264" max="8264" width="15.25" style="122" hidden="1" customWidth="1"/>
    <col min="8265" max="8265" width="4.125" style="122" hidden="1" customWidth="1"/>
    <col min="8266" max="8448" width="9" style="122" hidden="1"/>
    <col min="8449" max="8449" width="2.125" style="122" hidden="1" customWidth="1"/>
    <col min="8450" max="8462" width="1.625" style="122" hidden="1" customWidth="1"/>
    <col min="8463" max="8463" width="2.375" style="122" hidden="1" customWidth="1"/>
    <col min="8464" max="8465" width="2.125" style="122" hidden="1" customWidth="1"/>
    <col min="8466" max="8466" width="15.25" style="122" hidden="1" customWidth="1"/>
    <col min="8467" max="8467" width="4.125" style="122" hidden="1" customWidth="1"/>
    <col min="8468" max="8480" width="1.625" style="122" hidden="1" customWidth="1"/>
    <col min="8481" max="8481" width="2.25" style="122" hidden="1" customWidth="1"/>
    <col min="8482" max="8483" width="2.125" style="122" hidden="1" customWidth="1"/>
    <col min="8484" max="8484" width="15.25" style="122" hidden="1" customWidth="1"/>
    <col min="8485" max="8485" width="4.125" style="122" hidden="1" customWidth="1"/>
    <col min="8486" max="8496" width="1.625" style="122" hidden="1" customWidth="1"/>
    <col min="8497" max="8497" width="1.5" style="122" hidden="1" customWidth="1"/>
    <col min="8498" max="8498" width="1.625" style="122" hidden="1" customWidth="1"/>
    <col min="8499" max="8499" width="2.75" style="122" hidden="1" customWidth="1"/>
    <col min="8500" max="8501" width="2.125" style="122" hidden="1" customWidth="1"/>
    <col min="8502" max="8502" width="15.25" style="122" hidden="1" customWidth="1"/>
    <col min="8503" max="8503" width="4.125" style="122" hidden="1" customWidth="1"/>
    <col min="8504" max="8516" width="1.625" style="122" hidden="1" customWidth="1"/>
    <col min="8517" max="8517" width="2" style="122" hidden="1" customWidth="1"/>
    <col min="8518" max="8519" width="2.125" style="122" hidden="1" customWidth="1"/>
    <col min="8520" max="8520" width="15.25" style="122" hidden="1" customWidth="1"/>
    <col min="8521" max="8521" width="4.125" style="122" hidden="1" customWidth="1"/>
    <col min="8522" max="8704" width="9" style="122" hidden="1"/>
    <col min="8705" max="8705" width="2.125" style="122" hidden="1" customWidth="1"/>
    <col min="8706" max="8718" width="1.625" style="122" hidden="1" customWidth="1"/>
    <col min="8719" max="8719" width="2.375" style="122" hidden="1" customWidth="1"/>
    <col min="8720" max="8721" width="2.125" style="122" hidden="1" customWidth="1"/>
    <col min="8722" max="8722" width="15.25" style="122" hidden="1" customWidth="1"/>
    <col min="8723" max="8723" width="4.125" style="122" hidden="1" customWidth="1"/>
    <col min="8724" max="8736" width="1.625" style="122" hidden="1" customWidth="1"/>
    <col min="8737" max="8737" width="2.25" style="122" hidden="1" customWidth="1"/>
    <col min="8738" max="8739" width="2.125" style="122" hidden="1" customWidth="1"/>
    <col min="8740" max="8740" width="15.25" style="122" hidden="1" customWidth="1"/>
    <col min="8741" max="8741" width="4.125" style="122" hidden="1" customWidth="1"/>
    <col min="8742" max="8752" width="1.625" style="122" hidden="1" customWidth="1"/>
    <col min="8753" max="8753" width="1.5" style="122" hidden="1" customWidth="1"/>
    <col min="8754" max="8754" width="1.625" style="122" hidden="1" customWidth="1"/>
    <col min="8755" max="8755" width="2.75" style="122" hidden="1" customWidth="1"/>
    <col min="8756" max="8757" width="2.125" style="122" hidden="1" customWidth="1"/>
    <col min="8758" max="8758" width="15.25" style="122" hidden="1" customWidth="1"/>
    <col min="8759" max="8759" width="4.125" style="122" hidden="1" customWidth="1"/>
    <col min="8760" max="8772" width="1.625" style="122" hidden="1" customWidth="1"/>
    <col min="8773" max="8773" width="2" style="122" hidden="1" customWidth="1"/>
    <col min="8774" max="8775" width="2.125" style="122" hidden="1" customWidth="1"/>
    <col min="8776" max="8776" width="15.25" style="122" hidden="1" customWidth="1"/>
    <col min="8777" max="8777" width="4.125" style="122" hidden="1" customWidth="1"/>
    <col min="8778" max="8960" width="9" style="122" hidden="1"/>
    <col min="8961" max="8961" width="2.125" style="122" hidden="1" customWidth="1"/>
    <col min="8962" max="8974" width="1.625" style="122" hidden="1" customWidth="1"/>
    <col min="8975" max="8975" width="2.375" style="122" hidden="1" customWidth="1"/>
    <col min="8976" max="8977" width="2.125" style="122" hidden="1" customWidth="1"/>
    <col min="8978" max="8978" width="15.25" style="122" hidden="1" customWidth="1"/>
    <col min="8979" max="8979" width="4.125" style="122" hidden="1" customWidth="1"/>
    <col min="8980" max="8992" width="1.625" style="122" hidden="1" customWidth="1"/>
    <col min="8993" max="8993" width="2.25" style="122" hidden="1" customWidth="1"/>
    <col min="8994" max="8995" width="2.125" style="122" hidden="1" customWidth="1"/>
    <col min="8996" max="8996" width="15.25" style="122" hidden="1" customWidth="1"/>
    <col min="8997" max="8997" width="4.125" style="122" hidden="1" customWidth="1"/>
    <col min="8998" max="9008" width="1.625" style="122" hidden="1" customWidth="1"/>
    <col min="9009" max="9009" width="1.5" style="122" hidden="1" customWidth="1"/>
    <col min="9010" max="9010" width="1.625" style="122" hidden="1" customWidth="1"/>
    <col min="9011" max="9011" width="2.75" style="122" hidden="1" customWidth="1"/>
    <col min="9012" max="9013" width="2.125" style="122" hidden="1" customWidth="1"/>
    <col min="9014" max="9014" width="15.25" style="122" hidden="1" customWidth="1"/>
    <col min="9015" max="9015" width="4.125" style="122" hidden="1" customWidth="1"/>
    <col min="9016" max="9028" width="1.625" style="122" hidden="1" customWidth="1"/>
    <col min="9029" max="9029" width="2" style="122" hidden="1" customWidth="1"/>
    <col min="9030" max="9031" width="2.125" style="122" hidden="1" customWidth="1"/>
    <col min="9032" max="9032" width="15.25" style="122" hidden="1" customWidth="1"/>
    <col min="9033" max="9033" width="4.125" style="122" hidden="1" customWidth="1"/>
    <col min="9034" max="9216" width="9" style="122" hidden="1"/>
    <col min="9217" max="9217" width="2.125" style="122" hidden="1" customWidth="1"/>
    <col min="9218" max="9230" width="1.625" style="122" hidden="1" customWidth="1"/>
    <col min="9231" max="9231" width="2.375" style="122" hidden="1" customWidth="1"/>
    <col min="9232" max="9233" width="2.125" style="122" hidden="1" customWidth="1"/>
    <col min="9234" max="9234" width="15.25" style="122" hidden="1" customWidth="1"/>
    <col min="9235" max="9235" width="4.125" style="122" hidden="1" customWidth="1"/>
    <col min="9236" max="9248" width="1.625" style="122" hidden="1" customWidth="1"/>
    <col min="9249" max="9249" width="2.25" style="122" hidden="1" customWidth="1"/>
    <col min="9250" max="9251" width="2.125" style="122" hidden="1" customWidth="1"/>
    <col min="9252" max="9252" width="15.25" style="122" hidden="1" customWidth="1"/>
    <col min="9253" max="9253" width="4.125" style="122" hidden="1" customWidth="1"/>
    <col min="9254" max="9264" width="1.625" style="122" hidden="1" customWidth="1"/>
    <col min="9265" max="9265" width="1.5" style="122" hidden="1" customWidth="1"/>
    <col min="9266" max="9266" width="1.625" style="122" hidden="1" customWidth="1"/>
    <col min="9267" max="9267" width="2.75" style="122" hidden="1" customWidth="1"/>
    <col min="9268" max="9269" width="2.125" style="122" hidden="1" customWidth="1"/>
    <col min="9270" max="9270" width="15.25" style="122" hidden="1" customWidth="1"/>
    <col min="9271" max="9271" width="4.125" style="122" hidden="1" customWidth="1"/>
    <col min="9272" max="9284" width="1.625" style="122" hidden="1" customWidth="1"/>
    <col min="9285" max="9285" width="2" style="122" hidden="1" customWidth="1"/>
    <col min="9286" max="9287" width="2.125" style="122" hidden="1" customWidth="1"/>
    <col min="9288" max="9288" width="15.25" style="122" hidden="1" customWidth="1"/>
    <col min="9289" max="9289" width="4.125" style="122" hidden="1" customWidth="1"/>
    <col min="9290" max="9472" width="9" style="122" hidden="1"/>
    <col min="9473" max="9473" width="2.125" style="122" hidden="1" customWidth="1"/>
    <col min="9474" max="9486" width="1.625" style="122" hidden="1" customWidth="1"/>
    <col min="9487" max="9487" width="2.375" style="122" hidden="1" customWidth="1"/>
    <col min="9488" max="9489" width="2.125" style="122" hidden="1" customWidth="1"/>
    <col min="9490" max="9490" width="15.25" style="122" hidden="1" customWidth="1"/>
    <col min="9491" max="9491" width="4.125" style="122" hidden="1" customWidth="1"/>
    <col min="9492" max="9504" width="1.625" style="122" hidden="1" customWidth="1"/>
    <col min="9505" max="9505" width="2.25" style="122" hidden="1" customWidth="1"/>
    <col min="9506" max="9507" width="2.125" style="122" hidden="1" customWidth="1"/>
    <col min="9508" max="9508" width="15.25" style="122" hidden="1" customWidth="1"/>
    <col min="9509" max="9509" width="4.125" style="122" hidden="1" customWidth="1"/>
    <col min="9510" max="9520" width="1.625" style="122" hidden="1" customWidth="1"/>
    <col min="9521" max="9521" width="1.5" style="122" hidden="1" customWidth="1"/>
    <col min="9522" max="9522" width="1.625" style="122" hidden="1" customWidth="1"/>
    <col min="9523" max="9523" width="2.75" style="122" hidden="1" customWidth="1"/>
    <col min="9524" max="9525" width="2.125" style="122" hidden="1" customWidth="1"/>
    <col min="9526" max="9526" width="15.25" style="122" hidden="1" customWidth="1"/>
    <col min="9527" max="9527" width="4.125" style="122" hidden="1" customWidth="1"/>
    <col min="9528" max="9540" width="1.625" style="122" hidden="1" customWidth="1"/>
    <col min="9541" max="9541" width="2" style="122" hidden="1" customWidth="1"/>
    <col min="9542" max="9543" width="2.125" style="122" hidden="1" customWidth="1"/>
    <col min="9544" max="9544" width="15.25" style="122" hidden="1" customWidth="1"/>
    <col min="9545" max="9545" width="4.125" style="122" hidden="1" customWidth="1"/>
    <col min="9546" max="9728" width="9" style="122" hidden="1"/>
    <col min="9729" max="9729" width="2.125" style="122" hidden="1" customWidth="1"/>
    <col min="9730" max="9742" width="1.625" style="122" hidden="1" customWidth="1"/>
    <col min="9743" max="9743" width="2.375" style="122" hidden="1" customWidth="1"/>
    <col min="9744" max="9745" width="2.125" style="122" hidden="1" customWidth="1"/>
    <col min="9746" max="9746" width="15.25" style="122" hidden="1" customWidth="1"/>
    <col min="9747" max="9747" width="4.125" style="122" hidden="1" customWidth="1"/>
    <col min="9748" max="9760" width="1.625" style="122" hidden="1" customWidth="1"/>
    <col min="9761" max="9761" width="2.25" style="122" hidden="1" customWidth="1"/>
    <col min="9762" max="9763" width="2.125" style="122" hidden="1" customWidth="1"/>
    <col min="9764" max="9764" width="15.25" style="122" hidden="1" customWidth="1"/>
    <col min="9765" max="9765" width="4.125" style="122" hidden="1" customWidth="1"/>
    <col min="9766" max="9776" width="1.625" style="122" hidden="1" customWidth="1"/>
    <col min="9777" max="9777" width="1.5" style="122" hidden="1" customWidth="1"/>
    <col min="9778" max="9778" width="1.625" style="122" hidden="1" customWidth="1"/>
    <col min="9779" max="9779" width="2.75" style="122" hidden="1" customWidth="1"/>
    <col min="9780" max="9781" width="2.125" style="122" hidden="1" customWidth="1"/>
    <col min="9782" max="9782" width="15.25" style="122" hidden="1" customWidth="1"/>
    <col min="9783" max="9783" width="4.125" style="122" hidden="1" customWidth="1"/>
    <col min="9784" max="9796" width="1.625" style="122" hidden="1" customWidth="1"/>
    <col min="9797" max="9797" width="2" style="122" hidden="1" customWidth="1"/>
    <col min="9798" max="9799" width="2.125" style="122" hidden="1" customWidth="1"/>
    <col min="9800" max="9800" width="15.25" style="122" hidden="1" customWidth="1"/>
    <col min="9801" max="9801" width="4.125" style="122" hidden="1" customWidth="1"/>
    <col min="9802" max="9984" width="9" style="122" hidden="1"/>
    <col min="9985" max="9985" width="2.125" style="122" hidden="1" customWidth="1"/>
    <col min="9986" max="9998" width="1.625" style="122" hidden="1" customWidth="1"/>
    <col min="9999" max="9999" width="2.375" style="122" hidden="1" customWidth="1"/>
    <col min="10000" max="10001" width="2.125" style="122" hidden="1" customWidth="1"/>
    <col min="10002" max="10002" width="15.25" style="122" hidden="1" customWidth="1"/>
    <col min="10003" max="10003" width="4.125" style="122" hidden="1" customWidth="1"/>
    <col min="10004" max="10016" width="1.625" style="122" hidden="1" customWidth="1"/>
    <col min="10017" max="10017" width="2.25" style="122" hidden="1" customWidth="1"/>
    <col min="10018" max="10019" width="2.125" style="122" hidden="1" customWidth="1"/>
    <col min="10020" max="10020" width="15.25" style="122" hidden="1" customWidth="1"/>
    <col min="10021" max="10021" width="4.125" style="122" hidden="1" customWidth="1"/>
    <col min="10022" max="10032" width="1.625" style="122" hidden="1" customWidth="1"/>
    <col min="10033" max="10033" width="1.5" style="122" hidden="1" customWidth="1"/>
    <col min="10034" max="10034" width="1.625" style="122" hidden="1" customWidth="1"/>
    <col min="10035" max="10035" width="2.75" style="122" hidden="1" customWidth="1"/>
    <col min="10036" max="10037" width="2.125" style="122" hidden="1" customWidth="1"/>
    <col min="10038" max="10038" width="15.25" style="122" hidden="1" customWidth="1"/>
    <col min="10039" max="10039" width="4.125" style="122" hidden="1" customWidth="1"/>
    <col min="10040" max="10052" width="1.625" style="122" hidden="1" customWidth="1"/>
    <col min="10053" max="10053" width="2" style="122" hidden="1" customWidth="1"/>
    <col min="10054" max="10055" width="2.125" style="122" hidden="1" customWidth="1"/>
    <col min="10056" max="10056" width="15.25" style="122" hidden="1" customWidth="1"/>
    <col min="10057" max="10057" width="4.125" style="122" hidden="1" customWidth="1"/>
    <col min="10058" max="10240" width="9" style="122" hidden="1"/>
    <col min="10241" max="10241" width="2.125" style="122" hidden="1" customWidth="1"/>
    <col min="10242" max="10254" width="1.625" style="122" hidden="1" customWidth="1"/>
    <col min="10255" max="10255" width="2.375" style="122" hidden="1" customWidth="1"/>
    <col min="10256" max="10257" width="2.125" style="122" hidden="1" customWidth="1"/>
    <col min="10258" max="10258" width="15.25" style="122" hidden="1" customWidth="1"/>
    <col min="10259" max="10259" width="4.125" style="122" hidden="1" customWidth="1"/>
    <col min="10260" max="10272" width="1.625" style="122" hidden="1" customWidth="1"/>
    <col min="10273" max="10273" width="2.25" style="122" hidden="1" customWidth="1"/>
    <col min="10274" max="10275" width="2.125" style="122" hidden="1" customWidth="1"/>
    <col min="10276" max="10276" width="15.25" style="122" hidden="1" customWidth="1"/>
    <col min="10277" max="10277" width="4.125" style="122" hidden="1" customWidth="1"/>
    <col min="10278" max="10288" width="1.625" style="122" hidden="1" customWidth="1"/>
    <col min="10289" max="10289" width="1.5" style="122" hidden="1" customWidth="1"/>
    <col min="10290" max="10290" width="1.625" style="122" hidden="1" customWidth="1"/>
    <col min="10291" max="10291" width="2.75" style="122" hidden="1" customWidth="1"/>
    <col min="10292" max="10293" width="2.125" style="122" hidden="1" customWidth="1"/>
    <col min="10294" max="10294" width="15.25" style="122" hidden="1" customWidth="1"/>
    <col min="10295" max="10295" width="4.125" style="122" hidden="1" customWidth="1"/>
    <col min="10296" max="10308" width="1.625" style="122" hidden="1" customWidth="1"/>
    <col min="10309" max="10309" width="2" style="122" hidden="1" customWidth="1"/>
    <col min="10310" max="10311" width="2.125" style="122" hidden="1" customWidth="1"/>
    <col min="10312" max="10312" width="15.25" style="122" hidden="1" customWidth="1"/>
    <col min="10313" max="10313" width="4.125" style="122" hidden="1" customWidth="1"/>
    <col min="10314" max="10496" width="9" style="122" hidden="1"/>
    <col min="10497" max="10497" width="2.125" style="122" hidden="1" customWidth="1"/>
    <col min="10498" max="10510" width="1.625" style="122" hidden="1" customWidth="1"/>
    <col min="10511" max="10511" width="2.375" style="122" hidden="1" customWidth="1"/>
    <col min="10512" max="10513" width="2.125" style="122" hidden="1" customWidth="1"/>
    <col min="10514" max="10514" width="15.25" style="122" hidden="1" customWidth="1"/>
    <col min="10515" max="10515" width="4.125" style="122" hidden="1" customWidth="1"/>
    <col min="10516" max="10528" width="1.625" style="122" hidden="1" customWidth="1"/>
    <col min="10529" max="10529" width="2.25" style="122" hidden="1" customWidth="1"/>
    <col min="10530" max="10531" width="2.125" style="122" hidden="1" customWidth="1"/>
    <col min="10532" max="10532" width="15.25" style="122" hidden="1" customWidth="1"/>
    <col min="10533" max="10533" width="4.125" style="122" hidden="1" customWidth="1"/>
    <col min="10534" max="10544" width="1.625" style="122" hidden="1" customWidth="1"/>
    <col min="10545" max="10545" width="1.5" style="122" hidden="1" customWidth="1"/>
    <col min="10546" max="10546" width="1.625" style="122" hidden="1" customWidth="1"/>
    <col min="10547" max="10547" width="2.75" style="122" hidden="1" customWidth="1"/>
    <col min="10548" max="10549" width="2.125" style="122" hidden="1" customWidth="1"/>
    <col min="10550" max="10550" width="15.25" style="122" hidden="1" customWidth="1"/>
    <col min="10551" max="10551" width="4.125" style="122" hidden="1" customWidth="1"/>
    <col min="10552" max="10564" width="1.625" style="122" hidden="1" customWidth="1"/>
    <col min="10565" max="10565" width="2" style="122" hidden="1" customWidth="1"/>
    <col min="10566" max="10567" width="2.125" style="122" hidden="1" customWidth="1"/>
    <col min="10568" max="10568" width="15.25" style="122" hidden="1" customWidth="1"/>
    <col min="10569" max="10569" width="4.125" style="122" hidden="1" customWidth="1"/>
    <col min="10570" max="10752" width="9" style="122" hidden="1"/>
    <col min="10753" max="10753" width="2.125" style="122" hidden="1" customWidth="1"/>
    <col min="10754" max="10766" width="1.625" style="122" hidden="1" customWidth="1"/>
    <col min="10767" max="10767" width="2.375" style="122" hidden="1" customWidth="1"/>
    <col min="10768" max="10769" width="2.125" style="122" hidden="1" customWidth="1"/>
    <col min="10770" max="10770" width="15.25" style="122" hidden="1" customWidth="1"/>
    <col min="10771" max="10771" width="4.125" style="122" hidden="1" customWidth="1"/>
    <col min="10772" max="10784" width="1.625" style="122" hidden="1" customWidth="1"/>
    <col min="10785" max="10785" width="2.25" style="122" hidden="1" customWidth="1"/>
    <col min="10786" max="10787" width="2.125" style="122" hidden="1" customWidth="1"/>
    <col min="10788" max="10788" width="15.25" style="122" hidden="1" customWidth="1"/>
    <col min="10789" max="10789" width="4.125" style="122" hidden="1" customWidth="1"/>
    <col min="10790" max="10800" width="1.625" style="122" hidden="1" customWidth="1"/>
    <col min="10801" max="10801" width="1.5" style="122" hidden="1" customWidth="1"/>
    <col min="10802" max="10802" width="1.625" style="122" hidden="1" customWidth="1"/>
    <col min="10803" max="10803" width="2.75" style="122" hidden="1" customWidth="1"/>
    <col min="10804" max="10805" width="2.125" style="122" hidden="1" customWidth="1"/>
    <col min="10806" max="10806" width="15.25" style="122" hidden="1" customWidth="1"/>
    <col min="10807" max="10807" width="4.125" style="122" hidden="1" customWidth="1"/>
    <col min="10808" max="10820" width="1.625" style="122" hidden="1" customWidth="1"/>
    <col min="10821" max="10821" width="2" style="122" hidden="1" customWidth="1"/>
    <col min="10822" max="10823" width="2.125" style="122" hidden="1" customWidth="1"/>
    <col min="10824" max="10824" width="15.25" style="122" hidden="1" customWidth="1"/>
    <col min="10825" max="10825" width="4.125" style="122" hidden="1" customWidth="1"/>
    <col min="10826" max="11008" width="9" style="122" hidden="1"/>
    <col min="11009" max="11009" width="2.125" style="122" hidden="1" customWidth="1"/>
    <col min="11010" max="11022" width="1.625" style="122" hidden="1" customWidth="1"/>
    <col min="11023" max="11023" width="2.375" style="122" hidden="1" customWidth="1"/>
    <col min="11024" max="11025" width="2.125" style="122" hidden="1" customWidth="1"/>
    <col min="11026" max="11026" width="15.25" style="122" hidden="1" customWidth="1"/>
    <col min="11027" max="11027" width="4.125" style="122" hidden="1" customWidth="1"/>
    <col min="11028" max="11040" width="1.625" style="122" hidden="1" customWidth="1"/>
    <col min="11041" max="11041" width="2.25" style="122" hidden="1" customWidth="1"/>
    <col min="11042" max="11043" width="2.125" style="122" hidden="1" customWidth="1"/>
    <col min="11044" max="11044" width="15.25" style="122" hidden="1" customWidth="1"/>
    <col min="11045" max="11045" width="4.125" style="122" hidden="1" customWidth="1"/>
    <col min="11046" max="11056" width="1.625" style="122" hidden="1" customWidth="1"/>
    <col min="11057" max="11057" width="1.5" style="122" hidden="1" customWidth="1"/>
    <col min="11058" max="11058" width="1.625" style="122" hidden="1" customWidth="1"/>
    <col min="11059" max="11059" width="2.75" style="122" hidden="1" customWidth="1"/>
    <col min="11060" max="11061" width="2.125" style="122" hidden="1" customWidth="1"/>
    <col min="11062" max="11062" width="15.25" style="122" hidden="1" customWidth="1"/>
    <col min="11063" max="11063" width="4.125" style="122" hidden="1" customWidth="1"/>
    <col min="11064" max="11076" width="1.625" style="122" hidden="1" customWidth="1"/>
    <col min="11077" max="11077" width="2" style="122" hidden="1" customWidth="1"/>
    <col min="11078" max="11079" width="2.125" style="122" hidden="1" customWidth="1"/>
    <col min="11080" max="11080" width="15.25" style="122" hidden="1" customWidth="1"/>
    <col min="11081" max="11081" width="4.125" style="122" hidden="1" customWidth="1"/>
    <col min="11082" max="11264" width="9" style="122" hidden="1"/>
    <col min="11265" max="11265" width="2.125" style="122" hidden="1" customWidth="1"/>
    <col min="11266" max="11278" width="1.625" style="122" hidden="1" customWidth="1"/>
    <col min="11279" max="11279" width="2.375" style="122" hidden="1" customWidth="1"/>
    <col min="11280" max="11281" width="2.125" style="122" hidden="1" customWidth="1"/>
    <col min="11282" max="11282" width="15.25" style="122" hidden="1" customWidth="1"/>
    <col min="11283" max="11283" width="4.125" style="122" hidden="1" customWidth="1"/>
    <col min="11284" max="11296" width="1.625" style="122" hidden="1" customWidth="1"/>
    <col min="11297" max="11297" width="2.25" style="122" hidden="1" customWidth="1"/>
    <col min="11298" max="11299" width="2.125" style="122" hidden="1" customWidth="1"/>
    <col min="11300" max="11300" width="15.25" style="122" hidden="1" customWidth="1"/>
    <col min="11301" max="11301" width="4.125" style="122" hidden="1" customWidth="1"/>
    <col min="11302" max="11312" width="1.625" style="122" hidden="1" customWidth="1"/>
    <col min="11313" max="11313" width="1.5" style="122" hidden="1" customWidth="1"/>
    <col min="11314" max="11314" width="1.625" style="122" hidden="1" customWidth="1"/>
    <col min="11315" max="11315" width="2.75" style="122" hidden="1" customWidth="1"/>
    <col min="11316" max="11317" width="2.125" style="122" hidden="1" customWidth="1"/>
    <col min="11318" max="11318" width="15.25" style="122" hidden="1" customWidth="1"/>
    <col min="11319" max="11319" width="4.125" style="122" hidden="1" customWidth="1"/>
    <col min="11320" max="11332" width="1.625" style="122" hidden="1" customWidth="1"/>
    <col min="11333" max="11333" width="2" style="122" hidden="1" customWidth="1"/>
    <col min="11334" max="11335" width="2.125" style="122" hidden="1" customWidth="1"/>
    <col min="11336" max="11336" width="15.25" style="122" hidden="1" customWidth="1"/>
    <col min="11337" max="11337" width="4.125" style="122" hidden="1" customWidth="1"/>
    <col min="11338" max="11520" width="9" style="122" hidden="1"/>
    <col min="11521" max="11521" width="2.125" style="122" hidden="1" customWidth="1"/>
    <col min="11522" max="11534" width="1.625" style="122" hidden="1" customWidth="1"/>
    <col min="11535" max="11535" width="2.375" style="122" hidden="1" customWidth="1"/>
    <col min="11536" max="11537" width="2.125" style="122" hidden="1" customWidth="1"/>
    <col min="11538" max="11538" width="15.25" style="122" hidden="1" customWidth="1"/>
    <col min="11539" max="11539" width="4.125" style="122" hidden="1" customWidth="1"/>
    <col min="11540" max="11552" width="1.625" style="122" hidden="1" customWidth="1"/>
    <col min="11553" max="11553" width="2.25" style="122" hidden="1" customWidth="1"/>
    <col min="11554" max="11555" width="2.125" style="122" hidden="1" customWidth="1"/>
    <col min="11556" max="11556" width="15.25" style="122" hidden="1" customWidth="1"/>
    <col min="11557" max="11557" width="4.125" style="122" hidden="1" customWidth="1"/>
    <col min="11558" max="11568" width="1.625" style="122" hidden="1" customWidth="1"/>
    <col min="11569" max="11569" width="1.5" style="122" hidden="1" customWidth="1"/>
    <col min="11570" max="11570" width="1.625" style="122" hidden="1" customWidth="1"/>
    <col min="11571" max="11571" width="2.75" style="122" hidden="1" customWidth="1"/>
    <col min="11572" max="11573" width="2.125" style="122" hidden="1" customWidth="1"/>
    <col min="11574" max="11574" width="15.25" style="122" hidden="1" customWidth="1"/>
    <col min="11575" max="11575" width="4.125" style="122" hidden="1" customWidth="1"/>
    <col min="11576" max="11588" width="1.625" style="122" hidden="1" customWidth="1"/>
    <col min="11589" max="11589" width="2" style="122" hidden="1" customWidth="1"/>
    <col min="11590" max="11591" width="2.125" style="122" hidden="1" customWidth="1"/>
    <col min="11592" max="11592" width="15.25" style="122" hidden="1" customWidth="1"/>
    <col min="11593" max="11593" width="4.125" style="122" hidden="1" customWidth="1"/>
    <col min="11594" max="11776" width="9" style="122" hidden="1"/>
    <col min="11777" max="11777" width="2.125" style="122" hidden="1" customWidth="1"/>
    <col min="11778" max="11790" width="1.625" style="122" hidden="1" customWidth="1"/>
    <col min="11791" max="11791" width="2.375" style="122" hidden="1" customWidth="1"/>
    <col min="11792" max="11793" width="2.125" style="122" hidden="1" customWidth="1"/>
    <col min="11794" max="11794" width="15.25" style="122" hidden="1" customWidth="1"/>
    <col min="11795" max="11795" width="4.125" style="122" hidden="1" customWidth="1"/>
    <col min="11796" max="11808" width="1.625" style="122" hidden="1" customWidth="1"/>
    <col min="11809" max="11809" width="2.25" style="122" hidden="1" customWidth="1"/>
    <col min="11810" max="11811" width="2.125" style="122" hidden="1" customWidth="1"/>
    <col min="11812" max="11812" width="15.25" style="122" hidden="1" customWidth="1"/>
    <col min="11813" max="11813" width="4.125" style="122" hidden="1" customWidth="1"/>
    <col min="11814" max="11824" width="1.625" style="122" hidden="1" customWidth="1"/>
    <col min="11825" max="11825" width="1.5" style="122" hidden="1" customWidth="1"/>
    <col min="11826" max="11826" width="1.625" style="122" hidden="1" customWidth="1"/>
    <col min="11827" max="11827" width="2.75" style="122" hidden="1" customWidth="1"/>
    <col min="11828" max="11829" width="2.125" style="122" hidden="1" customWidth="1"/>
    <col min="11830" max="11830" width="15.25" style="122" hidden="1" customWidth="1"/>
    <col min="11831" max="11831" width="4.125" style="122" hidden="1" customWidth="1"/>
    <col min="11832" max="11844" width="1.625" style="122" hidden="1" customWidth="1"/>
    <col min="11845" max="11845" width="2" style="122" hidden="1" customWidth="1"/>
    <col min="11846" max="11847" width="2.125" style="122" hidden="1" customWidth="1"/>
    <col min="11848" max="11848" width="15.25" style="122" hidden="1" customWidth="1"/>
    <col min="11849" max="11849" width="4.125" style="122" hidden="1" customWidth="1"/>
    <col min="11850" max="12032" width="9" style="122" hidden="1"/>
    <col min="12033" max="12033" width="2.125" style="122" hidden="1" customWidth="1"/>
    <col min="12034" max="12046" width="1.625" style="122" hidden="1" customWidth="1"/>
    <col min="12047" max="12047" width="2.375" style="122" hidden="1" customWidth="1"/>
    <col min="12048" max="12049" width="2.125" style="122" hidden="1" customWidth="1"/>
    <col min="12050" max="12050" width="15.25" style="122" hidden="1" customWidth="1"/>
    <col min="12051" max="12051" width="4.125" style="122" hidden="1" customWidth="1"/>
    <col min="12052" max="12064" width="1.625" style="122" hidden="1" customWidth="1"/>
    <col min="12065" max="12065" width="2.25" style="122" hidden="1" customWidth="1"/>
    <col min="12066" max="12067" width="2.125" style="122" hidden="1" customWidth="1"/>
    <col min="12068" max="12068" width="15.25" style="122" hidden="1" customWidth="1"/>
    <col min="12069" max="12069" width="4.125" style="122" hidden="1" customWidth="1"/>
    <col min="12070" max="12080" width="1.625" style="122" hidden="1" customWidth="1"/>
    <col min="12081" max="12081" width="1.5" style="122" hidden="1" customWidth="1"/>
    <col min="12082" max="12082" width="1.625" style="122" hidden="1" customWidth="1"/>
    <col min="12083" max="12083" width="2.75" style="122" hidden="1" customWidth="1"/>
    <col min="12084" max="12085" width="2.125" style="122" hidden="1" customWidth="1"/>
    <col min="12086" max="12086" width="15.25" style="122" hidden="1" customWidth="1"/>
    <col min="12087" max="12087" width="4.125" style="122" hidden="1" customWidth="1"/>
    <col min="12088" max="12100" width="1.625" style="122" hidden="1" customWidth="1"/>
    <col min="12101" max="12101" width="2" style="122" hidden="1" customWidth="1"/>
    <col min="12102" max="12103" width="2.125" style="122" hidden="1" customWidth="1"/>
    <col min="12104" max="12104" width="15.25" style="122" hidden="1" customWidth="1"/>
    <col min="12105" max="12105" width="4.125" style="122" hidden="1" customWidth="1"/>
    <col min="12106" max="12288" width="9" style="122" hidden="1"/>
    <col min="12289" max="12289" width="2.125" style="122" hidden="1" customWidth="1"/>
    <col min="12290" max="12302" width="1.625" style="122" hidden="1" customWidth="1"/>
    <col min="12303" max="12303" width="2.375" style="122" hidden="1" customWidth="1"/>
    <col min="12304" max="12305" width="2.125" style="122" hidden="1" customWidth="1"/>
    <col min="12306" max="12306" width="15.25" style="122" hidden="1" customWidth="1"/>
    <col min="12307" max="12307" width="4.125" style="122" hidden="1" customWidth="1"/>
    <col min="12308" max="12320" width="1.625" style="122" hidden="1" customWidth="1"/>
    <col min="12321" max="12321" width="2.25" style="122" hidden="1" customWidth="1"/>
    <col min="12322" max="12323" width="2.125" style="122" hidden="1" customWidth="1"/>
    <col min="12324" max="12324" width="15.25" style="122" hidden="1" customWidth="1"/>
    <col min="12325" max="12325" width="4.125" style="122" hidden="1" customWidth="1"/>
    <col min="12326" max="12336" width="1.625" style="122" hidden="1" customWidth="1"/>
    <col min="12337" max="12337" width="1.5" style="122" hidden="1" customWidth="1"/>
    <col min="12338" max="12338" width="1.625" style="122" hidden="1" customWidth="1"/>
    <col min="12339" max="12339" width="2.75" style="122" hidden="1" customWidth="1"/>
    <col min="12340" max="12341" width="2.125" style="122" hidden="1" customWidth="1"/>
    <col min="12342" max="12342" width="15.25" style="122" hidden="1" customWidth="1"/>
    <col min="12343" max="12343" width="4.125" style="122" hidden="1" customWidth="1"/>
    <col min="12344" max="12356" width="1.625" style="122" hidden="1" customWidth="1"/>
    <col min="12357" max="12357" width="2" style="122" hidden="1" customWidth="1"/>
    <col min="12358" max="12359" width="2.125" style="122" hidden="1" customWidth="1"/>
    <col min="12360" max="12360" width="15.25" style="122" hidden="1" customWidth="1"/>
    <col min="12361" max="12361" width="4.125" style="122" hidden="1" customWidth="1"/>
    <col min="12362" max="12544" width="9" style="122" hidden="1"/>
    <col min="12545" max="12545" width="2.125" style="122" hidden="1" customWidth="1"/>
    <col min="12546" max="12558" width="1.625" style="122" hidden="1" customWidth="1"/>
    <col min="12559" max="12559" width="2.375" style="122" hidden="1" customWidth="1"/>
    <col min="12560" max="12561" width="2.125" style="122" hidden="1" customWidth="1"/>
    <col min="12562" max="12562" width="15.25" style="122" hidden="1" customWidth="1"/>
    <col min="12563" max="12563" width="4.125" style="122" hidden="1" customWidth="1"/>
    <col min="12564" max="12576" width="1.625" style="122" hidden="1" customWidth="1"/>
    <col min="12577" max="12577" width="2.25" style="122" hidden="1" customWidth="1"/>
    <col min="12578" max="12579" width="2.125" style="122" hidden="1" customWidth="1"/>
    <col min="12580" max="12580" width="15.25" style="122" hidden="1" customWidth="1"/>
    <col min="12581" max="12581" width="4.125" style="122" hidden="1" customWidth="1"/>
    <col min="12582" max="12592" width="1.625" style="122" hidden="1" customWidth="1"/>
    <col min="12593" max="12593" width="1.5" style="122" hidden="1" customWidth="1"/>
    <col min="12594" max="12594" width="1.625" style="122" hidden="1" customWidth="1"/>
    <col min="12595" max="12595" width="2.75" style="122" hidden="1" customWidth="1"/>
    <col min="12596" max="12597" width="2.125" style="122" hidden="1" customWidth="1"/>
    <col min="12598" max="12598" width="15.25" style="122" hidden="1" customWidth="1"/>
    <col min="12599" max="12599" width="4.125" style="122" hidden="1" customWidth="1"/>
    <col min="12600" max="12612" width="1.625" style="122" hidden="1" customWidth="1"/>
    <col min="12613" max="12613" width="2" style="122" hidden="1" customWidth="1"/>
    <col min="12614" max="12615" width="2.125" style="122" hidden="1" customWidth="1"/>
    <col min="12616" max="12616" width="15.25" style="122" hidden="1" customWidth="1"/>
    <col min="12617" max="12617" width="4.125" style="122" hidden="1" customWidth="1"/>
    <col min="12618" max="12800" width="9" style="122" hidden="1"/>
    <col min="12801" max="12801" width="2.125" style="122" hidden="1" customWidth="1"/>
    <col min="12802" max="12814" width="1.625" style="122" hidden="1" customWidth="1"/>
    <col min="12815" max="12815" width="2.375" style="122" hidden="1" customWidth="1"/>
    <col min="12816" max="12817" width="2.125" style="122" hidden="1" customWidth="1"/>
    <col min="12818" max="12818" width="15.25" style="122" hidden="1" customWidth="1"/>
    <col min="12819" max="12819" width="4.125" style="122" hidden="1" customWidth="1"/>
    <col min="12820" max="12832" width="1.625" style="122" hidden="1" customWidth="1"/>
    <col min="12833" max="12833" width="2.25" style="122" hidden="1" customWidth="1"/>
    <col min="12834" max="12835" width="2.125" style="122" hidden="1" customWidth="1"/>
    <col min="12836" max="12836" width="15.25" style="122" hidden="1" customWidth="1"/>
    <col min="12837" max="12837" width="4.125" style="122" hidden="1" customWidth="1"/>
    <col min="12838" max="12848" width="1.625" style="122" hidden="1" customWidth="1"/>
    <col min="12849" max="12849" width="1.5" style="122" hidden="1" customWidth="1"/>
    <col min="12850" max="12850" width="1.625" style="122" hidden="1" customWidth="1"/>
    <col min="12851" max="12851" width="2.75" style="122" hidden="1" customWidth="1"/>
    <col min="12852" max="12853" width="2.125" style="122" hidden="1" customWidth="1"/>
    <col min="12854" max="12854" width="15.25" style="122" hidden="1" customWidth="1"/>
    <col min="12855" max="12855" width="4.125" style="122" hidden="1" customWidth="1"/>
    <col min="12856" max="12868" width="1.625" style="122" hidden="1" customWidth="1"/>
    <col min="12869" max="12869" width="2" style="122" hidden="1" customWidth="1"/>
    <col min="12870" max="12871" width="2.125" style="122" hidden="1" customWidth="1"/>
    <col min="12872" max="12872" width="15.25" style="122" hidden="1" customWidth="1"/>
    <col min="12873" max="12873" width="4.125" style="122" hidden="1" customWidth="1"/>
    <col min="12874" max="13056" width="9" style="122" hidden="1"/>
    <col min="13057" max="13057" width="2.125" style="122" hidden="1" customWidth="1"/>
    <col min="13058" max="13070" width="1.625" style="122" hidden="1" customWidth="1"/>
    <col min="13071" max="13071" width="2.375" style="122" hidden="1" customWidth="1"/>
    <col min="13072" max="13073" width="2.125" style="122" hidden="1" customWidth="1"/>
    <col min="13074" max="13074" width="15.25" style="122" hidden="1" customWidth="1"/>
    <col min="13075" max="13075" width="4.125" style="122" hidden="1" customWidth="1"/>
    <col min="13076" max="13088" width="1.625" style="122" hidden="1" customWidth="1"/>
    <col min="13089" max="13089" width="2.25" style="122" hidden="1" customWidth="1"/>
    <col min="13090" max="13091" width="2.125" style="122" hidden="1" customWidth="1"/>
    <col min="13092" max="13092" width="15.25" style="122" hidden="1" customWidth="1"/>
    <col min="13093" max="13093" width="4.125" style="122" hidden="1" customWidth="1"/>
    <col min="13094" max="13104" width="1.625" style="122" hidden="1" customWidth="1"/>
    <col min="13105" max="13105" width="1.5" style="122" hidden="1" customWidth="1"/>
    <col min="13106" max="13106" width="1.625" style="122" hidden="1" customWidth="1"/>
    <col min="13107" max="13107" width="2.75" style="122" hidden="1" customWidth="1"/>
    <col min="13108" max="13109" width="2.125" style="122" hidden="1" customWidth="1"/>
    <col min="13110" max="13110" width="15.25" style="122" hidden="1" customWidth="1"/>
    <col min="13111" max="13111" width="4.125" style="122" hidden="1" customWidth="1"/>
    <col min="13112" max="13124" width="1.625" style="122" hidden="1" customWidth="1"/>
    <col min="13125" max="13125" width="2" style="122" hidden="1" customWidth="1"/>
    <col min="13126" max="13127" width="2.125" style="122" hidden="1" customWidth="1"/>
    <col min="13128" max="13128" width="15.25" style="122" hidden="1" customWidth="1"/>
    <col min="13129" max="13129" width="4.125" style="122" hidden="1" customWidth="1"/>
    <col min="13130" max="13312" width="9" style="122" hidden="1"/>
    <col min="13313" max="13313" width="2.125" style="122" hidden="1" customWidth="1"/>
    <col min="13314" max="13326" width="1.625" style="122" hidden="1" customWidth="1"/>
    <col min="13327" max="13327" width="2.375" style="122" hidden="1" customWidth="1"/>
    <col min="13328" max="13329" width="2.125" style="122" hidden="1" customWidth="1"/>
    <col min="13330" max="13330" width="15.25" style="122" hidden="1" customWidth="1"/>
    <col min="13331" max="13331" width="4.125" style="122" hidden="1" customWidth="1"/>
    <col min="13332" max="13344" width="1.625" style="122" hidden="1" customWidth="1"/>
    <col min="13345" max="13345" width="2.25" style="122" hidden="1" customWidth="1"/>
    <col min="13346" max="13347" width="2.125" style="122" hidden="1" customWidth="1"/>
    <col min="13348" max="13348" width="15.25" style="122" hidden="1" customWidth="1"/>
    <col min="13349" max="13349" width="4.125" style="122" hidden="1" customWidth="1"/>
    <col min="13350" max="13360" width="1.625" style="122" hidden="1" customWidth="1"/>
    <col min="13361" max="13361" width="1.5" style="122" hidden="1" customWidth="1"/>
    <col min="13362" max="13362" width="1.625" style="122" hidden="1" customWidth="1"/>
    <col min="13363" max="13363" width="2.75" style="122" hidden="1" customWidth="1"/>
    <col min="13364" max="13365" width="2.125" style="122" hidden="1" customWidth="1"/>
    <col min="13366" max="13366" width="15.25" style="122" hidden="1" customWidth="1"/>
    <col min="13367" max="13367" width="4.125" style="122" hidden="1" customWidth="1"/>
    <col min="13368" max="13380" width="1.625" style="122" hidden="1" customWidth="1"/>
    <col min="13381" max="13381" width="2" style="122" hidden="1" customWidth="1"/>
    <col min="13382" max="13383" width="2.125" style="122" hidden="1" customWidth="1"/>
    <col min="13384" max="13384" width="15.25" style="122" hidden="1" customWidth="1"/>
    <col min="13385" max="13385" width="4.125" style="122" hidden="1" customWidth="1"/>
    <col min="13386" max="13568" width="9" style="122" hidden="1"/>
    <col min="13569" max="13569" width="2.125" style="122" hidden="1" customWidth="1"/>
    <col min="13570" max="13582" width="1.625" style="122" hidden="1" customWidth="1"/>
    <col min="13583" max="13583" width="2.375" style="122" hidden="1" customWidth="1"/>
    <col min="13584" max="13585" width="2.125" style="122" hidden="1" customWidth="1"/>
    <col min="13586" max="13586" width="15.25" style="122" hidden="1" customWidth="1"/>
    <col min="13587" max="13587" width="4.125" style="122" hidden="1" customWidth="1"/>
    <col min="13588" max="13600" width="1.625" style="122" hidden="1" customWidth="1"/>
    <col min="13601" max="13601" width="2.25" style="122" hidden="1" customWidth="1"/>
    <col min="13602" max="13603" width="2.125" style="122" hidden="1" customWidth="1"/>
    <col min="13604" max="13604" width="15.25" style="122" hidden="1" customWidth="1"/>
    <col min="13605" max="13605" width="4.125" style="122" hidden="1" customWidth="1"/>
    <col min="13606" max="13616" width="1.625" style="122" hidden="1" customWidth="1"/>
    <col min="13617" max="13617" width="1.5" style="122" hidden="1" customWidth="1"/>
    <col min="13618" max="13618" width="1.625" style="122" hidden="1" customWidth="1"/>
    <col min="13619" max="13619" width="2.75" style="122" hidden="1" customWidth="1"/>
    <col min="13620" max="13621" width="2.125" style="122" hidden="1" customWidth="1"/>
    <col min="13622" max="13622" width="15.25" style="122" hidden="1" customWidth="1"/>
    <col min="13623" max="13623" width="4.125" style="122" hidden="1" customWidth="1"/>
    <col min="13624" max="13636" width="1.625" style="122" hidden="1" customWidth="1"/>
    <col min="13637" max="13637" width="2" style="122" hidden="1" customWidth="1"/>
    <col min="13638" max="13639" width="2.125" style="122" hidden="1" customWidth="1"/>
    <col min="13640" max="13640" width="15.25" style="122" hidden="1" customWidth="1"/>
    <col min="13641" max="13641" width="4.125" style="122" hidden="1" customWidth="1"/>
    <col min="13642" max="13824" width="9" style="122" hidden="1"/>
    <col min="13825" max="13825" width="2.125" style="122" hidden="1" customWidth="1"/>
    <col min="13826" max="13838" width="1.625" style="122" hidden="1" customWidth="1"/>
    <col min="13839" max="13839" width="2.375" style="122" hidden="1" customWidth="1"/>
    <col min="13840" max="13841" width="2.125" style="122" hidden="1" customWidth="1"/>
    <col min="13842" max="13842" width="15.25" style="122" hidden="1" customWidth="1"/>
    <col min="13843" max="13843" width="4.125" style="122" hidden="1" customWidth="1"/>
    <col min="13844" max="13856" width="1.625" style="122" hidden="1" customWidth="1"/>
    <col min="13857" max="13857" width="2.25" style="122" hidden="1" customWidth="1"/>
    <col min="13858" max="13859" width="2.125" style="122" hidden="1" customWidth="1"/>
    <col min="13860" max="13860" width="15.25" style="122" hidden="1" customWidth="1"/>
    <col min="13861" max="13861" width="4.125" style="122" hidden="1" customWidth="1"/>
    <col min="13862" max="13872" width="1.625" style="122" hidden="1" customWidth="1"/>
    <col min="13873" max="13873" width="1.5" style="122" hidden="1" customWidth="1"/>
    <col min="13874" max="13874" width="1.625" style="122" hidden="1" customWidth="1"/>
    <col min="13875" max="13875" width="2.75" style="122" hidden="1" customWidth="1"/>
    <col min="13876" max="13877" width="2.125" style="122" hidden="1" customWidth="1"/>
    <col min="13878" max="13878" width="15.25" style="122" hidden="1" customWidth="1"/>
    <col min="13879" max="13879" width="4.125" style="122" hidden="1" customWidth="1"/>
    <col min="13880" max="13892" width="1.625" style="122" hidden="1" customWidth="1"/>
    <col min="13893" max="13893" width="2" style="122" hidden="1" customWidth="1"/>
    <col min="13894" max="13895" width="2.125" style="122" hidden="1" customWidth="1"/>
    <col min="13896" max="13896" width="15.25" style="122" hidden="1" customWidth="1"/>
    <col min="13897" max="13897" width="4.125" style="122" hidden="1" customWidth="1"/>
    <col min="13898" max="14080" width="9" style="122" hidden="1"/>
    <col min="14081" max="14081" width="2.125" style="122" hidden="1" customWidth="1"/>
    <col min="14082" max="14094" width="1.625" style="122" hidden="1" customWidth="1"/>
    <col min="14095" max="14095" width="2.375" style="122" hidden="1" customWidth="1"/>
    <col min="14096" max="14097" width="2.125" style="122" hidden="1" customWidth="1"/>
    <col min="14098" max="14098" width="15.25" style="122" hidden="1" customWidth="1"/>
    <col min="14099" max="14099" width="4.125" style="122" hidden="1" customWidth="1"/>
    <col min="14100" max="14112" width="1.625" style="122" hidden="1" customWidth="1"/>
    <col min="14113" max="14113" width="2.25" style="122" hidden="1" customWidth="1"/>
    <col min="14114" max="14115" width="2.125" style="122" hidden="1" customWidth="1"/>
    <col min="14116" max="14116" width="15.25" style="122" hidden="1" customWidth="1"/>
    <col min="14117" max="14117" width="4.125" style="122" hidden="1" customWidth="1"/>
    <col min="14118" max="14128" width="1.625" style="122" hidden="1" customWidth="1"/>
    <col min="14129" max="14129" width="1.5" style="122" hidden="1" customWidth="1"/>
    <col min="14130" max="14130" width="1.625" style="122" hidden="1" customWidth="1"/>
    <col min="14131" max="14131" width="2.75" style="122" hidden="1" customWidth="1"/>
    <col min="14132" max="14133" width="2.125" style="122" hidden="1" customWidth="1"/>
    <col min="14134" max="14134" width="15.25" style="122" hidden="1" customWidth="1"/>
    <col min="14135" max="14135" width="4.125" style="122" hidden="1" customWidth="1"/>
    <col min="14136" max="14148" width="1.625" style="122" hidden="1" customWidth="1"/>
    <col min="14149" max="14149" width="2" style="122" hidden="1" customWidth="1"/>
    <col min="14150" max="14151" width="2.125" style="122" hidden="1" customWidth="1"/>
    <col min="14152" max="14152" width="15.25" style="122" hidden="1" customWidth="1"/>
    <col min="14153" max="14153" width="4.125" style="122" hidden="1" customWidth="1"/>
    <col min="14154" max="14336" width="9" style="122" hidden="1"/>
    <col min="14337" max="14337" width="2.125" style="122" hidden="1" customWidth="1"/>
    <col min="14338" max="14350" width="1.625" style="122" hidden="1" customWidth="1"/>
    <col min="14351" max="14351" width="2.375" style="122" hidden="1" customWidth="1"/>
    <col min="14352" max="14353" width="2.125" style="122" hidden="1" customWidth="1"/>
    <col min="14354" max="14354" width="15.25" style="122" hidden="1" customWidth="1"/>
    <col min="14355" max="14355" width="4.125" style="122" hidden="1" customWidth="1"/>
    <col min="14356" max="14368" width="1.625" style="122" hidden="1" customWidth="1"/>
    <col min="14369" max="14369" width="2.25" style="122" hidden="1" customWidth="1"/>
    <col min="14370" max="14371" width="2.125" style="122" hidden="1" customWidth="1"/>
    <col min="14372" max="14372" width="15.25" style="122" hidden="1" customWidth="1"/>
    <col min="14373" max="14373" width="4.125" style="122" hidden="1" customWidth="1"/>
    <col min="14374" max="14384" width="1.625" style="122" hidden="1" customWidth="1"/>
    <col min="14385" max="14385" width="1.5" style="122" hidden="1" customWidth="1"/>
    <col min="14386" max="14386" width="1.625" style="122" hidden="1" customWidth="1"/>
    <col min="14387" max="14387" width="2.75" style="122" hidden="1" customWidth="1"/>
    <col min="14388" max="14389" width="2.125" style="122" hidden="1" customWidth="1"/>
    <col min="14390" max="14390" width="15.25" style="122" hidden="1" customWidth="1"/>
    <col min="14391" max="14391" width="4.125" style="122" hidden="1" customWidth="1"/>
    <col min="14392" max="14404" width="1.625" style="122" hidden="1" customWidth="1"/>
    <col min="14405" max="14405" width="2" style="122" hidden="1" customWidth="1"/>
    <col min="14406" max="14407" width="2.125" style="122" hidden="1" customWidth="1"/>
    <col min="14408" max="14408" width="15.25" style="122" hidden="1" customWidth="1"/>
    <col min="14409" max="14409" width="4.125" style="122" hidden="1" customWidth="1"/>
    <col min="14410" max="14592" width="9" style="122" hidden="1"/>
    <col min="14593" max="14593" width="2.125" style="122" hidden="1" customWidth="1"/>
    <col min="14594" max="14606" width="1.625" style="122" hidden="1" customWidth="1"/>
    <col min="14607" max="14607" width="2.375" style="122" hidden="1" customWidth="1"/>
    <col min="14608" max="14609" width="2.125" style="122" hidden="1" customWidth="1"/>
    <col min="14610" max="14610" width="15.25" style="122" hidden="1" customWidth="1"/>
    <col min="14611" max="14611" width="4.125" style="122" hidden="1" customWidth="1"/>
    <col min="14612" max="14624" width="1.625" style="122" hidden="1" customWidth="1"/>
    <col min="14625" max="14625" width="2.25" style="122" hidden="1" customWidth="1"/>
    <col min="14626" max="14627" width="2.125" style="122" hidden="1" customWidth="1"/>
    <col min="14628" max="14628" width="15.25" style="122" hidden="1" customWidth="1"/>
    <col min="14629" max="14629" width="4.125" style="122" hidden="1" customWidth="1"/>
    <col min="14630" max="14640" width="1.625" style="122" hidden="1" customWidth="1"/>
    <col min="14641" max="14641" width="1.5" style="122" hidden="1" customWidth="1"/>
    <col min="14642" max="14642" width="1.625" style="122" hidden="1" customWidth="1"/>
    <col min="14643" max="14643" width="2.75" style="122" hidden="1" customWidth="1"/>
    <col min="14644" max="14645" width="2.125" style="122" hidden="1" customWidth="1"/>
    <col min="14646" max="14646" width="15.25" style="122" hidden="1" customWidth="1"/>
    <col min="14647" max="14647" width="4.125" style="122" hidden="1" customWidth="1"/>
    <col min="14648" max="14660" width="1.625" style="122" hidden="1" customWidth="1"/>
    <col min="14661" max="14661" width="2" style="122" hidden="1" customWidth="1"/>
    <col min="14662" max="14663" width="2.125" style="122" hidden="1" customWidth="1"/>
    <col min="14664" max="14664" width="15.25" style="122" hidden="1" customWidth="1"/>
    <col min="14665" max="14665" width="4.125" style="122" hidden="1" customWidth="1"/>
    <col min="14666" max="14848" width="9" style="122" hidden="1"/>
    <col min="14849" max="14849" width="2.125" style="122" hidden="1" customWidth="1"/>
    <col min="14850" max="14862" width="1.625" style="122" hidden="1" customWidth="1"/>
    <col min="14863" max="14863" width="2.375" style="122" hidden="1" customWidth="1"/>
    <col min="14864" max="14865" width="2.125" style="122" hidden="1" customWidth="1"/>
    <col min="14866" max="14866" width="15.25" style="122" hidden="1" customWidth="1"/>
    <col min="14867" max="14867" width="4.125" style="122" hidden="1" customWidth="1"/>
    <col min="14868" max="14880" width="1.625" style="122" hidden="1" customWidth="1"/>
    <col min="14881" max="14881" width="2.25" style="122" hidden="1" customWidth="1"/>
    <col min="14882" max="14883" width="2.125" style="122" hidden="1" customWidth="1"/>
    <col min="14884" max="14884" width="15.25" style="122" hidden="1" customWidth="1"/>
    <col min="14885" max="14885" width="4.125" style="122" hidden="1" customWidth="1"/>
    <col min="14886" max="14896" width="1.625" style="122" hidden="1" customWidth="1"/>
    <col min="14897" max="14897" width="1.5" style="122" hidden="1" customWidth="1"/>
    <col min="14898" max="14898" width="1.625" style="122" hidden="1" customWidth="1"/>
    <col min="14899" max="14899" width="2.75" style="122" hidden="1" customWidth="1"/>
    <col min="14900" max="14901" width="2.125" style="122" hidden="1" customWidth="1"/>
    <col min="14902" max="14902" width="15.25" style="122" hidden="1" customWidth="1"/>
    <col min="14903" max="14903" width="4.125" style="122" hidden="1" customWidth="1"/>
    <col min="14904" max="14916" width="1.625" style="122" hidden="1" customWidth="1"/>
    <col min="14917" max="14917" width="2" style="122" hidden="1" customWidth="1"/>
    <col min="14918" max="14919" width="2.125" style="122" hidden="1" customWidth="1"/>
    <col min="14920" max="14920" width="15.25" style="122" hidden="1" customWidth="1"/>
    <col min="14921" max="14921" width="4.125" style="122" hidden="1" customWidth="1"/>
    <col min="14922" max="15104" width="9" style="122" hidden="1"/>
    <col min="15105" max="15105" width="2.125" style="122" hidden="1" customWidth="1"/>
    <col min="15106" max="15118" width="1.625" style="122" hidden="1" customWidth="1"/>
    <col min="15119" max="15119" width="2.375" style="122" hidden="1" customWidth="1"/>
    <col min="15120" max="15121" width="2.125" style="122" hidden="1" customWidth="1"/>
    <col min="15122" max="15122" width="15.25" style="122" hidden="1" customWidth="1"/>
    <col min="15123" max="15123" width="4.125" style="122" hidden="1" customWidth="1"/>
    <col min="15124" max="15136" width="1.625" style="122" hidden="1" customWidth="1"/>
    <col min="15137" max="15137" width="2.25" style="122" hidden="1" customWidth="1"/>
    <col min="15138" max="15139" width="2.125" style="122" hidden="1" customWidth="1"/>
    <col min="15140" max="15140" width="15.25" style="122" hidden="1" customWidth="1"/>
    <col min="15141" max="15141" width="4.125" style="122" hidden="1" customWidth="1"/>
    <col min="15142" max="15152" width="1.625" style="122" hidden="1" customWidth="1"/>
    <col min="15153" max="15153" width="1.5" style="122" hidden="1" customWidth="1"/>
    <col min="15154" max="15154" width="1.625" style="122" hidden="1" customWidth="1"/>
    <col min="15155" max="15155" width="2.75" style="122" hidden="1" customWidth="1"/>
    <col min="15156" max="15157" width="2.125" style="122" hidden="1" customWidth="1"/>
    <col min="15158" max="15158" width="15.25" style="122" hidden="1" customWidth="1"/>
    <col min="15159" max="15159" width="4.125" style="122" hidden="1" customWidth="1"/>
    <col min="15160" max="15172" width="1.625" style="122" hidden="1" customWidth="1"/>
    <col min="15173" max="15173" width="2" style="122" hidden="1" customWidth="1"/>
    <col min="15174" max="15175" width="2.125" style="122" hidden="1" customWidth="1"/>
    <col min="15176" max="15176" width="15.25" style="122" hidden="1" customWidth="1"/>
    <col min="15177" max="15177" width="4.125" style="122" hidden="1" customWidth="1"/>
    <col min="15178" max="15360" width="9" style="122" hidden="1"/>
    <col min="15361" max="15361" width="2.125" style="122" hidden="1" customWidth="1"/>
    <col min="15362" max="15374" width="1.625" style="122" hidden="1" customWidth="1"/>
    <col min="15375" max="15375" width="2.375" style="122" hidden="1" customWidth="1"/>
    <col min="15376" max="15377" width="2.125" style="122" hidden="1" customWidth="1"/>
    <col min="15378" max="15378" width="15.25" style="122" hidden="1" customWidth="1"/>
    <col min="15379" max="15379" width="4.125" style="122" hidden="1" customWidth="1"/>
    <col min="15380" max="15392" width="1.625" style="122" hidden="1" customWidth="1"/>
    <col min="15393" max="15393" width="2.25" style="122" hidden="1" customWidth="1"/>
    <col min="15394" max="15395" width="2.125" style="122" hidden="1" customWidth="1"/>
    <col min="15396" max="15396" width="15.25" style="122" hidden="1" customWidth="1"/>
    <col min="15397" max="15397" width="4.125" style="122" hidden="1" customWidth="1"/>
    <col min="15398" max="15408" width="1.625" style="122" hidden="1" customWidth="1"/>
    <col min="15409" max="15409" width="1.5" style="122" hidden="1" customWidth="1"/>
    <col min="15410" max="15410" width="1.625" style="122" hidden="1" customWidth="1"/>
    <col min="15411" max="15411" width="2.75" style="122" hidden="1" customWidth="1"/>
    <col min="15412" max="15413" width="2.125" style="122" hidden="1" customWidth="1"/>
    <col min="15414" max="15414" width="15.25" style="122" hidden="1" customWidth="1"/>
    <col min="15415" max="15415" width="4.125" style="122" hidden="1" customWidth="1"/>
    <col min="15416" max="15428" width="1.625" style="122" hidden="1" customWidth="1"/>
    <col min="15429" max="15429" width="2" style="122" hidden="1" customWidth="1"/>
    <col min="15430" max="15431" width="2.125" style="122" hidden="1" customWidth="1"/>
    <col min="15432" max="15432" width="15.25" style="122" hidden="1" customWidth="1"/>
    <col min="15433" max="15433" width="4.125" style="122" hidden="1" customWidth="1"/>
    <col min="15434" max="15616" width="9" style="122" hidden="1"/>
    <col min="15617" max="15617" width="2.125" style="122" hidden="1" customWidth="1"/>
    <col min="15618" max="15630" width="1.625" style="122" hidden="1" customWidth="1"/>
    <col min="15631" max="15631" width="2.375" style="122" hidden="1" customWidth="1"/>
    <col min="15632" max="15633" width="2.125" style="122" hidden="1" customWidth="1"/>
    <col min="15634" max="15634" width="15.25" style="122" hidden="1" customWidth="1"/>
    <col min="15635" max="15635" width="4.125" style="122" hidden="1" customWidth="1"/>
    <col min="15636" max="15648" width="1.625" style="122" hidden="1" customWidth="1"/>
    <col min="15649" max="15649" width="2.25" style="122" hidden="1" customWidth="1"/>
    <col min="15650" max="15651" width="2.125" style="122" hidden="1" customWidth="1"/>
    <col min="15652" max="15652" width="15.25" style="122" hidden="1" customWidth="1"/>
    <col min="15653" max="15653" width="4.125" style="122" hidden="1" customWidth="1"/>
    <col min="15654" max="15664" width="1.625" style="122" hidden="1" customWidth="1"/>
    <col min="15665" max="15665" width="1.5" style="122" hidden="1" customWidth="1"/>
    <col min="15666" max="15666" width="1.625" style="122" hidden="1" customWidth="1"/>
    <col min="15667" max="15667" width="2.75" style="122" hidden="1" customWidth="1"/>
    <col min="15668" max="15669" width="2.125" style="122" hidden="1" customWidth="1"/>
    <col min="15670" max="15670" width="15.25" style="122" hidden="1" customWidth="1"/>
    <col min="15671" max="15671" width="4.125" style="122" hidden="1" customWidth="1"/>
    <col min="15672" max="15684" width="1.625" style="122" hidden="1" customWidth="1"/>
    <col min="15685" max="15685" width="2" style="122" hidden="1" customWidth="1"/>
    <col min="15686" max="15687" width="2.125" style="122" hidden="1" customWidth="1"/>
    <col min="15688" max="15688" width="15.25" style="122" hidden="1" customWidth="1"/>
    <col min="15689" max="15689" width="4.125" style="122" hidden="1" customWidth="1"/>
    <col min="15690" max="15872" width="9" style="122" hidden="1"/>
    <col min="15873" max="15873" width="2.125" style="122" hidden="1" customWidth="1"/>
    <col min="15874" max="15886" width="1.625" style="122" hidden="1" customWidth="1"/>
    <col min="15887" max="15887" width="2.375" style="122" hidden="1" customWidth="1"/>
    <col min="15888" max="15889" width="2.125" style="122" hidden="1" customWidth="1"/>
    <col min="15890" max="15890" width="15.25" style="122" hidden="1" customWidth="1"/>
    <col min="15891" max="15891" width="4.125" style="122" hidden="1" customWidth="1"/>
    <col min="15892" max="15904" width="1.625" style="122" hidden="1" customWidth="1"/>
    <col min="15905" max="15905" width="2.25" style="122" hidden="1" customWidth="1"/>
    <col min="15906" max="15907" width="2.125" style="122" hidden="1" customWidth="1"/>
    <col min="15908" max="15908" width="15.25" style="122" hidden="1" customWidth="1"/>
    <col min="15909" max="15909" width="4.125" style="122" hidden="1" customWidth="1"/>
    <col min="15910" max="15920" width="1.625" style="122" hidden="1" customWidth="1"/>
    <col min="15921" max="15921" width="1.5" style="122" hidden="1" customWidth="1"/>
    <col min="15922" max="15922" width="1.625" style="122" hidden="1" customWidth="1"/>
    <col min="15923" max="15923" width="2.75" style="122" hidden="1" customWidth="1"/>
    <col min="15924" max="15925" width="2.125" style="122" hidden="1" customWidth="1"/>
    <col min="15926" max="15926" width="15.25" style="122" hidden="1" customWidth="1"/>
    <col min="15927" max="15927" width="4.125" style="122" hidden="1" customWidth="1"/>
    <col min="15928" max="15940" width="1.625" style="122" hidden="1" customWidth="1"/>
    <col min="15941" max="15941" width="2" style="122" hidden="1" customWidth="1"/>
    <col min="15942" max="15943" width="2.125" style="122" hidden="1" customWidth="1"/>
    <col min="15944" max="15944" width="15.25" style="122" hidden="1" customWidth="1"/>
    <col min="15945" max="15945" width="4.125" style="122" hidden="1" customWidth="1"/>
    <col min="15946" max="16128" width="9" style="122" hidden="1"/>
    <col min="16129" max="16129" width="2.125" style="122" hidden="1" customWidth="1"/>
    <col min="16130" max="16142" width="1.625" style="122" hidden="1" customWidth="1"/>
    <col min="16143" max="16143" width="2.375" style="122" hidden="1" customWidth="1"/>
    <col min="16144" max="16145" width="2.125" style="122" hidden="1" customWidth="1"/>
    <col min="16146" max="16146" width="15.25" style="122" hidden="1" customWidth="1"/>
    <col min="16147" max="16147" width="4.125" style="122" hidden="1" customWidth="1"/>
    <col min="16148" max="16160" width="1.625" style="122" hidden="1" customWidth="1"/>
    <col min="16161" max="16161" width="2.25" style="122" hidden="1" customWidth="1"/>
    <col min="16162" max="16163" width="2.125" style="122" hidden="1" customWidth="1"/>
    <col min="16164" max="16164" width="15.25" style="122" hidden="1" customWidth="1"/>
    <col min="16165" max="16165" width="4.125" style="122" hidden="1" customWidth="1"/>
    <col min="16166" max="16176" width="1.625" style="122" hidden="1" customWidth="1"/>
    <col min="16177" max="16177" width="1.5" style="122" hidden="1" customWidth="1"/>
    <col min="16178" max="16178" width="1.625" style="122" hidden="1" customWidth="1"/>
    <col min="16179" max="16179" width="2.75" style="122" hidden="1" customWidth="1"/>
    <col min="16180" max="16181" width="2.125" style="122" hidden="1" customWidth="1"/>
    <col min="16182" max="16182" width="15.25" style="122" hidden="1" customWidth="1"/>
    <col min="16183" max="16183" width="4.125" style="122" hidden="1" customWidth="1"/>
    <col min="16184" max="16196" width="1.625" style="122" hidden="1" customWidth="1"/>
    <col min="16197" max="16197" width="2" style="122" hidden="1" customWidth="1"/>
    <col min="16198" max="16199" width="2.125" style="122" hidden="1" customWidth="1"/>
    <col min="16200" max="16200" width="15.25" style="122" hidden="1" customWidth="1"/>
    <col min="16201" max="16201" width="4.125" style="122" hidden="1" customWidth="1"/>
    <col min="16202" max="16384" width="9" style="122" hidden="1"/>
  </cols>
  <sheetData>
    <row r="1" spans="1:172" s="104" customFormat="1" ht="9.9499999999999993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</row>
    <row r="2" spans="1:172" s="104" customFormat="1" ht="15" customHeight="1" x14ac:dyDescent="0.15">
      <c r="A2" s="29" t="s">
        <v>532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</row>
    <row r="3" spans="1:172" s="104" customFormat="1" ht="9.9499999999999993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</row>
    <row r="4" spans="1:172" s="104" customFormat="1" ht="13.9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3"/>
      <c r="BC4" s="23"/>
      <c r="BD4" s="105"/>
      <c r="BE4" s="23"/>
      <c r="BF4" s="29"/>
      <c r="BG4" s="29"/>
      <c r="BH4" s="106"/>
      <c r="BI4" s="106"/>
      <c r="BJ4" s="106"/>
      <c r="BK4" s="23"/>
      <c r="BL4" s="107"/>
      <c r="BM4" s="106"/>
      <c r="BN4" s="106"/>
      <c r="BO4" s="29"/>
      <c r="BP4" s="29"/>
      <c r="BQ4" s="29"/>
      <c r="BR4" s="29"/>
      <c r="BS4" s="24" t="s">
        <v>20</v>
      </c>
      <c r="BT4" s="108" t="s">
        <v>533</v>
      </c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</row>
    <row r="5" spans="1:172" s="104" customFormat="1" ht="13.9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109" t="s">
        <v>0</v>
      </c>
      <c r="BC5" s="28" t="s">
        <v>1</v>
      </c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6"/>
      <c r="BS5" s="106"/>
      <c r="BT5" s="106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</row>
    <row r="6" spans="1:172" s="104" customFormat="1" ht="26.45" customHeight="1" x14ac:dyDescent="0.15">
      <c r="A6" s="29"/>
      <c r="B6" s="110" t="s">
        <v>21</v>
      </c>
      <c r="C6" s="111"/>
      <c r="D6" s="29"/>
      <c r="E6" s="29"/>
      <c r="F6" s="29"/>
      <c r="G6" s="29"/>
      <c r="H6" s="29"/>
      <c r="I6" s="29"/>
      <c r="J6" s="29"/>
      <c r="K6" s="5" t="s">
        <v>3</v>
      </c>
      <c r="L6" s="11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113" t="s">
        <v>48</v>
      </c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109" t="s">
        <v>4</v>
      </c>
      <c r="BC6" s="31" t="s">
        <v>5</v>
      </c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6"/>
      <c r="BS6" s="106"/>
      <c r="BT6" s="114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</row>
    <row r="7" spans="1:172" s="104" customFormat="1" ht="15.6" customHeight="1" x14ac:dyDescent="0.15">
      <c r="A7" s="29"/>
      <c r="B7" s="110" t="s">
        <v>22</v>
      </c>
      <c r="C7" s="23"/>
      <c r="D7" s="29"/>
      <c r="E7" s="29"/>
      <c r="F7" s="29"/>
      <c r="G7" s="29"/>
      <c r="H7" s="29"/>
      <c r="I7" s="29"/>
      <c r="J7" s="29"/>
      <c r="K7" s="106" t="s">
        <v>534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3"/>
      <c r="AJ7" s="29" t="s">
        <v>526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3"/>
      <c r="BC7" s="23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29"/>
      <c r="BO7" s="29"/>
      <c r="BP7" s="29"/>
      <c r="BQ7" s="29"/>
      <c r="BR7" s="29"/>
      <c r="BS7" s="29"/>
      <c r="BT7" s="116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</row>
    <row r="8" spans="1:172" ht="13.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7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20"/>
      <c r="AK8" s="117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7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6" t="s">
        <v>23</v>
      </c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</row>
    <row r="9" spans="1:172" ht="15" customHeight="1" x14ac:dyDescent="0.15">
      <c r="A9" s="118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23"/>
      <c r="Q9" s="125"/>
      <c r="R9" s="126"/>
      <c r="S9" s="127"/>
      <c r="T9" s="12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5"/>
      <c r="AH9" s="123"/>
      <c r="AI9" s="125"/>
      <c r="AJ9" s="126"/>
      <c r="AK9" s="127"/>
      <c r="AL9" s="123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123"/>
      <c r="BA9" s="125"/>
      <c r="BB9" s="126"/>
      <c r="BC9" s="127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23"/>
      <c r="BS9" s="125"/>
      <c r="BT9" s="126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</row>
    <row r="10" spans="1:172" x14ac:dyDescent="0.15">
      <c r="A10" s="118"/>
      <c r="B10" s="776" t="s">
        <v>49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77"/>
      <c r="P10" s="776" t="s">
        <v>18</v>
      </c>
      <c r="Q10" s="777"/>
      <c r="R10" s="128" t="s">
        <v>50</v>
      </c>
      <c r="S10" s="127"/>
      <c r="T10" s="776" t="s">
        <v>49</v>
      </c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77"/>
      <c r="AH10" s="776" t="s">
        <v>18</v>
      </c>
      <c r="AI10" s="777"/>
      <c r="AJ10" s="128" t="s">
        <v>50</v>
      </c>
      <c r="AK10" s="127"/>
      <c r="AL10" s="776" t="s">
        <v>49</v>
      </c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77"/>
      <c r="AZ10" s="776" t="s">
        <v>18</v>
      </c>
      <c r="BA10" s="777"/>
      <c r="BB10" s="128" t="s">
        <v>50</v>
      </c>
      <c r="BC10" s="127"/>
      <c r="BD10" s="776" t="s">
        <v>49</v>
      </c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77"/>
      <c r="BR10" s="776" t="s">
        <v>18</v>
      </c>
      <c r="BS10" s="777"/>
      <c r="BT10" s="128" t="s">
        <v>50</v>
      </c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</row>
    <row r="11" spans="1:172" ht="7.5" customHeight="1" x14ac:dyDescent="0.15">
      <c r="A11" s="118"/>
      <c r="B11" s="12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30"/>
      <c r="P11" s="129"/>
      <c r="Q11" s="130"/>
      <c r="R11" s="131"/>
      <c r="S11" s="127"/>
      <c r="T11" s="129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30"/>
      <c r="AH11" s="129"/>
      <c r="AI11" s="130"/>
      <c r="AJ11" s="131"/>
      <c r="AK11" s="127"/>
      <c r="AL11" s="129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30"/>
      <c r="AZ11" s="129"/>
      <c r="BA11" s="130"/>
      <c r="BB11" s="131"/>
      <c r="BC11" s="127"/>
      <c r="BD11" s="129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30"/>
      <c r="BR11" s="129"/>
      <c r="BS11" s="130"/>
      <c r="BT11" s="13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</row>
    <row r="12" spans="1:172" ht="7.5" customHeight="1" thickBot="1" x14ac:dyDescent="0.2">
      <c r="A12" s="118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379"/>
      <c r="Q12" s="130"/>
      <c r="R12" s="131"/>
      <c r="S12" s="127"/>
      <c r="T12" s="132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35"/>
      <c r="AI12" s="136"/>
      <c r="AJ12" s="137"/>
      <c r="AK12" s="127"/>
      <c r="AL12" s="132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4"/>
      <c r="AZ12" s="135"/>
      <c r="BA12" s="136"/>
      <c r="BB12" s="137"/>
      <c r="BC12" s="127"/>
      <c r="BD12" s="132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4"/>
      <c r="BR12" s="135"/>
      <c r="BS12" s="136"/>
      <c r="BT12" s="137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</row>
    <row r="13" spans="1:172" ht="22.9" customHeight="1" thickBot="1" x14ac:dyDescent="0.2">
      <c r="A13" s="118"/>
      <c r="B13" s="778" t="s">
        <v>51</v>
      </c>
      <c r="C13" s="779"/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79"/>
      <c r="O13" s="779"/>
      <c r="P13" s="138">
        <v>0</v>
      </c>
      <c r="Q13" s="139">
        <v>1</v>
      </c>
      <c r="R13" s="351">
        <v>0</v>
      </c>
      <c r="S13" s="140" t="s">
        <v>17</v>
      </c>
      <c r="T13" s="778" t="s">
        <v>52</v>
      </c>
      <c r="U13" s="779"/>
      <c r="V13" s="779"/>
      <c r="W13" s="779"/>
      <c r="X13" s="779"/>
      <c r="Y13" s="779"/>
      <c r="Z13" s="779"/>
      <c r="AA13" s="779"/>
      <c r="AB13" s="779"/>
      <c r="AC13" s="779"/>
      <c r="AD13" s="779"/>
      <c r="AE13" s="779"/>
      <c r="AF13" s="779"/>
      <c r="AG13" s="780"/>
      <c r="AH13" s="138">
        <v>0</v>
      </c>
      <c r="AI13" s="139">
        <v>1</v>
      </c>
      <c r="AJ13" s="14">
        <v>0</v>
      </c>
      <c r="AK13" s="140" t="s">
        <v>53</v>
      </c>
      <c r="AL13" s="778" t="s">
        <v>54</v>
      </c>
      <c r="AM13" s="779"/>
      <c r="AN13" s="779"/>
      <c r="AO13" s="779"/>
      <c r="AP13" s="779"/>
      <c r="AQ13" s="779"/>
      <c r="AR13" s="779"/>
      <c r="AS13" s="779"/>
      <c r="AT13" s="779"/>
      <c r="AU13" s="779"/>
      <c r="AV13" s="779"/>
      <c r="AW13" s="779"/>
      <c r="AX13" s="779"/>
      <c r="AY13" s="779"/>
      <c r="AZ13" s="138">
        <v>0</v>
      </c>
      <c r="BA13" s="141">
        <v>2</v>
      </c>
      <c r="BB13" s="65">
        <f>BB14+BB29</f>
        <v>0</v>
      </c>
      <c r="BC13" s="140" t="s">
        <v>17</v>
      </c>
      <c r="BD13" s="781" t="s">
        <v>7</v>
      </c>
      <c r="BE13" s="782"/>
      <c r="BF13" s="782"/>
      <c r="BG13" s="783" t="s">
        <v>55</v>
      </c>
      <c r="BH13" s="784"/>
      <c r="BI13" s="784"/>
      <c r="BJ13" s="784"/>
      <c r="BK13" s="784"/>
      <c r="BL13" s="784"/>
      <c r="BM13" s="784"/>
      <c r="BN13" s="784"/>
      <c r="BO13" s="784"/>
      <c r="BP13" s="784"/>
      <c r="BQ13" s="800"/>
      <c r="BR13" s="138">
        <v>0</v>
      </c>
      <c r="BS13" s="139">
        <v>2</v>
      </c>
      <c r="BT13" s="13">
        <v>0</v>
      </c>
      <c r="BU13" s="140" t="s">
        <v>56</v>
      </c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</row>
    <row r="14" spans="1:172" ht="22.9" customHeight="1" x14ac:dyDescent="0.15">
      <c r="A14" s="118"/>
      <c r="B14" s="778" t="s">
        <v>535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80"/>
      <c r="P14" s="118"/>
      <c r="Q14" s="118"/>
      <c r="R14" s="483">
        <f>SUM(R15:R21)</f>
        <v>0</v>
      </c>
      <c r="S14" s="140" t="s">
        <v>7</v>
      </c>
      <c r="T14" s="778" t="s">
        <v>57</v>
      </c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80"/>
      <c r="AH14" s="118"/>
      <c r="AI14" s="118"/>
      <c r="AJ14" s="14">
        <v>0</v>
      </c>
      <c r="AK14" s="140" t="s">
        <v>58</v>
      </c>
      <c r="AL14" s="764" t="s">
        <v>59</v>
      </c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86"/>
      <c r="AZ14" s="118"/>
      <c r="BA14" s="118"/>
      <c r="BB14" s="16">
        <f>SUM(BB15:BB21)+SUM(BB25:BB28)</f>
        <v>0</v>
      </c>
      <c r="BC14" s="140" t="s">
        <v>7</v>
      </c>
      <c r="BD14" s="778" t="s">
        <v>60</v>
      </c>
      <c r="BE14" s="779"/>
      <c r="BF14" s="779"/>
      <c r="BG14" s="779"/>
      <c r="BH14" s="779"/>
      <c r="BI14" s="779"/>
      <c r="BJ14" s="779"/>
      <c r="BK14" s="779"/>
      <c r="BL14" s="779"/>
      <c r="BM14" s="779"/>
      <c r="BN14" s="779"/>
      <c r="BO14" s="779"/>
      <c r="BP14" s="779"/>
      <c r="BQ14" s="780"/>
      <c r="BR14" s="118"/>
      <c r="BS14" s="118"/>
      <c r="BT14" s="16">
        <f>SUM(BT15:BT19,BT22:BT23)</f>
        <v>0</v>
      </c>
      <c r="BU14" s="140" t="s">
        <v>61</v>
      </c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</row>
    <row r="15" spans="1:172" ht="22.9" customHeight="1" x14ac:dyDescent="0.15">
      <c r="A15" s="118"/>
      <c r="B15" s="764" t="s">
        <v>62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86"/>
      <c r="P15" s="118"/>
      <c r="Q15" s="118"/>
      <c r="R15" s="484">
        <v>0</v>
      </c>
      <c r="S15" s="140" t="s">
        <v>9</v>
      </c>
      <c r="T15" s="778" t="s">
        <v>63</v>
      </c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80"/>
      <c r="AH15" s="118"/>
      <c r="AI15" s="118"/>
      <c r="AJ15" s="14">
        <v>0</v>
      </c>
      <c r="AK15" s="140" t="s">
        <v>64</v>
      </c>
      <c r="AL15" s="778" t="s">
        <v>65</v>
      </c>
      <c r="AM15" s="779"/>
      <c r="AN15" s="779"/>
      <c r="AO15" s="779"/>
      <c r="AP15" s="779"/>
      <c r="AQ15" s="779"/>
      <c r="AR15" s="779"/>
      <c r="AS15" s="779"/>
      <c r="AT15" s="779"/>
      <c r="AU15" s="779"/>
      <c r="AV15" s="779"/>
      <c r="AW15" s="779"/>
      <c r="AX15" s="779"/>
      <c r="AY15" s="780"/>
      <c r="AZ15" s="118"/>
      <c r="BA15" s="118"/>
      <c r="BB15" s="484">
        <v>0</v>
      </c>
      <c r="BC15" s="140" t="s">
        <v>9</v>
      </c>
      <c r="BD15" s="764" t="s">
        <v>66</v>
      </c>
      <c r="BE15" s="765"/>
      <c r="BF15" s="765"/>
      <c r="BG15" s="765"/>
      <c r="BH15" s="765"/>
      <c r="BI15" s="765"/>
      <c r="BJ15" s="765"/>
      <c r="BK15" s="765"/>
      <c r="BL15" s="765"/>
      <c r="BM15" s="765"/>
      <c r="BN15" s="765"/>
      <c r="BO15" s="765"/>
      <c r="BP15" s="765"/>
      <c r="BQ15" s="786"/>
      <c r="BR15" s="118"/>
      <c r="BS15" s="118"/>
      <c r="BT15" s="14">
        <v>0</v>
      </c>
      <c r="BU15" s="140" t="s">
        <v>67</v>
      </c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</row>
    <row r="16" spans="1:172" ht="22.9" customHeight="1" x14ac:dyDescent="0.15">
      <c r="A16" s="118"/>
      <c r="B16" s="764" t="s">
        <v>68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86"/>
      <c r="P16" s="118"/>
      <c r="Q16" s="118"/>
      <c r="R16" s="484">
        <v>0</v>
      </c>
      <c r="S16" s="140" t="s">
        <v>10</v>
      </c>
      <c r="T16" s="764" t="s">
        <v>69</v>
      </c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86"/>
      <c r="AH16" s="118"/>
      <c r="AI16" s="118"/>
      <c r="AJ16" s="14">
        <v>0</v>
      </c>
      <c r="AK16" s="140" t="s">
        <v>70</v>
      </c>
      <c r="AL16" s="787" t="s">
        <v>71</v>
      </c>
      <c r="AM16" s="788"/>
      <c r="AN16" s="788"/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9"/>
      <c r="AZ16" s="118"/>
      <c r="BA16" s="118"/>
      <c r="BB16" s="484">
        <v>0</v>
      </c>
      <c r="BC16" s="140" t="s">
        <v>10</v>
      </c>
      <c r="BD16" s="764" t="s">
        <v>72</v>
      </c>
      <c r="BE16" s="765"/>
      <c r="BF16" s="765"/>
      <c r="BG16" s="765"/>
      <c r="BH16" s="765"/>
      <c r="BI16" s="765"/>
      <c r="BJ16" s="765"/>
      <c r="BK16" s="765"/>
      <c r="BL16" s="765"/>
      <c r="BM16" s="765"/>
      <c r="BN16" s="765"/>
      <c r="BO16" s="765"/>
      <c r="BP16" s="765"/>
      <c r="BQ16" s="786"/>
      <c r="BR16" s="118"/>
      <c r="BS16" s="118"/>
      <c r="BT16" s="155">
        <v>0</v>
      </c>
      <c r="BU16" s="140" t="s">
        <v>73</v>
      </c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</row>
    <row r="17" spans="1:256" ht="22.9" customHeight="1" x14ac:dyDescent="0.15">
      <c r="A17" s="118"/>
      <c r="B17" s="764" t="s">
        <v>74</v>
      </c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86"/>
      <c r="P17" s="118"/>
      <c r="Q17" s="118"/>
      <c r="R17" s="484">
        <v>0</v>
      </c>
      <c r="S17" s="140" t="s">
        <v>24</v>
      </c>
      <c r="T17" s="764" t="s">
        <v>75</v>
      </c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86"/>
      <c r="AH17" s="118"/>
      <c r="AI17" s="118"/>
      <c r="AJ17" s="14">
        <v>0</v>
      </c>
      <c r="AK17" s="140" t="s">
        <v>76</v>
      </c>
      <c r="AL17" s="790" t="s">
        <v>77</v>
      </c>
      <c r="AM17" s="791"/>
      <c r="AN17" s="791"/>
      <c r="AO17" s="792" t="s">
        <v>78</v>
      </c>
      <c r="AP17" s="792"/>
      <c r="AQ17" s="792"/>
      <c r="AR17" s="792"/>
      <c r="AS17" s="792"/>
      <c r="AT17" s="792"/>
      <c r="AU17" s="792"/>
      <c r="AV17" s="792"/>
      <c r="AW17" s="792"/>
      <c r="AX17" s="792"/>
      <c r="AY17" s="793"/>
      <c r="AZ17" s="118"/>
      <c r="BA17" s="118"/>
      <c r="BB17" s="484">
        <v>0</v>
      </c>
      <c r="BC17" s="140" t="s">
        <v>24</v>
      </c>
      <c r="BD17" s="781" t="s">
        <v>9</v>
      </c>
      <c r="BE17" s="782"/>
      <c r="BF17" s="782"/>
      <c r="BG17" s="792" t="s">
        <v>79</v>
      </c>
      <c r="BH17" s="794"/>
      <c r="BI17" s="794"/>
      <c r="BJ17" s="794"/>
      <c r="BK17" s="794"/>
      <c r="BL17" s="794"/>
      <c r="BM17" s="794"/>
      <c r="BN17" s="794"/>
      <c r="BO17" s="794"/>
      <c r="BP17" s="794"/>
      <c r="BQ17" s="795"/>
      <c r="BR17" s="118"/>
      <c r="BS17" s="118"/>
      <c r="BT17" s="14">
        <v>0</v>
      </c>
      <c r="BU17" s="140" t="s">
        <v>80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</row>
    <row r="18" spans="1:256" ht="22.9" customHeight="1" x14ac:dyDescent="0.15">
      <c r="A18" s="118"/>
      <c r="B18" s="764" t="s">
        <v>81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86"/>
      <c r="P18" s="118"/>
      <c r="Q18" s="118"/>
      <c r="R18" s="484">
        <v>0</v>
      </c>
      <c r="S18" s="140" t="s">
        <v>12</v>
      </c>
      <c r="T18" s="764" t="s">
        <v>82</v>
      </c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86"/>
      <c r="AH18" s="118"/>
      <c r="AI18" s="118"/>
      <c r="AJ18" s="14">
        <v>0</v>
      </c>
      <c r="AK18" s="140" t="s">
        <v>83</v>
      </c>
      <c r="AL18" s="790" t="s">
        <v>84</v>
      </c>
      <c r="AM18" s="791"/>
      <c r="AN18" s="791"/>
      <c r="AO18" s="792" t="s">
        <v>85</v>
      </c>
      <c r="AP18" s="792"/>
      <c r="AQ18" s="792"/>
      <c r="AR18" s="792"/>
      <c r="AS18" s="792"/>
      <c r="AT18" s="792"/>
      <c r="AU18" s="792"/>
      <c r="AV18" s="792"/>
      <c r="AW18" s="792"/>
      <c r="AX18" s="792"/>
      <c r="AY18" s="793"/>
      <c r="AZ18" s="118"/>
      <c r="BA18" s="118"/>
      <c r="BB18" s="484">
        <v>0</v>
      </c>
      <c r="BC18" s="140" t="s">
        <v>12</v>
      </c>
      <c r="BD18" s="764" t="s">
        <v>86</v>
      </c>
      <c r="BE18" s="765"/>
      <c r="BF18" s="765"/>
      <c r="BG18" s="765"/>
      <c r="BH18" s="765"/>
      <c r="BI18" s="765"/>
      <c r="BJ18" s="765"/>
      <c r="BK18" s="765"/>
      <c r="BL18" s="765"/>
      <c r="BM18" s="765"/>
      <c r="BN18" s="765"/>
      <c r="BO18" s="765"/>
      <c r="BP18" s="765"/>
      <c r="BQ18" s="786"/>
      <c r="BR18" s="118"/>
      <c r="BS18" s="118"/>
      <c r="BT18" s="14">
        <v>0</v>
      </c>
      <c r="BU18" s="140" t="s">
        <v>87</v>
      </c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</row>
    <row r="19" spans="1:256" ht="22.9" customHeight="1" x14ac:dyDescent="0.15">
      <c r="A19" s="118"/>
      <c r="B19" s="764" t="s">
        <v>88</v>
      </c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86"/>
      <c r="P19" s="118"/>
      <c r="Q19" s="118"/>
      <c r="R19" s="484">
        <v>0</v>
      </c>
      <c r="S19" s="140" t="s">
        <v>13</v>
      </c>
      <c r="T19" s="778" t="s">
        <v>89</v>
      </c>
      <c r="U19" s="779"/>
      <c r="V19" s="779"/>
      <c r="W19" s="779"/>
      <c r="X19" s="779"/>
      <c r="Y19" s="779"/>
      <c r="Z19" s="779"/>
      <c r="AA19" s="779"/>
      <c r="AB19" s="779"/>
      <c r="AC19" s="779"/>
      <c r="AD19" s="779"/>
      <c r="AE19" s="779"/>
      <c r="AF19" s="779"/>
      <c r="AG19" s="780"/>
      <c r="AH19" s="118"/>
      <c r="AI19" s="118"/>
      <c r="AJ19" s="16">
        <f>SUM(AJ20:AJ21)</f>
        <v>0</v>
      </c>
      <c r="AK19" s="140" t="s">
        <v>90</v>
      </c>
      <c r="AL19" s="778" t="s">
        <v>91</v>
      </c>
      <c r="AM19" s="779"/>
      <c r="AN19" s="779"/>
      <c r="AO19" s="779"/>
      <c r="AP19" s="779"/>
      <c r="AQ19" s="779"/>
      <c r="AR19" s="779"/>
      <c r="AS19" s="779"/>
      <c r="AT19" s="779"/>
      <c r="AU19" s="779"/>
      <c r="AV19" s="779"/>
      <c r="AW19" s="779"/>
      <c r="AX19" s="779"/>
      <c r="AY19" s="780"/>
      <c r="AZ19" s="143"/>
      <c r="BA19" s="118"/>
      <c r="BB19" s="14">
        <v>0</v>
      </c>
      <c r="BC19" s="140" t="s">
        <v>13</v>
      </c>
      <c r="BD19" s="764" t="s">
        <v>92</v>
      </c>
      <c r="BE19" s="765"/>
      <c r="BF19" s="765"/>
      <c r="BG19" s="765"/>
      <c r="BH19" s="765"/>
      <c r="BI19" s="765"/>
      <c r="BJ19" s="765"/>
      <c r="BK19" s="765"/>
      <c r="BL19" s="765"/>
      <c r="BM19" s="765"/>
      <c r="BN19" s="765"/>
      <c r="BO19" s="765"/>
      <c r="BP19" s="765"/>
      <c r="BQ19" s="786"/>
      <c r="BR19" s="118"/>
      <c r="BS19" s="118"/>
      <c r="BT19" s="16">
        <f>SUM(BT20:BT21)</f>
        <v>0</v>
      </c>
      <c r="BU19" s="140" t="s">
        <v>93</v>
      </c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</row>
    <row r="20" spans="1:256" ht="22.9" customHeight="1" x14ac:dyDescent="0.15">
      <c r="A20" s="118"/>
      <c r="B20" s="764" t="s">
        <v>94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86"/>
      <c r="P20" s="144"/>
      <c r="Q20" s="144"/>
      <c r="R20" s="484">
        <v>0</v>
      </c>
      <c r="S20" s="140" t="s">
        <v>14</v>
      </c>
      <c r="T20" s="764" t="s">
        <v>95</v>
      </c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86"/>
      <c r="AH20" s="144"/>
      <c r="AI20" s="144"/>
      <c r="AJ20" s="14">
        <v>0</v>
      </c>
      <c r="AK20" s="140" t="s">
        <v>96</v>
      </c>
      <c r="AL20" s="778" t="s">
        <v>97</v>
      </c>
      <c r="AM20" s="779"/>
      <c r="AN20" s="779"/>
      <c r="AO20" s="779"/>
      <c r="AP20" s="779"/>
      <c r="AQ20" s="779"/>
      <c r="AR20" s="779"/>
      <c r="AS20" s="779"/>
      <c r="AT20" s="779"/>
      <c r="AU20" s="779"/>
      <c r="AV20" s="779"/>
      <c r="AW20" s="779"/>
      <c r="AX20" s="779"/>
      <c r="AY20" s="780"/>
      <c r="AZ20" s="118"/>
      <c r="BA20" s="118"/>
      <c r="BB20" s="14">
        <v>0</v>
      </c>
      <c r="BC20" s="140" t="s">
        <v>14</v>
      </c>
      <c r="BD20" s="778" t="s">
        <v>98</v>
      </c>
      <c r="BE20" s="779"/>
      <c r="BF20" s="779"/>
      <c r="BG20" s="779"/>
      <c r="BH20" s="779"/>
      <c r="BI20" s="779"/>
      <c r="BJ20" s="779"/>
      <c r="BK20" s="779"/>
      <c r="BL20" s="779"/>
      <c r="BM20" s="779"/>
      <c r="BN20" s="779"/>
      <c r="BO20" s="779"/>
      <c r="BP20" s="779"/>
      <c r="BQ20" s="780"/>
      <c r="BR20" s="118"/>
      <c r="BS20" s="118"/>
      <c r="BT20" s="14">
        <v>0</v>
      </c>
      <c r="BU20" s="140" t="s">
        <v>99</v>
      </c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</row>
    <row r="21" spans="1:256" ht="22.9" customHeight="1" x14ac:dyDescent="0.15">
      <c r="A21" s="118"/>
      <c r="B21" s="764" t="s">
        <v>100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86"/>
      <c r="P21" s="118"/>
      <c r="Q21" s="118"/>
      <c r="R21" s="484">
        <v>0</v>
      </c>
      <c r="S21" s="140" t="s">
        <v>15</v>
      </c>
      <c r="T21" s="764" t="s">
        <v>101</v>
      </c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86"/>
      <c r="AH21" s="118"/>
      <c r="AI21" s="118"/>
      <c r="AJ21" s="14">
        <v>0</v>
      </c>
      <c r="AK21" s="140" t="s">
        <v>102</v>
      </c>
      <c r="AL21" s="778" t="s">
        <v>103</v>
      </c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80"/>
      <c r="AZ21" s="144"/>
      <c r="BA21" s="144"/>
      <c r="BB21" s="16">
        <f>SUM(BB22:BB24)</f>
        <v>0</v>
      </c>
      <c r="BC21" s="140" t="s">
        <v>15</v>
      </c>
      <c r="BD21" s="778" t="s">
        <v>104</v>
      </c>
      <c r="BE21" s="779"/>
      <c r="BF21" s="779"/>
      <c r="BG21" s="779"/>
      <c r="BH21" s="779"/>
      <c r="BI21" s="779"/>
      <c r="BJ21" s="779"/>
      <c r="BK21" s="779"/>
      <c r="BL21" s="779"/>
      <c r="BM21" s="779"/>
      <c r="BN21" s="779"/>
      <c r="BO21" s="779"/>
      <c r="BP21" s="779"/>
      <c r="BQ21" s="780"/>
      <c r="BR21" s="118"/>
      <c r="BS21" s="118"/>
      <c r="BT21" s="14">
        <v>0</v>
      </c>
      <c r="BU21" s="140" t="s">
        <v>105</v>
      </c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</row>
    <row r="22" spans="1:256" ht="22.9" customHeight="1" x14ac:dyDescent="0.15">
      <c r="A22" s="118"/>
      <c r="B22" s="778" t="s">
        <v>536</v>
      </c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80"/>
      <c r="P22" s="118"/>
      <c r="Q22" s="118"/>
      <c r="R22" s="484">
        <v>0</v>
      </c>
      <c r="S22" s="140" t="s">
        <v>16</v>
      </c>
      <c r="T22" s="778" t="s">
        <v>106</v>
      </c>
      <c r="U22" s="779"/>
      <c r="V22" s="779"/>
      <c r="W22" s="779"/>
      <c r="X22" s="779"/>
      <c r="Y22" s="779"/>
      <c r="Z22" s="779"/>
      <c r="AA22" s="779"/>
      <c r="AB22" s="779"/>
      <c r="AC22" s="779"/>
      <c r="AD22" s="779"/>
      <c r="AE22" s="779"/>
      <c r="AF22" s="779"/>
      <c r="AG22" s="780"/>
      <c r="AH22" s="118"/>
      <c r="AI22" s="118"/>
      <c r="AJ22" s="16">
        <f>SUM(AJ23:AJ32,AJ36:AJ45)</f>
        <v>0</v>
      </c>
      <c r="AK22" s="140" t="s">
        <v>107</v>
      </c>
      <c r="AL22" s="778" t="s">
        <v>108</v>
      </c>
      <c r="AM22" s="779"/>
      <c r="AN22" s="779"/>
      <c r="AO22" s="779"/>
      <c r="AP22" s="779"/>
      <c r="AQ22" s="779"/>
      <c r="AR22" s="779"/>
      <c r="AS22" s="779"/>
      <c r="AT22" s="779"/>
      <c r="AU22" s="779"/>
      <c r="AV22" s="779"/>
      <c r="AW22" s="779"/>
      <c r="AX22" s="779"/>
      <c r="AY22" s="780"/>
      <c r="AZ22" s="118"/>
      <c r="BA22" s="118"/>
      <c r="BB22" s="14">
        <v>0</v>
      </c>
      <c r="BC22" s="140" t="s">
        <v>16</v>
      </c>
      <c r="BD22" s="764" t="s">
        <v>109</v>
      </c>
      <c r="BE22" s="765"/>
      <c r="BF22" s="765"/>
      <c r="BG22" s="765"/>
      <c r="BH22" s="765"/>
      <c r="BI22" s="765"/>
      <c r="BJ22" s="765"/>
      <c r="BK22" s="765"/>
      <c r="BL22" s="765"/>
      <c r="BM22" s="765"/>
      <c r="BN22" s="765"/>
      <c r="BO22" s="765"/>
      <c r="BP22" s="765"/>
      <c r="BQ22" s="786"/>
      <c r="BR22" s="118"/>
      <c r="BS22" s="118"/>
      <c r="BT22" s="14">
        <v>0</v>
      </c>
      <c r="BU22" s="140" t="s">
        <v>110</v>
      </c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</row>
    <row r="23" spans="1:256" ht="22.9" customHeight="1" x14ac:dyDescent="0.15">
      <c r="A23" s="118"/>
      <c r="B23" s="778" t="s">
        <v>537</v>
      </c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80"/>
      <c r="P23" s="118"/>
      <c r="Q23" s="118"/>
      <c r="R23" s="484">
        <v>0</v>
      </c>
      <c r="S23" s="140" t="s">
        <v>28</v>
      </c>
      <c r="T23" s="764" t="s">
        <v>111</v>
      </c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86"/>
      <c r="AH23" s="118"/>
      <c r="AI23" s="118"/>
      <c r="AJ23" s="484">
        <v>0</v>
      </c>
      <c r="AK23" s="140" t="s">
        <v>112</v>
      </c>
      <c r="AL23" s="778" t="s">
        <v>113</v>
      </c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80"/>
      <c r="AZ23" s="118"/>
      <c r="BA23" s="118"/>
      <c r="BB23" s="14">
        <v>0</v>
      </c>
      <c r="BC23" s="140" t="s">
        <v>28</v>
      </c>
      <c r="BD23" s="764" t="s">
        <v>114</v>
      </c>
      <c r="BE23" s="765"/>
      <c r="BF23" s="765"/>
      <c r="BG23" s="765"/>
      <c r="BH23" s="765"/>
      <c r="BI23" s="765"/>
      <c r="BJ23" s="765"/>
      <c r="BK23" s="765"/>
      <c r="BL23" s="765"/>
      <c r="BM23" s="765"/>
      <c r="BN23" s="765"/>
      <c r="BO23" s="765"/>
      <c r="BP23" s="765"/>
      <c r="BQ23" s="786"/>
      <c r="BR23" s="144"/>
      <c r="BS23" s="144"/>
      <c r="BT23" s="16">
        <f>SUM(BT24:BT26)</f>
        <v>0</v>
      </c>
      <c r="BU23" s="140" t="s">
        <v>115</v>
      </c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</row>
    <row r="24" spans="1:256" ht="22.9" customHeight="1" x14ac:dyDescent="0.15">
      <c r="A24" s="118"/>
      <c r="B24" s="778" t="s">
        <v>538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80"/>
      <c r="P24" s="118"/>
      <c r="Q24" s="118"/>
      <c r="R24" s="484">
        <v>0</v>
      </c>
      <c r="S24" s="140" t="s">
        <v>116</v>
      </c>
      <c r="T24" s="764" t="s">
        <v>117</v>
      </c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86"/>
      <c r="AH24" s="118"/>
      <c r="AI24" s="118"/>
      <c r="AJ24" s="484">
        <v>0</v>
      </c>
      <c r="AK24" s="140" t="s">
        <v>118</v>
      </c>
      <c r="AL24" s="778" t="s">
        <v>119</v>
      </c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80"/>
      <c r="AZ24" s="118"/>
      <c r="BA24" s="118"/>
      <c r="BB24" s="14">
        <v>0</v>
      </c>
      <c r="BC24" s="140" t="s">
        <v>116</v>
      </c>
      <c r="BD24" s="778" t="s">
        <v>120</v>
      </c>
      <c r="BE24" s="779"/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80"/>
      <c r="BR24" s="118"/>
      <c r="BS24" s="118"/>
      <c r="BT24" s="14">
        <v>0</v>
      </c>
      <c r="BU24" s="140" t="s">
        <v>112</v>
      </c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</row>
    <row r="25" spans="1:256" ht="22.9" customHeight="1" x14ac:dyDescent="0.15">
      <c r="A25" s="118"/>
      <c r="B25" s="778" t="s">
        <v>121</v>
      </c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80"/>
      <c r="P25" s="118"/>
      <c r="Q25" s="118"/>
      <c r="R25" s="484">
        <v>0</v>
      </c>
      <c r="S25" s="140" t="s">
        <v>122</v>
      </c>
      <c r="T25" s="764" t="s">
        <v>123</v>
      </c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86"/>
      <c r="AH25" s="118"/>
      <c r="AI25" s="118"/>
      <c r="AJ25" s="484">
        <v>0</v>
      </c>
      <c r="AK25" s="140" t="s">
        <v>124</v>
      </c>
      <c r="AL25" s="796" t="s">
        <v>125</v>
      </c>
      <c r="AM25" s="797"/>
      <c r="AN25" s="797"/>
      <c r="AO25" s="792" t="s">
        <v>126</v>
      </c>
      <c r="AP25" s="792"/>
      <c r="AQ25" s="792"/>
      <c r="AR25" s="792"/>
      <c r="AS25" s="792"/>
      <c r="AT25" s="792"/>
      <c r="AU25" s="792"/>
      <c r="AV25" s="792"/>
      <c r="AW25" s="792"/>
      <c r="AX25" s="792"/>
      <c r="AY25" s="793"/>
      <c r="AZ25" s="118"/>
      <c r="BA25" s="118"/>
      <c r="BB25" s="14">
        <v>0</v>
      </c>
      <c r="BC25" s="140" t="s">
        <v>122</v>
      </c>
      <c r="BD25" s="796" t="s">
        <v>127</v>
      </c>
      <c r="BE25" s="797"/>
      <c r="BF25" s="797"/>
      <c r="BG25" s="798" t="s">
        <v>128</v>
      </c>
      <c r="BH25" s="798"/>
      <c r="BI25" s="798"/>
      <c r="BJ25" s="798"/>
      <c r="BK25" s="798"/>
      <c r="BL25" s="798"/>
      <c r="BM25" s="798"/>
      <c r="BN25" s="798"/>
      <c r="BO25" s="798"/>
      <c r="BP25" s="798"/>
      <c r="BQ25" s="799"/>
      <c r="BR25" s="118"/>
      <c r="BS25" s="118"/>
      <c r="BT25" s="14">
        <v>0</v>
      </c>
      <c r="BU25" s="140" t="s">
        <v>118</v>
      </c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</row>
    <row r="26" spans="1:256" ht="22.9" customHeight="1" x14ac:dyDescent="0.15">
      <c r="A26" s="118"/>
      <c r="B26" s="778" t="s">
        <v>129</v>
      </c>
      <c r="C26" s="779"/>
      <c r="D26" s="779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80"/>
      <c r="P26" s="118"/>
      <c r="Q26" s="118"/>
      <c r="R26" s="484">
        <v>0</v>
      </c>
      <c r="S26" s="140" t="s">
        <v>130</v>
      </c>
      <c r="T26" s="781" t="s">
        <v>131</v>
      </c>
      <c r="U26" s="782"/>
      <c r="V26" s="782"/>
      <c r="W26" s="783" t="s">
        <v>132</v>
      </c>
      <c r="X26" s="784"/>
      <c r="Y26" s="784"/>
      <c r="Z26" s="784"/>
      <c r="AA26" s="784"/>
      <c r="AB26" s="784"/>
      <c r="AC26" s="784"/>
      <c r="AD26" s="784"/>
      <c r="AE26" s="784"/>
      <c r="AF26" s="784"/>
      <c r="AG26" s="800"/>
      <c r="AH26" s="145"/>
      <c r="AI26" s="118"/>
      <c r="AJ26" s="484">
        <v>0</v>
      </c>
      <c r="AK26" s="140" t="s">
        <v>133</v>
      </c>
      <c r="AL26" s="796" t="s">
        <v>134</v>
      </c>
      <c r="AM26" s="797"/>
      <c r="AN26" s="797"/>
      <c r="AO26" s="792" t="s">
        <v>135</v>
      </c>
      <c r="AP26" s="792"/>
      <c r="AQ26" s="792"/>
      <c r="AR26" s="792"/>
      <c r="AS26" s="792"/>
      <c r="AT26" s="792"/>
      <c r="AU26" s="792"/>
      <c r="AV26" s="792"/>
      <c r="AW26" s="792"/>
      <c r="AX26" s="792"/>
      <c r="AY26" s="793"/>
      <c r="AZ26" s="118"/>
      <c r="BA26" s="118"/>
      <c r="BB26" s="14">
        <v>0</v>
      </c>
      <c r="BC26" s="140" t="s">
        <v>130</v>
      </c>
      <c r="BD26" s="778" t="s">
        <v>63</v>
      </c>
      <c r="BE26" s="779"/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80"/>
      <c r="BR26" s="118"/>
      <c r="BS26" s="118"/>
      <c r="BT26" s="14">
        <v>0</v>
      </c>
      <c r="BU26" s="140" t="s">
        <v>124</v>
      </c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</row>
    <row r="27" spans="1:256" ht="22.9" customHeight="1" x14ac:dyDescent="0.15">
      <c r="A27" s="118"/>
      <c r="B27" s="778" t="s">
        <v>136</v>
      </c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80"/>
      <c r="P27" s="144"/>
      <c r="Q27" s="144"/>
      <c r="R27" s="484">
        <v>0</v>
      </c>
      <c r="S27" s="140" t="s">
        <v>137</v>
      </c>
      <c r="T27" s="781" t="s">
        <v>138</v>
      </c>
      <c r="U27" s="782"/>
      <c r="V27" s="782"/>
      <c r="W27" s="792" t="s">
        <v>139</v>
      </c>
      <c r="X27" s="794"/>
      <c r="Y27" s="794"/>
      <c r="Z27" s="794"/>
      <c r="AA27" s="794"/>
      <c r="AB27" s="794"/>
      <c r="AC27" s="794"/>
      <c r="AD27" s="794"/>
      <c r="AE27" s="794"/>
      <c r="AF27" s="794"/>
      <c r="AG27" s="795"/>
      <c r="AH27" s="144"/>
      <c r="AI27" s="144"/>
      <c r="AJ27" s="484">
        <v>0</v>
      </c>
      <c r="AK27" s="140" t="s">
        <v>140</v>
      </c>
      <c r="AL27" s="796" t="s">
        <v>141</v>
      </c>
      <c r="AM27" s="797"/>
      <c r="AN27" s="797"/>
      <c r="AO27" s="792" t="s">
        <v>142</v>
      </c>
      <c r="AP27" s="792"/>
      <c r="AQ27" s="792"/>
      <c r="AR27" s="792"/>
      <c r="AS27" s="792"/>
      <c r="AT27" s="792"/>
      <c r="AU27" s="792"/>
      <c r="AV27" s="792"/>
      <c r="AW27" s="792"/>
      <c r="AX27" s="792"/>
      <c r="AY27" s="793"/>
      <c r="AZ27" s="118"/>
      <c r="BA27" s="118"/>
      <c r="BB27" s="484">
        <v>0</v>
      </c>
      <c r="BC27" s="140" t="s">
        <v>137</v>
      </c>
      <c r="BD27" s="778" t="s">
        <v>143</v>
      </c>
      <c r="BE27" s="779"/>
      <c r="BF27" s="779"/>
      <c r="BG27" s="779"/>
      <c r="BH27" s="779"/>
      <c r="BI27" s="779"/>
      <c r="BJ27" s="779"/>
      <c r="BK27" s="779"/>
      <c r="BL27" s="779"/>
      <c r="BM27" s="779"/>
      <c r="BN27" s="779"/>
      <c r="BO27" s="779"/>
      <c r="BP27" s="779"/>
      <c r="BQ27" s="780"/>
      <c r="BR27" s="118"/>
      <c r="BS27" s="118"/>
      <c r="BT27" s="14">
        <v>0</v>
      </c>
      <c r="BU27" s="140" t="s">
        <v>539</v>
      </c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</row>
    <row r="28" spans="1:256" ht="22.9" customHeight="1" x14ac:dyDescent="0.15">
      <c r="A28" s="118"/>
      <c r="B28" s="778" t="s">
        <v>144</v>
      </c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80"/>
      <c r="P28" s="118"/>
      <c r="Q28" s="118"/>
      <c r="R28" s="484">
        <v>0</v>
      </c>
      <c r="S28" s="140" t="s">
        <v>145</v>
      </c>
      <c r="T28" s="781" t="s">
        <v>146</v>
      </c>
      <c r="U28" s="782"/>
      <c r="V28" s="782"/>
      <c r="W28" s="783" t="s">
        <v>147</v>
      </c>
      <c r="X28" s="784"/>
      <c r="Y28" s="784"/>
      <c r="Z28" s="784"/>
      <c r="AA28" s="784"/>
      <c r="AB28" s="784"/>
      <c r="AC28" s="784"/>
      <c r="AD28" s="784"/>
      <c r="AE28" s="784"/>
      <c r="AF28" s="784"/>
      <c r="AG28" s="800"/>
      <c r="AH28" s="118"/>
      <c r="AI28" s="118"/>
      <c r="AJ28" s="484">
        <v>0</v>
      </c>
      <c r="AK28" s="140" t="s">
        <v>148</v>
      </c>
      <c r="AL28" s="804" t="s">
        <v>149</v>
      </c>
      <c r="AM28" s="805"/>
      <c r="AN28" s="805"/>
      <c r="AO28" s="805"/>
      <c r="AP28" s="805"/>
      <c r="AQ28" s="805"/>
      <c r="AR28" s="805"/>
      <c r="AS28" s="805"/>
      <c r="AT28" s="805"/>
      <c r="AU28" s="805"/>
      <c r="AV28" s="805"/>
      <c r="AW28" s="805"/>
      <c r="AX28" s="805"/>
      <c r="AY28" s="806"/>
      <c r="AZ28" s="144"/>
      <c r="BA28" s="144"/>
      <c r="BB28" s="14">
        <v>0</v>
      </c>
      <c r="BC28" s="140" t="s">
        <v>145</v>
      </c>
      <c r="BD28" s="778" t="s">
        <v>150</v>
      </c>
      <c r="BE28" s="779"/>
      <c r="BF28" s="779"/>
      <c r="BG28" s="779"/>
      <c r="BH28" s="779"/>
      <c r="BI28" s="779"/>
      <c r="BJ28" s="779"/>
      <c r="BK28" s="779"/>
      <c r="BL28" s="779"/>
      <c r="BM28" s="779"/>
      <c r="BN28" s="779"/>
      <c r="BO28" s="779"/>
      <c r="BP28" s="779"/>
      <c r="BQ28" s="780"/>
      <c r="BR28" s="118"/>
      <c r="BS28" s="118"/>
      <c r="BT28" s="484">
        <v>0</v>
      </c>
      <c r="BU28" s="140" t="s">
        <v>540</v>
      </c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</row>
    <row r="29" spans="1:256" ht="22.5" customHeight="1" x14ac:dyDescent="0.15">
      <c r="A29" s="118"/>
      <c r="B29" s="778" t="s">
        <v>152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80"/>
      <c r="P29" s="118"/>
      <c r="Q29" s="118"/>
      <c r="R29" s="484">
        <v>0</v>
      </c>
      <c r="S29" s="140" t="s">
        <v>153</v>
      </c>
      <c r="T29" s="764" t="s">
        <v>154</v>
      </c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86"/>
      <c r="AH29" s="118"/>
      <c r="AI29" s="118"/>
      <c r="AJ29" s="14">
        <v>0</v>
      </c>
      <c r="AK29" s="140" t="s">
        <v>155</v>
      </c>
      <c r="AL29" s="764" t="s">
        <v>156</v>
      </c>
      <c r="AM29" s="765"/>
      <c r="AN29" s="765"/>
      <c r="AO29" s="765"/>
      <c r="AP29" s="765"/>
      <c r="AQ29" s="765"/>
      <c r="AR29" s="765"/>
      <c r="AS29" s="765"/>
      <c r="AT29" s="765"/>
      <c r="AU29" s="765"/>
      <c r="AV29" s="765"/>
      <c r="AW29" s="765"/>
      <c r="AX29" s="765"/>
      <c r="AY29" s="786"/>
      <c r="AZ29" s="118"/>
      <c r="BA29" s="118"/>
      <c r="BB29" s="16">
        <f>SUM(BB30:BB33)</f>
        <v>0</v>
      </c>
      <c r="BC29" s="140" t="s">
        <v>153</v>
      </c>
      <c r="BD29" s="778" t="s">
        <v>513</v>
      </c>
      <c r="BE29" s="779"/>
      <c r="BF29" s="779"/>
      <c r="BG29" s="779"/>
      <c r="BH29" s="779"/>
      <c r="BI29" s="779"/>
      <c r="BJ29" s="779"/>
      <c r="BK29" s="779"/>
      <c r="BL29" s="779"/>
      <c r="BM29" s="779"/>
      <c r="BN29" s="779"/>
      <c r="BO29" s="779"/>
      <c r="BP29" s="779"/>
      <c r="BQ29" s="780"/>
      <c r="BR29" s="118"/>
      <c r="BS29" s="118"/>
      <c r="BT29" s="14">
        <v>0</v>
      </c>
      <c r="BU29" s="140" t="s">
        <v>148</v>
      </c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</row>
    <row r="30" spans="1:256" s="151" customFormat="1" ht="22.5" customHeight="1" x14ac:dyDescent="0.15">
      <c r="A30" s="118"/>
      <c r="B30" s="778" t="s">
        <v>158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80"/>
      <c r="P30" s="118"/>
      <c r="Q30" s="118"/>
      <c r="R30" s="484">
        <v>0</v>
      </c>
      <c r="S30" s="140" t="s">
        <v>159</v>
      </c>
      <c r="T30" s="764" t="s">
        <v>160</v>
      </c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765"/>
      <c r="AF30" s="765"/>
      <c r="AG30" s="786"/>
      <c r="AH30" s="118"/>
      <c r="AI30" s="118"/>
      <c r="AJ30" s="14">
        <v>0</v>
      </c>
      <c r="AK30" s="140" t="s">
        <v>161</v>
      </c>
      <c r="AL30" s="801" t="s">
        <v>162</v>
      </c>
      <c r="AM30" s="802"/>
      <c r="AN30" s="802"/>
      <c r="AO30" s="802"/>
      <c r="AP30" s="802"/>
      <c r="AQ30" s="802"/>
      <c r="AR30" s="802"/>
      <c r="AS30" s="802"/>
      <c r="AT30" s="802"/>
      <c r="AU30" s="802"/>
      <c r="AV30" s="802"/>
      <c r="AW30" s="802"/>
      <c r="AX30" s="802"/>
      <c r="AY30" s="803"/>
      <c r="AZ30" s="118"/>
      <c r="BA30" s="118"/>
      <c r="BB30" s="14">
        <v>0</v>
      </c>
      <c r="BC30" s="140" t="s">
        <v>159</v>
      </c>
      <c r="BD30" s="778"/>
      <c r="BE30" s="779"/>
      <c r="BF30" s="779"/>
      <c r="BG30" s="779"/>
      <c r="BH30" s="779"/>
      <c r="BI30" s="779"/>
      <c r="BJ30" s="779"/>
      <c r="BK30" s="779"/>
      <c r="BL30" s="779"/>
      <c r="BM30" s="779"/>
      <c r="BN30" s="779"/>
      <c r="BO30" s="779"/>
      <c r="BP30" s="779"/>
      <c r="BQ30" s="780"/>
      <c r="BR30" s="144"/>
      <c r="BS30" s="144"/>
      <c r="BT30" s="484">
        <v>0</v>
      </c>
      <c r="BU30" s="140" t="s">
        <v>155</v>
      </c>
      <c r="BV30" s="146"/>
      <c r="BW30" s="146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47"/>
      <c r="CM30" s="140"/>
      <c r="CN30" s="146"/>
      <c r="CO30" s="146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47"/>
      <c r="DE30" s="140"/>
      <c r="DF30" s="146"/>
      <c r="DG30" s="146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47"/>
      <c r="DW30" s="140"/>
      <c r="DX30" s="146"/>
      <c r="DY30" s="146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47"/>
      <c r="EO30" s="140"/>
      <c r="EP30" s="146"/>
      <c r="EQ30" s="146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47"/>
      <c r="FG30" s="140"/>
      <c r="FH30" s="146"/>
      <c r="FI30" s="146"/>
      <c r="FJ30" s="118"/>
      <c r="FK30" s="118"/>
      <c r="FL30" s="118"/>
      <c r="FM30" s="118"/>
      <c r="FN30" s="118"/>
      <c r="FO30" s="118"/>
      <c r="FP30" s="118"/>
      <c r="FQ30" s="148"/>
      <c r="FR30" s="148"/>
      <c r="FS30" s="148"/>
      <c r="FT30" s="148"/>
      <c r="FU30" s="148"/>
      <c r="FV30" s="148"/>
      <c r="FW30" s="148"/>
      <c r="FX30" s="149"/>
      <c r="FY30" s="71"/>
      <c r="FZ30" s="150"/>
      <c r="GA30" s="150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9"/>
      <c r="GQ30" s="71"/>
      <c r="GR30" s="150"/>
      <c r="GS30" s="150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9"/>
      <c r="HI30" s="71"/>
      <c r="HJ30" s="150"/>
      <c r="HK30" s="150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9"/>
      <c r="IA30" s="71"/>
      <c r="IB30" s="150"/>
      <c r="IC30" s="150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9"/>
      <c r="IS30" s="71"/>
      <c r="IT30" s="150"/>
      <c r="IU30" s="150"/>
      <c r="IV30" s="148"/>
    </row>
    <row r="31" spans="1:256" s="151" customFormat="1" ht="22.5" customHeight="1" thickBot="1" x14ac:dyDescent="0.2">
      <c r="A31" s="118"/>
      <c r="B31" s="778" t="s">
        <v>164</v>
      </c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80"/>
      <c r="P31" s="118"/>
      <c r="Q31" s="118"/>
      <c r="R31" s="484">
        <v>0</v>
      </c>
      <c r="S31" s="140" t="s">
        <v>165</v>
      </c>
      <c r="T31" s="764" t="s">
        <v>166</v>
      </c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86"/>
      <c r="AH31" s="118"/>
      <c r="AI31" s="118"/>
      <c r="AJ31" s="14">
        <v>0</v>
      </c>
      <c r="AK31" s="140" t="s">
        <v>167</v>
      </c>
      <c r="AL31" s="801" t="s">
        <v>168</v>
      </c>
      <c r="AM31" s="802"/>
      <c r="AN31" s="802"/>
      <c r="AO31" s="802"/>
      <c r="AP31" s="802"/>
      <c r="AQ31" s="802"/>
      <c r="AR31" s="802"/>
      <c r="AS31" s="802"/>
      <c r="AT31" s="802"/>
      <c r="AU31" s="802"/>
      <c r="AV31" s="802"/>
      <c r="AW31" s="802"/>
      <c r="AX31" s="802"/>
      <c r="AY31" s="803"/>
      <c r="AZ31" s="118"/>
      <c r="BA31" s="118"/>
      <c r="BB31" s="14">
        <v>0</v>
      </c>
      <c r="BC31" s="140" t="s">
        <v>165</v>
      </c>
      <c r="BD31" s="778" t="s">
        <v>429</v>
      </c>
      <c r="BE31" s="779"/>
      <c r="BF31" s="779"/>
      <c r="BG31" s="779"/>
      <c r="BH31" s="779"/>
      <c r="BI31" s="779"/>
      <c r="BJ31" s="779"/>
      <c r="BK31" s="779"/>
      <c r="BL31" s="779"/>
      <c r="BM31" s="779"/>
      <c r="BN31" s="779"/>
      <c r="BO31" s="779"/>
      <c r="BP31" s="779"/>
      <c r="BQ31" s="780"/>
      <c r="BR31" s="132"/>
      <c r="BS31" s="133"/>
      <c r="BT31" s="152">
        <f>SUM(R13:R14,R22:R33,R37,R41:R42,R46,AJ19,AJ22,AJ46,BB13,BB34,BB40,BB44:BB45,BT14,BT27:BT29)</f>
        <v>0</v>
      </c>
      <c r="BU31" s="140" t="s">
        <v>541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</row>
    <row r="32" spans="1:256" ht="22.9" customHeight="1" x14ac:dyDescent="0.15">
      <c r="A32" s="118"/>
      <c r="B32" s="778" t="s">
        <v>170</v>
      </c>
      <c r="C32" s="779"/>
      <c r="D32" s="779"/>
      <c r="E32" s="779"/>
      <c r="F32" s="779"/>
      <c r="G32" s="779"/>
      <c r="H32" s="779"/>
      <c r="I32" s="779"/>
      <c r="J32" s="779"/>
      <c r="K32" s="779"/>
      <c r="L32" s="779"/>
      <c r="M32" s="779"/>
      <c r="N32" s="779"/>
      <c r="O32" s="780"/>
      <c r="P32" s="118"/>
      <c r="Q32" s="118"/>
      <c r="R32" s="484">
        <v>0</v>
      </c>
      <c r="S32" s="140" t="s">
        <v>171</v>
      </c>
      <c r="T32" s="764" t="s">
        <v>172</v>
      </c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86"/>
      <c r="AH32" s="118"/>
      <c r="AI32" s="118"/>
      <c r="AJ32" s="16">
        <f>SUM(AJ33:AJ35)</f>
        <v>0</v>
      </c>
      <c r="AK32" s="140" t="s">
        <v>173</v>
      </c>
      <c r="AL32" s="796" t="s">
        <v>542</v>
      </c>
      <c r="AM32" s="797"/>
      <c r="AN32" s="797"/>
      <c r="AO32" s="792" t="s">
        <v>142</v>
      </c>
      <c r="AP32" s="792"/>
      <c r="AQ32" s="792"/>
      <c r="AR32" s="792"/>
      <c r="AS32" s="792"/>
      <c r="AT32" s="792"/>
      <c r="AU32" s="792"/>
      <c r="AV32" s="792"/>
      <c r="AW32" s="792"/>
      <c r="AX32" s="792"/>
      <c r="AY32" s="793"/>
      <c r="AZ32" s="118"/>
      <c r="BA32" s="118"/>
      <c r="BB32" s="484">
        <v>0</v>
      </c>
      <c r="BC32" s="140" t="s">
        <v>171</v>
      </c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0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</row>
    <row r="33" spans="1:172" ht="22.9" customHeight="1" x14ac:dyDescent="0.15">
      <c r="A33" s="118"/>
      <c r="B33" s="778" t="s">
        <v>174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80"/>
      <c r="P33" s="118"/>
      <c r="Q33" s="118"/>
      <c r="R33" s="486">
        <f>SUM(R34:R36)</f>
        <v>0</v>
      </c>
      <c r="S33" s="140" t="s">
        <v>175</v>
      </c>
      <c r="T33" s="778" t="s">
        <v>176</v>
      </c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80"/>
      <c r="AH33" s="118"/>
      <c r="AI33" s="118"/>
      <c r="AJ33" s="14">
        <v>0</v>
      </c>
      <c r="AK33" s="140" t="s">
        <v>177</v>
      </c>
      <c r="AL33" s="778" t="s">
        <v>178</v>
      </c>
      <c r="AM33" s="779"/>
      <c r="AN33" s="779"/>
      <c r="AO33" s="779"/>
      <c r="AP33" s="779"/>
      <c r="AQ33" s="779"/>
      <c r="AR33" s="779"/>
      <c r="AS33" s="779"/>
      <c r="AT33" s="779"/>
      <c r="AU33" s="779"/>
      <c r="AV33" s="779"/>
      <c r="AW33" s="779"/>
      <c r="AX33" s="779"/>
      <c r="AY33" s="780"/>
      <c r="AZ33" s="118"/>
      <c r="BA33" s="118"/>
      <c r="BB33" s="14">
        <v>0</v>
      </c>
      <c r="BC33" s="140" t="s">
        <v>175</v>
      </c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0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</row>
    <row r="34" spans="1:172" ht="22.9" customHeight="1" x14ac:dyDescent="0.15">
      <c r="A34" s="118"/>
      <c r="B34" s="781" t="s">
        <v>180</v>
      </c>
      <c r="C34" s="782"/>
      <c r="D34" s="782"/>
      <c r="E34" s="783" t="s">
        <v>543</v>
      </c>
      <c r="F34" s="784"/>
      <c r="G34" s="784"/>
      <c r="H34" s="784"/>
      <c r="I34" s="784"/>
      <c r="J34" s="784"/>
      <c r="K34" s="784"/>
      <c r="L34" s="784"/>
      <c r="M34" s="784"/>
      <c r="N34" s="784"/>
      <c r="O34" s="800"/>
      <c r="P34" s="144"/>
      <c r="Q34" s="144"/>
      <c r="R34" s="484">
        <v>0</v>
      </c>
      <c r="S34" s="140" t="s">
        <v>182</v>
      </c>
      <c r="T34" s="778" t="s">
        <v>183</v>
      </c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80"/>
      <c r="AH34" s="144"/>
      <c r="AI34" s="144"/>
      <c r="AJ34" s="14">
        <v>0</v>
      </c>
      <c r="AK34" s="140" t="s">
        <v>184</v>
      </c>
      <c r="AL34" s="778" t="s">
        <v>185</v>
      </c>
      <c r="AM34" s="779"/>
      <c r="AN34" s="779"/>
      <c r="AO34" s="779"/>
      <c r="AP34" s="779"/>
      <c r="AQ34" s="779"/>
      <c r="AR34" s="779"/>
      <c r="AS34" s="779"/>
      <c r="AT34" s="779"/>
      <c r="AU34" s="779"/>
      <c r="AV34" s="779"/>
      <c r="AW34" s="779"/>
      <c r="AX34" s="779"/>
      <c r="AY34" s="780"/>
      <c r="AZ34" s="118"/>
      <c r="BA34" s="118"/>
      <c r="BB34" s="16">
        <f>SUM(BB35:BB36)</f>
        <v>0</v>
      </c>
      <c r="BC34" s="140" t="s">
        <v>182</v>
      </c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0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</row>
    <row r="35" spans="1:172" ht="22.9" customHeight="1" x14ac:dyDescent="0.15">
      <c r="A35" s="118"/>
      <c r="B35" s="781" t="s">
        <v>187</v>
      </c>
      <c r="C35" s="782"/>
      <c r="D35" s="782"/>
      <c r="E35" s="783" t="s">
        <v>544</v>
      </c>
      <c r="F35" s="784"/>
      <c r="G35" s="784"/>
      <c r="H35" s="784"/>
      <c r="I35" s="784"/>
      <c r="J35" s="784"/>
      <c r="K35" s="784"/>
      <c r="L35" s="784"/>
      <c r="M35" s="784"/>
      <c r="N35" s="784"/>
      <c r="O35" s="800"/>
      <c r="P35" s="118"/>
      <c r="Q35" s="118"/>
      <c r="R35" s="484">
        <v>0</v>
      </c>
      <c r="S35" s="140" t="s">
        <v>188</v>
      </c>
      <c r="T35" s="778" t="s">
        <v>63</v>
      </c>
      <c r="U35" s="779"/>
      <c r="V35" s="779"/>
      <c r="W35" s="779"/>
      <c r="X35" s="779"/>
      <c r="Y35" s="779"/>
      <c r="Z35" s="779"/>
      <c r="AA35" s="779"/>
      <c r="AB35" s="779"/>
      <c r="AC35" s="779"/>
      <c r="AD35" s="779"/>
      <c r="AE35" s="779"/>
      <c r="AF35" s="779"/>
      <c r="AG35" s="780"/>
      <c r="AH35" s="144"/>
      <c r="AI35" s="144"/>
      <c r="AJ35" s="14">
        <v>0</v>
      </c>
      <c r="AK35" s="140" t="s">
        <v>189</v>
      </c>
      <c r="AL35" s="764" t="s">
        <v>190</v>
      </c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86"/>
      <c r="AZ35" s="144"/>
      <c r="BA35" s="144"/>
      <c r="BB35" s="14">
        <v>0</v>
      </c>
      <c r="BC35" s="140" t="s">
        <v>188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</row>
    <row r="36" spans="1:172" ht="22.9" customHeight="1" x14ac:dyDescent="0.15">
      <c r="A36" s="118"/>
      <c r="B36" s="781" t="s">
        <v>192</v>
      </c>
      <c r="C36" s="782"/>
      <c r="D36" s="782"/>
      <c r="E36" s="783" t="s">
        <v>517</v>
      </c>
      <c r="F36" s="784"/>
      <c r="G36" s="784"/>
      <c r="H36" s="784"/>
      <c r="I36" s="784"/>
      <c r="J36" s="784"/>
      <c r="K36" s="784"/>
      <c r="L36" s="784"/>
      <c r="M36" s="784"/>
      <c r="N36" s="784"/>
      <c r="O36" s="800"/>
      <c r="P36" s="118"/>
      <c r="Q36" s="118"/>
      <c r="R36" s="484">
        <v>0</v>
      </c>
      <c r="S36" s="140" t="s">
        <v>193</v>
      </c>
      <c r="T36" s="764" t="s">
        <v>194</v>
      </c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86"/>
      <c r="AH36" s="118"/>
      <c r="AI36" s="118"/>
      <c r="AJ36" s="14">
        <v>0</v>
      </c>
      <c r="AK36" s="140" t="s">
        <v>195</v>
      </c>
      <c r="AL36" s="764" t="s">
        <v>196</v>
      </c>
      <c r="AM36" s="765"/>
      <c r="AN36" s="765"/>
      <c r="AO36" s="765"/>
      <c r="AP36" s="765"/>
      <c r="AQ36" s="765"/>
      <c r="AR36" s="765"/>
      <c r="AS36" s="765"/>
      <c r="AT36" s="765"/>
      <c r="AU36" s="765"/>
      <c r="AV36" s="765"/>
      <c r="AW36" s="765"/>
      <c r="AX36" s="765"/>
      <c r="AY36" s="786"/>
      <c r="AZ36" s="118"/>
      <c r="BA36" s="118"/>
      <c r="BB36" s="16">
        <f>SUM(BB37:BB39)</f>
        <v>0</v>
      </c>
      <c r="BC36" s="140" t="s">
        <v>193</v>
      </c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</row>
    <row r="37" spans="1:172" ht="22.9" customHeight="1" x14ac:dyDescent="0.15">
      <c r="A37" s="146"/>
      <c r="B37" s="778" t="s">
        <v>198</v>
      </c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80"/>
      <c r="P37" s="118"/>
      <c r="Q37" s="118"/>
      <c r="R37" s="486">
        <f>SUM(R38:R40)</f>
        <v>0</v>
      </c>
      <c r="S37" s="140" t="s">
        <v>199</v>
      </c>
      <c r="T37" s="807" t="s">
        <v>200</v>
      </c>
      <c r="U37" s="808"/>
      <c r="V37" s="808"/>
      <c r="W37" s="783" t="s">
        <v>201</v>
      </c>
      <c r="X37" s="784"/>
      <c r="Y37" s="784"/>
      <c r="Z37" s="784"/>
      <c r="AA37" s="784"/>
      <c r="AB37" s="784"/>
      <c r="AC37" s="784"/>
      <c r="AD37" s="784"/>
      <c r="AE37" s="784"/>
      <c r="AF37" s="784"/>
      <c r="AG37" s="800"/>
      <c r="AH37" s="118"/>
      <c r="AI37" s="118"/>
      <c r="AJ37" s="14">
        <v>0</v>
      </c>
      <c r="AK37" s="140" t="s">
        <v>202</v>
      </c>
      <c r="AL37" s="778" t="s">
        <v>203</v>
      </c>
      <c r="AM37" s="779"/>
      <c r="AN37" s="779"/>
      <c r="AO37" s="779"/>
      <c r="AP37" s="779"/>
      <c r="AQ37" s="779"/>
      <c r="AR37" s="779"/>
      <c r="AS37" s="779"/>
      <c r="AT37" s="779"/>
      <c r="AU37" s="779"/>
      <c r="AV37" s="779"/>
      <c r="AW37" s="779"/>
      <c r="AX37" s="779"/>
      <c r="AY37" s="780"/>
      <c r="AZ37" s="118"/>
      <c r="BA37" s="118"/>
      <c r="BB37" s="14">
        <v>0</v>
      </c>
      <c r="BC37" s="140" t="s">
        <v>199</v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</row>
    <row r="38" spans="1:172" ht="22.9" customHeight="1" x14ac:dyDescent="0.15">
      <c r="A38" s="118"/>
      <c r="B38" s="764" t="s">
        <v>206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86"/>
      <c r="P38" s="118"/>
      <c r="Q38" s="118"/>
      <c r="R38" s="484">
        <v>0</v>
      </c>
      <c r="S38" s="140" t="s">
        <v>207</v>
      </c>
      <c r="T38" s="807" t="s">
        <v>208</v>
      </c>
      <c r="U38" s="808"/>
      <c r="V38" s="808"/>
      <c r="W38" s="783" t="s">
        <v>209</v>
      </c>
      <c r="X38" s="784"/>
      <c r="Y38" s="784"/>
      <c r="Z38" s="784"/>
      <c r="AA38" s="784"/>
      <c r="AB38" s="784"/>
      <c r="AC38" s="784"/>
      <c r="AD38" s="784"/>
      <c r="AE38" s="784"/>
      <c r="AF38" s="784"/>
      <c r="AG38" s="800"/>
      <c r="AH38" s="118"/>
      <c r="AI38" s="118"/>
      <c r="AJ38" s="14">
        <v>0</v>
      </c>
      <c r="AK38" s="140" t="s">
        <v>210</v>
      </c>
      <c r="AL38" s="778" t="s">
        <v>211</v>
      </c>
      <c r="AM38" s="779"/>
      <c r="AN38" s="779"/>
      <c r="AO38" s="779"/>
      <c r="AP38" s="779"/>
      <c r="AQ38" s="779"/>
      <c r="AR38" s="779"/>
      <c r="AS38" s="779"/>
      <c r="AT38" s="779"/>
      <c r="AU38" s="779"/>
      <c r="AV38" s="779"/>
      <c r="AW38" s="779"/>
      <c r="AX38" s="779"/>
      <c r="AY38" s="780"/>
      <c r="AZ38" s="118"/>
      <c r="BA38" s="118"/>
      <c r="BB38" s="14">
        <v>0</v>
      </c>
      <c r="BC38" s="140" t="s">
        <v>207</v>
      </c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</row>
    <row r="39" spans="1:172" ht="22.9" customHeight="1" x14ac:dyDescent="0.15">
      <c r="A39" s="118"/>
      <c r="B39" s="764" t="s">
        <v>213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86"/>
      <c r="P39" s="118"/>
      <c r="Q39" s="118"/>
      <c r="R39" s="484">
        <v>0</v>
      </c>
      <c r="S39" s="140" t="s">
        <v>214</v>
      </c>
      <c r="T39" s="807" t="s">
        <v>215</v>
      </c>
      <c r="U39" s="808"/>
      <c r="V39" s="808"/>
      <c r="W39" s="783" t="s">
        <v>126</v>
      </c>
      <c r="X39" s="784"/>
      <c r="Y39" s="784"/>
      <c r="Z39" s="784"/>
      <c r="AA39" s="784"/>
      <c r="AB39" s="784"/>
      <c r="AC39" s="784"/>
      <c r="AD39" s="784"/>
      <c r="AE39" s="784"/>
      <c r="AF39" s="784"/>
      <c r="AG39" s="800"/>
      <c r="AH39" s="118"/>
      <c r="AI39" s="118"/>
      <c r="AJ39" s="14">
        <v>0</v>
      </c>
      <c r="AK39" s="140" t="s">
        <v>216</v>
      </c>
      <c r="AL39" s="778" t="s">
        <v>63</v>
      </c>
      <c r="AM39" s="779"/>
      <c r="AN39" s="779"/>
      <c r="AO39" s="779"/>
      <c r="AP39" s="779"/>
      <c r="AQ39" s="779"/>
      <c r="AR39" s="779"/>
      <c r="AS39" s="779"/>
      <c r="AT39" s="779"/>
      <c r="AU39" s="779"/>
      <c r="AV39" s="779"/>
      <c r="AW39" s="779"/>
      <c r="AX39" s="779"/>
      <c r="AY39" s="780"/>
      <c r="AZ39" s="118"/>
      <c r="BA39" s="118"/>
      <c r="BB39" s="14">
        <v>0</v>
      </c>
      <c r="BC39" s="140" t="s">
        <v>214</v>
      </c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</row>
    <row r="40" spans="1:172" ht="22.9" customHeight="1" x14ac:dyDescent="0.15">
      <c r="A40" s="118"/>
      <c r="B40" s="816" t="s">
        <v>218</v>
      </c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8"/>
      <c r="P40" s="118"/>
      <c r="Q40" s="118"/>
      <c r="R40" s="484">
        <v>0</v>
      </c>
      <c r="S40" s="140" t="s">
        <v>219</v>
      </c>
      <c r="T40" s="819" t="s">
        <v>220</v>
      </c>
      <c r="U40" s="820"/>
      <c r="V40" s="820"/>
      <c r="W40" s="792" t="s">
        <v>221</v>
      </c>
      <c r="X40" s="794"/>
      <c r="Y40" s="794"/>
      <c r="Z40" s="794"/>
      <c r="AA40" s="794"/>
      <c r="AB40" s="794"/>
      <c r="AC40" s="794"/>
      <c r="AD40" s="794"/>
      <c r="AE40" s="794"/>
      <c r="AF40" s="794"/>
      <c r="AG40" s="795"/>
      <c r="AH40" s="118"/>
      <c r="AI40" s="118"/>
      <c r="AJ40" s="487">
        <v>0</v>
      </c>
      <c r="AK40" s="140" t="s">
        <v>222</v>
      </c>
      <c r="AL40" s="861" t="s">
        <v>223</v>
      </c>
      <c r="AM40" s="779"/>
      <c r="AN40" s="779"/>
      <c r="AO40" s="779"/>
      <c r="AP40" s="779"/>
      <c r="AQ40" s="779"/>
      <c r="AR40" s="779"/>
      <c r="AS40" s="779"/>
      <c r="AT40" s="779"/>
      <c r="AU40" s="779"/>
      <c r="AV40" s="779"/>
      <c r="AW40" s="779"/>
      <c r="AX40" s="779"/>
      <c r="AY40" s="780"/>
      <c r="AZ40" s="118"/>
      <c r="BA40" s="118"/>
      <c r="BB40" s="16">
        <f>SUM(BB41:BB43)</f>
        <v>0</v>
      </c>
      <c r="BC40" s="140" t="s">
        <v>224</v>
      </c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</row>
    <row r="41" spans="1:172" ht="23.1" customHeight="1" x14ac:dyDescent="0.15">
      <c r="A41" s="117"/>
      <c r="B41" s="778" t="s">
        <v>225</v>
      </c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80"/>
      <c r="P41" s="118"/>
      <c r="Q41" s="118"/>
      <c r="R41" s="484">
        <v>0</v>
      </c>
      <c r="S41" s="140" t="s">
        <v>226</v>
      </c>
      <c r="T41" s="819" t="s">
        <v>227</v>
      </c>
      <c r="U41" s="820"/>
      <c r="V41" s="820"/>
      <c r="W41" s="783" t="s">
        <v>228</v>
      </c>
      <c r="X41" s="784"/>
      <c r="Y41" s="784"/>
      <c r="Z41" s="784"/>
      <c r="AA41" s="784"/>
      <c r="AB41" s="784"/>
      <c r="AC41" s="784"/>
      <c r="AD41" s="784"/>
      <c r="AE41" s="784"/>
      <c r="AF41" s="784"/>
      <c r="AG41" s="800"/>
      <c r="AH41" s="118"/>
      <c r="AI41" s="118"/>
      <c r="AJ41" s="14">
        <v>0</v>
      </c>
      <c r="AK41" s="140" t="s">
        <v>229</v>
      </c>
      <c r="AL41" s="764" t="s">
        <v>230</v>
      </c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  <c r="AY41" s="786"/>
      <c r="AZ41" s="129"/>
      <c r="BA41" s="154"/>
      <c r="BB41" s="14">
        <v>0</v>
      </c>
      <c r="BC41" s="140" t="s">
        <v>231</v>
      </c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</row>
    <row r="42" spans="1:172" ht="23.1" customHeight="1" x14ac:dyDescent="0.15">
      <c r="A42" s="117"/>
      <c r="B42" s="778" t="s">
        <v>232</v>
      </c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80"/>
      <c r="P42" s="129"/>
      <c r="Q42" s="118"/>
      <c r="R42" s="16">
        <f>SUM(R43:R45)</f>
        <v>0</v>
      </c>
      <c r="S42" s="140" t="s">
        <v>233</v>
      </c>
      <c r="T42" s="819" t="s">
        <v>234</v>
      </c>
      <c r="U42" s="820"/>
      <c r="V42" s="820"/>
      <c r="W42" s="821" t="s">
        <v>520</v>
      </c>
      <c r="X42" s="822"/>
      <c r="Y42" s="822"/>
      <c r="Z42" s="822"/>
      <c r="AA42" s="822"/>
      <c r="AB42" s="822"/>
      <c r="AC42" s="822"/>
      <c r="AD42" s="822"/>
      <c r="AE42" s="822"/>
      <c r="AF42" s="822"/>
      <c r="AG42" s="823"/>
      <c r="AH42" s="129"/>
      <c r="AI42" s="118"/>
      <c r="AJ42" s="487">
        <v>0</v>
      </c>
      <c r="AK42" s="140" t="s">
        <v>235</v>
      </c>
      <c r="AL42" s="917" t="s">
        <v>236</v>
      </c>
      <c r="AM42" s="918"/>
      <c r="AN42" s="918"/>
      <c r="AO42" s="783" t="s">
        <v>521</v>
      </c>
      <c r="AP42" s="784"/>
      <c r="AQ42" s="784"/>
      <c r="AR42" s="784"/>
      <c r="AS42" s="784"/>
      <c r="AT42" s="784"/>
      <c r="AU42" s="784"/>
      <c r="AV42" s="784"/>
      <c r="AW42" s="784"/>
      <c r="AX42" s="784"/>
      <c r="AY42" s="800"/>
      <c r="AZ42" s="129"/>
      <c r="BA42" s="154"/>
      <c r="BB42" s="14">
        <v>0</v>
      </c>
      <c r="BC42" s="140" t="s">
        <v>282</v>
      </c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</row>
    <row r="43" spans="1:172" ht="23.1" customHeight="1" x14ac:dyDescent="0.15">
      <c r="A43" s="117"/>
      <c r="B43" s="764" t="s">
        <v>238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86"/>
      <c r="P43" s="129"/>
      <c r="Q43" s="154"/>
      <c r="R43" s="155">
        <v>0</v>
      </c>
      <c r="S43" s="140" t="s">
        <v>239</v>
      </c>
      <c r="T43" s="819" t="s">
        <v>240</v>
      </c>
      <c r="U43" s="820"/>
      <c r="V43" s="820"/>
      <c r="W43" s="821" t="s">
        <v>545</v>
      </c>
      <c r="X43" s="822"/>
      <c r="Y43" s="822"/>
      <c r="Z43" s="822"/>
      <c r="AA43" s="822"/>
      <c r="AB43" s="822"/>
      <c r="AC43" s="822"/>
      <c r="AD43" s="822"/>
      <c r="AE43" s="822"/>
      <c r="AF43" s="822"/>
      <c r="AG43" s="823"/>
      <c r="AH43" s="129"/>
      <c r="AI43" s="154"/>
      <c r="AJ43" s="484">
        <v>0</v>
      </c>
      <c r="AK43" s="140" t="s">
        <v>241</v>
      </c>
      <c r="AL43" s="764" t="s">
        <v>242</v>
      </c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  <c r="AY43" s="786"/>
      <c r="AZ43" s="129"/>
      <c r="BA43" s="154"/>
      <c r="BB43" s="14">
        <v>0</v>
      </c>
      <c r="BC43" s="140" t="s">
        <v>283</v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</row>
    <row r="44" spans="1:172" ht="23.1" customHeight="1" x14ac:dyDescent="0.15">
      <c r="A44" s="117"/>
      <c r="B44" s="764" t="s">
        <v>245</v>
      </c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86"/>
      <c r="P44" s="129"/>
      <c r="Q44" s="154"/>
      <c r="R44" s="14">
        <v>0</v>
      </c>
      <c r="S44" s="140" t="s">
        <v>246</v>
      </c>
      <c r="T44" s="819" t="s">
        <v>247</v>
      </c>
      <c r="U44" s="820"/>
      <c r="V44" s="820"/>
      <c r="W44" s="821" t="s">
        <v>546</v>
      </c>
      <c r="X44" s="822"/>
      <c r="Y44" s="822"/>
      <c r="Z44" s="822"/>
      <c r="AA44" s="822"/>
      <c r="AB44" s="822"/>
      <c r="AC44" s="822"/>
      <c r="AD44" s="822"/>
      <c r="AE44" s="822"/>
      <c r="AF44" s="822"/>
      <c r="AG44" s="823"/>
      <c r="AH44" s="129"/>
      <c r="AI44" s="154"/>
      <c r="AJ44" s="484">
        <v>0</v>
      </c>
      <c r="AK44" s="140" t="s">
        <v>249</v>
      </c>
      <c r="AL44" s="778" t="s">
        <v>250</v>
      </c>
      <c r="AM44" s="779"/>
      <c r="AN44" s="779"/>
      <c r="AO44" s="779"/>
      <c r="AP44" s="779"/>
      <c r="AQ44" s="779"/>
      <c r="AR44" s="779"/>
      <c r="AS44" s="779"/>
      <c r="AT44" s="779"/>
      <c r="AU44" s="779"/>
      <c r="AV44" s="779"/>
      <c r="AW44" s="779"/>
      <c r="AX44" s="779"/>
      <c r="AY44" s="780"/>
      <c r="AZ44" s="129"/>
      <c r="BA44" s="154"/>
      <c r="BB44" s="14">
        <v>0</v>
      </c>
      <c r="BC44" s="140" t="s">
        <v>284</v>
      </c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</row>
    <row r="45" spans="1:172" ht="23.1" customHeight="1" x14ac:dyDescent="0.15">
      <c r="A45" s="117"/>
      <c r="B45" s="764" t="s">
        <v>242</v>
      </c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86"/>
      <c r="P45" s="129"/>
      <c r="Q45" s="154"/>
      <c r="R45" s="14">
        <v>0</v>
      </c>
      <c r="S45" s="140" t="s">
        <v>253</v>
      </c>
      <c r="T45" s="764" t="s">
        <v>254</v>
      </c>
      <c r="U45" s="765"/>
      <c r="V45" s="765"/>
      <c r="W45" s="765"/>
      <c r="X45" s="765"/>
      <c r="Y45" s="765"/>
      <c r="Z45" s="765"/>
      <c r="AA45" s="765"/>
      <c r="AB45" s="765"/>
      <c r="AC45" s="765"/>
      <c r="AD45" s="765"/>
      <c r="AE45" s="765"/>
      <c r="AF45" s="765"/>
      <c r="AG45" s="786"/>
      <c r="AH45" s="129"/>
      <c r="AI45" s="154"/>
      <c r="AJ45" s="14">
        <v>0</v>
      </c>
      <c r="AK45" s="140" t="s">
        <v>255</v>
      </c>
      <c r="AL45" s="778" t="s">
        <v>256</v>
      </c>
      <c r="AM45" s="779"/>
      <c r="AN45" s="779"/>
      <c r="AO45" s="779"/>
      <c r="AP45" s="779"/>
      <c r="AQ45" s="779"/>
      <c r="AR45" s="779"/>
      <c r="AS45" s="779"/>
      <c r="AT45" s="779"/>
      <c r="AU45" s="779"/>
      <c r="AV45" s="779"/>
      <c r="AW45" s="779"/>
      <c r="AX45" s="779"/>
      <c r="AY45" s="780"/>
      <c r="AZ45" s="129"/>
      <c r="BA45" s="154"/>
      <c r="BB45" s="16">
        <f>BB46+BT13</f>
        <v>0</v>
      </c>
      <c r="BC45" s="140" t="s">
        <v>285</v>
      </c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</row>
    <row r="46" spans="1:172" ht="22.5" customHeight="1" thickBot="1" x14ac:dyDescent="0.2">
      <c r="A46" s="117"/>
      <c r="B46" s="778" t="s">
        <v>257</v>
      </c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80"/>
      <c r="P46" s="129"/>
      <c r="Q46" s="154"/>
      <c r="R46" s="16">
        <f>R47+AJ16+AJ17+AJ18</f>
        <v>0</v>
      </c>
      <c r="S46" s="140" t="s">
        <v>258</v>
      </c>
      <c r="T46" s="159">
        <v>21</v>
      </c>
      <c r="U46" s="160"/>
      <c r="V46" s="792" t="s">
        <v>259</v>
      </c>
      <c r="W46" s="794"/>
      <c r="X46" s="794"/>
      <c r="Y46" s="794"/>
      <c r="Z46" s="794"/>
      <c r="AA46" s="794"/>
      <c r="AB46" s="794"/>
      <c r="AC46" s="794"/>
      <c r="AD46" s="794"/>
      <c r="AE46" s="794"/>
      <c r="AF46" s="794"/>
      <c r="AG46" s="795"/>
      <c r="AH46" s="132"/>
      <c r="AI46" s="157"/>
      <c r="AJ46" s="488">
        <v>0</v>
      </c>
      <c r="AK46" s="140" t="s">
        <v>260</v>
      </c>
      <c r="AL46" s="824" t="s">
        <v>261</v>
      </c>
      <c r="AM46" s="825"/>
      <c r="AN46" s="825"/>
      <c r="AO46" s="825"/>
      <c r="AP46" s="825"/>
      <c r="AQ46" s="825"/>
      <c r="AR46" s="825"/>
      <c r="AS46" s="825"/>
      <c r="AT46" s="825"/>
      <c r="AU46" s="825"/>
      <c r="AV46" s="825"/>
      <c r="AW46" s="825"/>
      <c r="AX46" s="825"/>
      <c r="AY46" s="916"/>
      <c r="AZ46" s="132"/>
      <c r="BA46" s="157"/>
      <c r="BB46" s="489">
        <v>0</v>
      </c>
      <c r="BC46" s="140" t="s">
        <v>286</v>
      </c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</row>
    <row r="47" spans="1:172" ht="22.5" customHeight="1" thickBot="1" x14ac:dyDescent="0.2">
      <c r="A47" s="121"/>
      <c r="B47" s="919" t="s">
        <v>204</v>
      </c>
      <c r="C47" s="920"/>
      <c r="D47" s="920"/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1"/>
      <c r="P47" s="132"/>
      <c r="Q47" s="133"/>
      <c r="R47" s="152">
        <f>SUM(AJ13:AJ15)</f>
        <v>0</v>
      </c>
      <c r="S47" s="140" t="s">
        <v>262</v>
      </c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6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</row>
    <row r="48" spans="1:172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6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</row>
    <row r="49" spans="1:172" hidden="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6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</row>
    <row r="50" spans="1:172" ht="13.5" hidden="1" customHeight="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6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</row>
    <row r="51" spans="1:172" hidden="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6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</row>
    <row r="52" spans="1:172" hidden="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6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</row>
    <row r="53" spans="1:172" hidden="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6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</row>
    <row r="54" spans="1:172" hidden="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6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</row>
    <row r="55" spans="1:172" hidden="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6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</row>
    <row r="56" spans="1:172" hidden="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6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</row>
    <row r="57" spans="1:172" hidden="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6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</row>
  </sheetData>
  <sheetProtection sheet="1" objects="1" scenarios="1"/>
  <mergeCells count="154">
    <mergeCell ref="B46:O46"/>
    <mergeCell ref="V46:AG46"/>
    <mergeCell ref="AL46:AY46"/>
    <mergeCell ref="B47:O47"/>
    <mergeCell ref="B44:O44"/>
    <mergeCell ref="T44:V44"/>
    <mergeCell ref="W44:AG44"/>
    <mergeCell ref="AL44:AY44"/>
    <mergeCell ref="B45:O45"/>
    <mergeCell ref="T45:AG45"/>
    <mergeCell ref="AL45:AY45"/>
    <mergeCell ref="B42:O42"/>
    <mergeCell ref="T42:V42"/>
    <mergeCell ref="W42:AG42"/>
    <mergeCell ref="AL42:AN42"/>
    <mergeCell ref="AO42:AY42"/>
    <mergeCell ref="B43:O43"/>
    <mergeCell ref="T43:V43"/>
    <mergeCell ref="W43:AG43"/>
    <mergeCell ref="AL43:AY43"/>
    <mergeCell ref="B40:O40"/>
    <mergeCell ref="T40:V40"/>
    <mergeCell ref="W40:AG40"/>
    <mergeCell ref="AL40:AY40"/>
    <mergeCell ref="B41:O41"/>
    <mergeCell ref="T41:V41"/>
    <mergeCell ref="W41:AG41"/>
    <mergeCell ref="AL41:AY41"/>
    <mergeCell ref="B38:O38"/>
    <mergeCell ref="T38:V38"/>
    <mergeCell ref="W38:AG38"/>
    <mergeCell ref="AL38:AY38"/>
    <mergeCell ref="B39:O39"/>
    <mergeCell ref="T39:V39"/>
    <mergeCell ref="W39:AG39"/>
    <mergeCell ref="AL39:AY39"/>
    <mergeCell ref="B36:D36"/>
    <mergeCell ref="E36:O36"/>
    <mergeCell ref="T36:AG36"/>
    <mergeCell ref="AL36:AY36"/>
    <mergeCell ref="B37:O37"/>
    <mergeCell ref="T37:V37"/>
    <mergeCell ref="W37:AG37"/>
    <mergeCell ref="AL37:AY37"/>
    <mergeCell ref="B34:D34"/>
    <mergeCell ref="E34:O34"/>
    <mergeCell ref="T34:AG34"/>
    <mergeCell ref="AL34:AY34"/>
    <mergeCell ref="B35:D35"/>
    <mergeCell ref="E35:O35"/>
    <mergeCell ref="T35:AG35"/>
    <mergeCell ref="AL35:AY35"/>
    <mergeCell ref="B32:O32"/>
    <mergeCell ref="T32:AG32"/>
    <mergeCell ref="AL32:AN32"/>
    <mergeCell ref="AO32:AY32"/>
    <mergeCell ref="B33:O33"/>
    <mergeCell ref="T33:AG33"/>
    <mergeCell ref="AL33:AY33"/>
    <mergeCell ref="B30:O30"/>
    <mergeCell ref="T30:AG30"/>
    <mergeCell ref="AL30:AY30"/>
    <mergeCell ref="BD30:BQ30"/>
    <mergeCell ref="B31:O31"/>
    <mergeCell ref="T31:AG31"/>
    <mergeCell ref="AL31:AY31"/>
    <mergeCell ref="BD31:BQ31"/>
    <mergeCell ref="B28:O28"/>
    <mergeCell ref="T28:V28"/>
    <mergeCell ref="W28:AG28"/>
    <mergeCell ref="AL28:AY28"/>
    <mergeCell ref="BD28:BQ28"/>
    <mergeCell ref="B29:O29"/>
    <mergeCell ref="T29:AG29"/>
    <mergeCell ref="AL29:AY29"/>
    <mergeCell ref="BD29:BQ29"/>
    <mergeCell ref="B27:O27"/>
    <mergeCell ref="T27:V27"/>
    <mergeCell ref="W27:AG27"/>
    <mergeCell ref="AL27:AN27"/>
    <mergeCell ref="AO27:AY27"/>
    <mergeCell ref="BD27:BQ27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AG25"/>
    <mergeCell ref="AL25:AN25"/>
    <mergeCell ref="AO25:AY25"/>
    <mergeCell ref="BD25:BF25"/>
    <mergeCell ref="BG25:BQ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16:O16"/>
    <mergeCell ref="T16:AG16"/>
    <mergeCell ref="AL16:AY16"/>
    <mergeCell ref="BD16:BQ16"/>
    <mergeCell ref="B17:O17"/>
    <mergeCell ref="T17:AG17"/>
    <mergeCell ref="AL17:AN17"/>
    <mergeCell ref="AO17:AY17"/>
    <mergeCell ref="BD17:BF17"/>
    <mergeCell ref="BG17:BQ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43:R45 AJ13:AJ18 AJ20:AJ21 AJ29:AJ31 AJ33:AJ39 AJ41 AJ45 BB19:BB20 BB22:BB26 BB28 BB30:BB31 BB33 BB35 BB37:BB39 BB41:BB44 BT13 BT15:BT18 BT20:BT22 BT24:BT27 BT29" xr:uid="{6BBD68CB-D4A3-4DEE-AA0B-74CD23584BD2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DED5-BD12-49F2-9C12-48E4B55F3F4C}">
  <sheetPr codeName="Sheet44">
    <pageSetUpPr autoPageBreaks="0" fitToPage="1"/>
  </sheetPr>
  <dimension ref="A1:WWS65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 activeCell="AD20" sqref="AD20"/>
    </sheetView>
  </sheetViews>
  <sheetFormatPr defaultColWidth="0" defaultRowHeight="14.25" customHeight="1" zeroHeight="1" x14ac:dyDescent="0.15"/>
  <cols>
    <col min="1" max="1" width="1.625" style="39" customWidth="1"/>
    <col min="2" max="3" width="1.375" style="39" customWidth="1"/>
    <col min="4" max="4" width="1.875" style="39" customWidth="1"/>
    <col min="5" max="5" width="1.375" style="39" customWidth="1"/>
    <col min="6" max="6" width="1.5" style="39" customWidth="1"/>
    <col min="7" max="7" width="1.75" style="39" customWidth="1"/>
    <col min="8" max="8" width="1.5" style="39" customWidth="1"/>
    <col min="9" max="12" width="1.375" style="39" customWidth="1"/>
    <col min="13" max="13" width="1.75" style="39" customWidth="1"/>
    <col min="14" max="14" width="1.375" style="39" customWidth="1"/>
    <col min="15" max="15" width="1.625" style="39" customWidth="1"/>
    <col min="16" max="21" width="1.375" style="39" customWidth="1"/>
    <col min="22" max="23" width="2.25" style="39" customWidth="1"/>
    <col min="24" max="25" width="13.25" style="39" customWidth="1"/>
    <col min="26" max="26" width="13.375" style="39" customWidth="1"/>
    <col min="27" max="33" width="13.25" style="39" customWidth="1"/>
    <col min="34" max="34" width="13.375" style="39" customWidth="1"/>
    <col min="35" max="35" width="1.625" style="39" customWidth="1"/>
    <col min="36" max="165" width="1.625" style="39" hidden="1" customWidth="1"/>
    <col min="166" max="256" width="0" style="39" hidden="1"/>
    <col min="257" max="257" width="1.625" style="39" hidden="1" customWidth="1"/>
    <col min="258" max="259" width="1.375" style="39" hidden="1" customWidth="1"/>
    <col min="260" max="260" width="1.875" style="39" hidden="1" customWidth="1"/>
    <col min="261" max="261" width="1.375" style="39" hidden="1" customWidth="1"/>
    <col min="262" max="262" width="1.5" style="39" hidden="1" customWidth="1"/>
    <col min="263" max="263" width="1.75" style="39" hidden="1" customWidth="1"/>
    <col min="264" max="264" width="1.5" style="39" hidden="1" customWidth="1"/>
    <col min="265" max="268" width="1.375" style="39" hidden="1" customWidth="1"/>
    <col min="269" max="269" width="1.75" style="39" hidden="1" customWidth="1"/>
    <col min="270" max="270" width="1.375" style="39" hidden="1" customWidth="1"/>
    <col min="271" max="271" width="1.625" style="39" hidden="1" customWidth="1"/>
    <col min="272" max="277" width="1.375" style="39" hidden="1" customWidth="1"/>
    <col min="278" max="279" width="2.25" style="39" hidden="1" customWidth="1"/>
    <col min="280" max="281" width="13.25" style="39" hidden="1" customWidth="1"/>
    <col min="282" max="282" width="13.375" style="39" hidden="1" customWidth="1"/>
    <col min="283" max="289" width="13.25" style="39" hidden="1" customWidth="1"/>
    <col min="290" max="290" width="13.375" style="39" hidden="1" customWidth="1"/>
    <col min="291" max="293" width="1.625" style="39" hidden="1" customWidth="1"/>
    <col min="294" max="421" width="0" style="39" hidden="1" customWidth="1"/>
    <col min="422" max="512" width="0" style="39" hidden="1"/>
    <col min="513" max="513" width="1.625" style="39" hidden="1" customWidth="1"/>
    <col min="514" max="515" width="1.375" style="39" hidden="1" customWidth="1"/>
    <col min="516" max="516" width="1.875" style="39" hidden="1" customWidth="1"/>
    <col min="517" max="517" width="1.375" style="39" hidden="1" customWidth="1"/>
    <col min="518" max="518" width="1.5" style="39" hidden="1" customWidth="1"/>
    <col min="519" max="519" width="1.75" style="39" hidden="1" customWidth="1"/>
    <col min="520" max="520" width="1.5" style="39" hidden="1" customWidth="1"/>
    <col min="521" max="524" width="1.375" style="39" hidden="1" customWidth="1"/>
    <col min="525" max="525" width="1.75" style="39" hidden="1" customWidth="1"/>
    <col min="526" max="526" width="1.375" style="39" hidden="1" customWidth="1"/>
    <col min="527" max="527" width="1.625" style="39" hidden="1" customWidth="1"/>
    <col min="528" max="533" width="1.375" style="39" hidden="1" customWidth="1"/>
    <col min="534" max="535" width="2.25" style="39" hidden="1" customWidth="1"/>
    <col min="536" max="537" width="13.25" style="39" hidden="1" customWidth="1"/>
    <col min="538" max="538" width="13.375" style="39" hidden="1" customWidth="1"/>
    <col min="539" max="545" width="13.25" style="39" hidden="1" customWidth="1"/>
    <col min="546" max="546" width="13.375" style="39" hidden="1" customWidth="1"/>
    <col min="547" max="549" width="1.625" style="39" hidden="1" customWidth="1"/>
    <col min="550" max="677" width="0" style="39" hidden="1" customWidth="1"/>
    <col min="678" max="768" width="0" style="39" hidden="1"/>
    <col min="769" max="769" width="1.625" style="39" hidden="1" customWidth="1"/>
    <col min="770" max="771" width="1.375" style="39" hidden="1" customWidth="1"/>
    <col min="772" max="772" width="1.875" style="39" hidden="1" customWidth="1"/>
    <col min="773" max="773" width="1.375" style="39" hidden="1" customWidth="1"/>
    <col min="774" max="774" width="1.5" style="39" hidden="1" customWidth="1"/>
    <col min="775" max="775" width="1.75" style="39" hidden="1" customWidth="1"/>
    <col min="776" max="776" width="1.5" style="39" hidden="1" customWidth="1"/>
    <col min="777" max="780" width="1.375" style="39" hidden="1" customWidth="1"/>
    <col min="781" max="781" width="1.75" style="39" hidden="1" customWidth="1"/>
    <col min="782" max="782" width="1.375" style="39" hidden="1" customWidth="1"/>
    <col min="783" max="783" width="1.625" style="39" hidden="1" customWidth="1"/>
    <col min="784" max="789" width="1.375" style="39" hidden="1" customWidth="1"/>
    <col min="790" max="791" width="2.25" style="39" hidden="1" customWidth="1"/>
    <col min="792" max="793" width="13.25" style="39" hidden="1" customWidth="1"/>
    <col min="794" max="794" width="13.375" style="39" hidden="1" customWidth="1"/>
    <col min="795" max="801" width="13.25" style="39" hidden="1" customWidth="1"/>
    <col min="802" max="802" width="13.375" style="39" hidden="1" customWidth="1"/>
    <col min="803" max="805" width="1.625" style="39" hidden="1" customWidth="1"/>
    <col min="806" max="933" width="0" style="39" hidden="1" customWidth="1"/>
    <col min="934" max="1024" width="0" style="39" hidden="1"/>
    <col min="1025" max="1025" width="1.625" style="39" hidden="1" customWidth="1"/>
    <col min="1026" max="1027" width="1.375" style="39" hidden="1" customWidth="1"/>
    <col min="1028" max="1028" width="1.875" style="39" hidden="1" customWidth="1"/>
    <col min="1029" max="1029" width="1.375" style="39" hidden="1" customWidth="1"/>
    <col min="1030" max="1030" width="1.5" style="39" hidden="1" customWidth="1"/>
    <col min="1031" max="1031" width="1.75" style="39" hidden="1" customWidth="1"/>
    <col min="1032" max="1032" width="1.5" style="39" hidden="1" customWidth="1"/>
    <col min="1033" max="1036" width="1.375" style="39" hidden="1" customWidth="1"/>
    <col min="1037" max="1037" width="1.75" style="39" hidden="1" customWidth="1"/>
    <col min="1038" max="1038" width="1.375" style="39" hidden="1" customWidth="1"/>
    <col min="1039" max="1039" width="1.625" style="39" hidden="1" customWidth="1"/>
    <col min="1040" max="1045" width="1.375" style="39" hidden="1" customWidth="1"/>
    <col min="1046" max="1047" width="2.25" style="39" hidden="1" customWidth="1"/>
    <col min="1048" max="1049" width="13.25" style="39" hidden="1" customWidth="1"/>
    <col min="1050" max="1050" width="13.375" style="39" hidden="1" customWidth="1"/>
    <col min="1051" max="1057" width="13.25" style="39" hidden="1" customWidth="1"/>
    <col min="1058" max="1058" width="13.375" style="39" hidden="1" customWidth="1"/>
    <col min="1059" max="1061" width="1.625" style="39" hidden="1" customWidth="1"/>
    <col min="1062" max="1189" width="0" style="39" hidden="1" customWidth="1"/>
    <col min="1190" max="1280" width="0" style="39" hidden="1"/>
    <col min="1281" max="1281" width="1.625" style="39" hidden="1" customWidth="1"/>
    <col min="1282" max="1283" width="1.375" style="39" hidden="1" customWidth="1"/>
    <col min="1284" max="1284" width="1.875" style="39" hidden="1" customWidth="1"/>
    <col min="1285" max="1285" width="1.375" style="39" hidden="1" customWidth="1"/>
    <col min="1286" max="1286" width="1.5" style="39" hidden="1" customWidth="1"/>
    <col min="1287" max="1287" width="1.75" style="39" hidden="1" customWidth="1"/>
    <col min="1288" max="1288" width="1.5" style="39" hidden="1" customWidth="1"/>
    <col min="1289" max="1292" width="1.375" style="39" hidden="1" customWidth="1"/>
    <col min="1293" max="1293" width="1.75" style="39" hidden="1" customWidth="1"/>
    <col min="1294" max="1294" width="1.375" style="39" hidden="1" customWidth="1"/>
    <col min="1295" max="1295" width="1.625" style="39" hidden="1" customWidth="1"/>
    <col min="1296" max="1301" width="1.375" style="39" hidden="1" customWidth="1"/>
    <col min="1302" max="1303" width="2.25" style="39" hidden="1" customWidth="1"/>
    <col min="1304" max="1305" width="13.25" style="39" hidden="1" customWidth="1"/>
    <col min="1306" max="1306" width="13.375" style="39" hidden="1" customWidth="1"/>
    <col min="1307" max="1313" width="13.25" style="39" hidden="1" customWidth="1"/>
    <col min="1314" max="1314" width="13.375" style="39" hidden="1" customWidth="1"/>
    <col min="1315" max="1317" width="1.625" style="39" hidden="1" customWidth="1"/>
    <col min="1318" max="1445" width="0" style="39" hidden="1" customWidth="1"/>
    <col min="1446" max="1536" width="0" style="39" hidden="1"/>
    <col min="1537" max="1537" width="1.625" style="39" hidden="1" customWidth="1"/>
    <col min="1538" max="1539" width="1.375" style="39" hidden="1" customWidth="1"/>
    <col min="1540" max="1540" width="1.875" style="39" hidden="1" customWidth="1"/>
    <col min="1541" max="1541" width="1.375" style="39" hidden="1" customWidth="1"/>
    <col min="1542" max="1542" width="1.5" style="39" hidden="1" customWidth="1"/>
    <col min="1543" max="1543" width="1.75" style="39" hidden="1" customWidth="1"/>
    <col min="1544" max="1544" width="1.5" style="39" hidden="1" customWidth="1"/>
    <col min="1545" max="1548" width="1.375" style="39" hidden="1" customWidth="1"/>
    <col min="1549" max="1549" width="1.75" style="39" hidden="1" customWidth="1"/>
    <col min="1550" max="1550" width="1.375" style="39" hidden="1" customWidth="1"/>
    <col min="1551" max="1551" width="1.625" style="39" hidden="1" customWidth="1"/>
    <col min="1552" max="1557" width="1.375" style="39" hidden="1" customWidth="1"/>
    <col min="1558" max="1559" width="2.25" style="39" hidden="1" customWidth="1"/>
    <col min="1560" max="1561" width="13.25" style="39" hidden="1" customWidth="1"/>
    <col min="1562" max="1562" width="13.375" style="39" hidden="1" customWidth="1"/>
    <col min="1563" max="1569" width="13.25" style="39" hidden="1" customWidth="1"/>
    <col min="1570" max="1570" width="13.375" style="39" hidden="1" customWidth="1"/>
    <col min="1571" max="1573" width="1.625" style="39" hidden="1" customWidth="1"/>
    <col min="1574" max="1701" width="0" style="39" hidden="1" customWidth="1"/>
    <col min="1702" max="1792" width="0" style="39" hidden="1"/>
    <col min="1793" max="1793" width="1.625" style="39" hidden="1" customWidth="1"/>
    <col min="1794" max="1795" width="1.375" style="39" hidden="1" customWidth="1"/>
    <col min="1796" max="1796" width="1.875" style="39" hidden="1" customWidth="1"/>
    <col min="1797" max="1797" width="1.375" style="39" hidden="1" customWidth="1"/>
    <col min="1798" max="1798" width="1.5" style="39" hidden="1" customWidth="1"/>
    <col min="1799" max="1799" width="1.75" style="39" hidden="1" customWidth="1"/>
    <col min="1800" max="1800" width="1.5" style="39" hidden="1" customWidth="1"/>
    <col min="1801" max="1804" width="1.375" style="39" hidden="1" customWidth="1"/>
    <col min="1805" max="1805" width="1.75" style="39" hidden="1" customWidth="1"/>
    <col min="1806" max="1806" width="1.375" style="39" hidden="1" customWidth="1"/>
    <col min="1807" max="1807" width="1.625" style="39" hidden="1" customWidth="1"/>
    <col min="1808" max="1813" width="1.375" style="39" hidden="1" customWidth="1"/>
    <col min="1814" max="1815" width="2.25" style="39" hidden="1" customWidth="1"/>
    <col min="1816" max="1817" width="13.25" style="39" hidden="1" customWidth="1"/>
    <col min="1818" max="1818" width="13.375" style="39" hidden="1" customWidth="1"/>
    <col min="1819" max="1825" width="13.25" style="39" hidden="1" customWidth="1"/>
    <col min="1826" max="1826" width="13.375" style="39" hidden="1" customWidth="1"/>
    <col min="1827" max="1829" width="1.625" style="39" hidden="1" customWidth="1"/>
    <col min="1830" max="1957" width="0" style="39" hidden="1" customWidth="1"/>
    <col min="1958" max="2048" width="0" style="39" hidden="1"/>
    <col min="2049" max="2049" width="1.625" style="39" hidden="1" customWidth="1"/>
    <col min="2050" max="2051" width="1.375" style="39" hidden="1" customWidth="1"/>
    <col min="2052" max="2052" width="1.875" style="39" hidden="1" customWidth="1"/>
    <col min="2053" max="2053" width="1.375" style="39" hidden="1" customWidth="1"/>
    <col min="2054" max="2054" width="1.5" style="39" hidden="1" customWidth="1"/>
    <col min="2055" max="2055" width="1.75" style="39" hidden="1" customWidth="1"/>
    <col min="2056" max="2056" width="1.5" style="39" hidden="1" customWidth="1"/>
    <col min="2057" max="2060" width="1.375" style="39" hidden="1" customWidth="1"/>
    <col min="2061" max="2061" width="1.75" style="39" hidden="1" customWidth="1"/>
    <col min="2062" max="2062" width="1.375" style="39" hidden="1" customWidth="1"/>
    <col min="2063" max="2063" width="1.625" style="39" hidden="1" customWidth="1"/>
    <col min="2064" max="2069" width="1.375" style="39" hidden="1" customWidth="1"/>
    <col min="2070" max="2071" width="2.25" style="39" hidden="1" customWidth="1"/>
    <col min="2072" max="2073" width="13.25" style="39" hidden="1" customWidth="1"/>
    <col min="2074" max="2074" width="13.375" style="39" hidden="1" customWidth="1"/>
    <col min="2075" max="2081" width="13.25" style="39" hidden="1" customWidth="1"/>
    <col min="2082" max="2082" width="13.375" style="39" hidden="1" customWidth="1"/>
    <col min="2083" max="2085" width="1.625" style="39" hidden="1" customWidth="1"/>
    <col min="2086" max="2213" width="0" style="39" hidden="1" customWidth="1"/>
    <col min="2214" max="2304" width="0" style="39" hidden="1"/>
    <col min="2305" max="2305" width="1.625" style="39" hidden="1" customWidth="1"/>
    <col min="2306" max="2307" width="1.375" style="39" hidden="1" customWidth="1"/>
    <col min="2308" max="2308" width="1.875" style="39" hidden="1" customWidth="1"/>
    <col min="2309" max="2309" width="1.375" style="39" hidden="1" customWidth="1"/>
    <col min="2310" max="2310" width="1.5" style="39" hidden="1" customWidth="1"/>
    <col min="2311" max="2311" width="1.75" style="39" hidden="1" customWidth="1"/>
    <col min="2312" max="2312" width="1.5" style="39" hidden="1" customWidth="1"/>
    <col min="2313" max="2316" width="1.375" style="39" hidden="1" customWidth="1"/>
    <col min="2317" max="2317" width="1.75" style="39" hidden="1" customWidth="1"/>
    <col min="2318" max="2318" width="1.375" style="39" hidden="1" customWidth="1"/>
    <col min="2319" max="2319" width="1.625" style="39" hidden="1" customWidth="1"/>
    <col min="2320" max="2325" width="1.375" style="39" hidden="1" customWidth="1"/>
    <col min="2326" max="2327" width="2.25" style="39" hidden="1" customWidth="1"/>
    <col min="2328" max="2329" width="13.25" style="39" hidden="1" customWidth="1"/>
    <col min="2330" max="2330" width="13.375" style="39" hidden="1" customWidth="1"/>
    <col min="2331" max="2337" width="13.25" style="39" hidden="1" customWidth="1"/>
    <col min="2338" max="2338" width="13.375" style="39" hidden="1" customWidth="1"/>
    <col min="2339" max="2341" width="1.625" style="39" hidden="1" customWidth="1"/>
    <col min="2342" max="2469" width="0" style="39" hidden="1" customWidth="1"/>
    <col min="2470" max="2560" width="0" style="39" hidden="1"/>
    <col min="2561" max="2561" width="1.625" style="39" hidden="1" customWidth="1"/>
    <col min="2562" max="2563" width="1.375" style="39" hidden="1" customWidth="1"/>
    <col min="2564" max="2564" width="1.875" style="39" hidden="1" customWidth="1"/>
    <col min="2565" max="2565" width="1.375" style="39" hidden="1" customWidth="1"/>
    <col min="2566" max="2566" width="1.5" style="39" hidden="1" customWidth="1"/>
    <col min="2567" max="2567" width="1.75" style="39" hidden="1" customWidth="1"/>
    <col min="2568" max="2568" width="1.5" style="39" hidden="1" customWidth="1"/>
    <col min="2569" max="2572" width="1.375" style="39" hidden="1" customWidth="1"/>
    <col min="2573" max="2573" width="1.75" style="39" hidden="1" customWidth="1"/>
    <col min="2574" max="2574" width="1.375" style="39" hidden="1" customWidth="1"/>
    <col min="2575" max="2575" width="1.625" style="39" hidden="1" customWidth="1"/>
    <col min="2576" max="2581" width="1.375" style="39" hidden="1" customWidth="1"/>
    <col min="2582" max="2583" width="2.25" style="39" hidden="1" customWidth="1"/>
    <col min="2584" max="2585" width="13.25" style="39" hidden="1" customWidth="1"/>
    <col min="2586" max="2586" width="13.375" style="39" hidden="1" customWidth="1"/>
    <col min="2587" max="2593" width="13.25" style="39" hidden="1" customWidth="1"/>
    <col min="2594" max="2594" width="13.375" style="39" hidden="1" customWidth="1"/>
    <col min="2595" max="2597" width="1.625" style="39" hidden="1" customWidth="1"/>
    <col min="2598" max="2725" width="0" style="39" hidden="1" customWidth="1"/>
    <col min="2726" max="2816" width="0" style="39" hidden="1"/>
    <col min="2817" max="2817" width="1.625" style="39" hidden="1" customWidth="1"/>
    <col min="2818" max="2819" width="1.375" style="39" hidden="1" customWidth="1"/>
    <col min="2820" max="2820" width="1.875" style="39" hidden="1" customWidth="1"/>
    <col min="2821" max="2821" width="1.375" style="39" hidden="1" customWidth="1"/>
    <col min="2822" max="2822" width="1.5" style="39" hidden="1" customWidth="1"/>
    <col min="2823" max="2823" width="1.75" style="39" hidden="1" customWidth="1"/>
    <col min="2824" max="2824" width="1.5" style="39" hidden="1" customWidth="1"/>
    <col min="2825" max="2828" width="1.375" style="39" hidden="1" customWidth="1"/>
    <col min="2829" max="2829" width="1.75" style="39" hidden="1" customWidth="1"/>
    <col min="2830" max="2830" width="1.375" style="39" hidden="1" customWidth="1"/>
    <col min="2831" max="2831" width="1.625" style="39" hidden="1" customWidth="1"/>
    <col min="2832" max="2837" width="1.375" style="39" hidden="1" customWidth="1"/>
    <col min="2838" max="2839" width="2.25" style="39" hidden="1" customWidth="1"/>
    <col min="2840" max="2841" width="13.25" style="39" hidden="1" customWidth="1"/>
    <col min="2842" max="2842" width="13.375" style="39" hidden="1" customWidth="1"/>
    <col min="2843" max="2849" width="13.25" style="39" hidden="1" customWidth="1"/>
    <col min="2850" max="2850" width="13.375" style="39" hidden="1" customWidth="1"/>
    <col min="2851" max="2853" width="1.625" style="39" hidden="1" customWidth="1"/>
    <col min="2854" max="2981" width="0" style="39" hidden="1" customWidth="1"/>
    <col min="2982" max="3072" width="0" style="39" hidden="1"/>
    <col min="3073" max="3073" width="1.625" style="39" hidden="1" customWidth="1"/>
    <col min="3074" max="3075" width="1.375" style="39" hidden="1" customWidth="1"/>
    <col min="3076" max="3076" width="1.875" style="39" hidden="1" customWidth="1"/>
    <col min="3077" max="3077" width="1.375" style="39" hidden="1" customWidth="1"/>
    <col min="3078" max="3078" width="1.5" style="39" hidden="1" customWidth="1"/>
    <col min="3079" max="3079" width="1.75" style="39" hidden="1" customWidth="1"/>
    <col min="3080" max="3080" width="1.5" style="39" hidden="1" customWidth="1"/>
    <col min="3081" max="3084" width="1.375" style="39" hidden="1" customWidth="1"/>
    <col min="3085" max="3085" width="1.75" style="39" hidden="1" customWidth="1"/>
    <col min="3086" max="3086" width="1.375" style="39" hidden="1" customWidth="1"/>
    <col min="3087" max="3087" width="1.625" style="39" hidden="1" customWidth="1"/>
    <col min="3088" max="3093" width="1.375" style="39" hidden="1" customWidth="1"/>
    <col min="3094" max="3095" width="2.25" style="39" hidden="1" customWidth="1"/>
    <col min="3096" max="3097" width="13.25" style="39" hidden="1" customWidth="1"/>
    <col min="3098" max="3098" width="13.375" style="39" hidden="1" customWidth="1"/>
    <col min="3099" max="3105" width="13.25" style="39" hidden="1" customWidth="1"/>
    <col min="3106" max="3106" width="13.375" style="39" hidden="1" customWidth="1"/>
    <col min="3107" max="3109" width="1.625" style="39" hidden="1" customWidth="1"/>
    <col min="3110" max="3237" width="0" style="39" hidden="1" customWidth="1"/>
    <col min="3238" max="3328" width="0" style="39" hidden="1"/>
    <col min="3329" max="3329" width="1.625" style="39" hidden="1" customWidth="1"/>
    <col min="3330" max="3331" width="1.375" style="39" hidden="1" customWidth="1"/>
    <col min="3332" max="3332" width="1.875" style="39" hidden="1" customWidth="1"/>
    <col min="3333" max="3333" width="1.375" style="39" hidden="1" customWidth="1"/>
    <col min="3334" max="3334" width="1.5" style="39" hidden="1" customWidth="1"/>
    <col min="3335" max="3335" width="1.75" style="39" hidden="1" customWidth="1"/>
    <col min="3336" max="3336" width="1.5" style="39" hidden="1" customWidth="1"/>
    <col min="3337" max="3340" width="1.375" style="39" hidden="1" customWidth="1"/>
    <col min="3341" max="3341" width="1.75" style="39" hidden="1" customWidth="1"/>
    <col min="3342" max="3342" width="1.375" style="39" hidden="1" customWidth="1"/>
    <col min="3343" max="3343" width="1.625" style="39" hidden="1" customWidth="1"/>
    <col min="3344" max="3349" width="1.375" style="39" hidden="1" customWidth="1"/>
    <col min="3350" max="3351" width="2.25" style="39" hidden="1" customWidth="1"/>
    <col min="3352" max="3353" width="13.25" style="39" hidden="1" customWidth="1"/>
    <col min="3354" max="3354" width="13.375" style="39" hidden="1" customWidth="1"/>
    <col min="3355" max="3361" width="13.25" style="39" hidden="1" customWidth="1"/>
    <col min="3362" max="3362" width="13.375" style="39" hidden="1" customWidth="1"/>
    <col min="3363" max="3365" width="1.625" style="39" hidden="1" customWidth="1"/>
    <col min="3366" max="3493" width="0" style="39" hidden="1" customWidth="1"/>
    <col min="3494" max="3584" width="0" style="39" hidden="1"/>
    <col min="3585" max="3585" width="1.625" style="39" hidden="1" customWidth="1"/>
    <col min="3586" max="3587" width="1.375" style="39" hidden="1" customWidth="1"/>
    <col min="3588" max="3588" width="1.875" style="39" hidden="1" customWidth="1"/>
    <col min="3589" max="3589" width="1.375" style="39" hidden="1" customWidth="1"/>
    <col min="3590" max="3590" width="1.5" style="39" hidden="1" customWidth="1"/>
    <col min="3591" max="3591" width="1.75" style="39" hidden="1" customWidth="1"/>
    <col min="3592" max="3592" width="1.5" style="39" hidden="1" customWidth="1"/>
    <col min="3593" max="3596" width="1.375" style="39" hidden="1" customWidth="1"/>
    <col min="3597" max="3597" width="1.75" style="39" hidden="1" customWidth="1"/>
    <col min="3598" max="3598" width="1.375" style="39" hidden="1" customWidth="1"/>
    <col min="3599" max="3599" width="1.625" style="39" hidden="1" customWidth="1"/>
    <col min="3600" max="3605" width="1.375" style="39" hidden="1" customWidth="1"/>
    <col min="3606" max="3607" width="2.25" style="39" hidden="1" customWidth="1"/>
    <col min="3608" max="3609" width="13.25" style="39" hidden="1" customWidth="1"/>
    <col min="3610" max="3610" width="13.375" style="39" hidden="1" customWidth="1"/>
    <col min="3611" max="3617" width="13.25" style="39" hidden="1" customWidth="1"/>
    <col min="3618" max="3618" width="13.375" style="39" hidden="1" customWidth="1"/>
    <col min="3619" max="3621" width="1.625" style="39" hidden="1" customWidth="1"/>
    <col min="3622" max="3749" width="0" style="39" hidden="1" customWidth="1"/>
    <col min="3750" max="3840" width="0" style="39" hidden="1"/>
    <col min="3841" max="3841" width="1.625" style="39" hidden="1" customWidth="1"/>
    <col min="3842" max="3843" width="1.375" style="39" hidden="1" customWidth="1"/>
    <col min="3844" max="3844" width="1.875" style="39" hidden="1" customWidth="1"/>
    <col min="3845" max="3845" width="1.375" style="39" hidden="1" customWidth="1"/>
    <col min="3846" max="3846" width="1.5" style="39" hidden="1" customWidth="1"/>
    <col min="3847" max="3847" width="1.75" style="39" hidden="1" customWidth="1"/>
    <col min="3848" max="3848" width="1.5" style="39" hidden="1" customWidth="1"/>
    <col min="3849" max="3852" width="1.375" style="39" hidden="1" customWidth="1"/>
    <col min="3853" max="3853" width="1.75" style="39" hidden="1" customWidth="1"/>
    <col min="3854" max="3854" width="1.375" style="39" hidden="1" customWidth="1"/>
    <col min="3855" max="3855" width="1.625" style="39" hidden="1" customWidth="1"/>
    <col min="3856" max="3861" width="1.375" style="39" hidden="1" customWidth="1"/>
    <col min="3862" max="3863" width="2.25" style="39" hidden="1" customWidth="1"/>
    <col min="3864" max="3865" width="13.25" style="39" hidden="1" customWidth="1"/>
    <col min="3866" max="3866" width="13.375" style="39" hidden="1" customWidth="1"/>
    <col min="3867" max="3873" width="13.25" style="39" hidden="1" customWidth="1"/>
    <col min="3874" max="3874" width="13.375" style="39" hidden="1" customWidth="1"/>
    <col min="3875" max="3877" width="1.625" style="39" hidden="1" customWidth="1"/>
    <col min="3878" max="4005" width="0" style="39" hidden="1" customWidth="1"/>
    <col min="4006" max="4096" width="0" style="39" hidden="1"/>
    <col min="4097" max="4097" width="1.625" style="39" hidden="1" customWidth="1"/>
    <col min="4098" max="4099" width="1.375" style="39" hidden="1" customWidth="1"/>
    <col min="4100" max="4100" width="1.875" style="39" hidden="1" customWidth="1"/>
    <col min="4101" max="4101" width="1.375" style="39" hidden="1" customWidth="1"/>
    <col min="4102" max="4102" width="1.5" style="39" hidden="1" customWidth="1"/>
    <col min="4103" max="4103" width="1.75" style="39" hidden="1" customWidth="1"/>
    <col min="4104" max="4104" width="1.5" style="39" hidden="1" customWidth="1"/>
    <col min="4105" max="4108" width="1.375" style="39" hidden="1" customWidth="1"/>
    <col min="4109" max="4109" width="1.75" style="39" hidden="1" customWidth="1"/>
    <col min="4110" max="4110" width="1.375" style="39" hidden="1" customWidth="1"/>
    <col min="4111" max="4111" width="1.625" style="39" hidden="1" customWidth="1"/>
    <col min="4112" max="4117" width="1.375" style="39" hidden="1" customWidth="1"/>
    <col min="4118" max="4119" width="2.25" style="39" hidden="1" customWidth="1"/>
    <col min="4120" max="4121" width="13.25" style="39" hidden="1" customWidth="1"/>
    <col min="4122" max="4122" width="13.375" style="39" hidden="1" customWidth="1"/>
    <col min="4123" max="4129" width="13.25" style="39" hidden="1" customWidth="1"/>
    <col min="4130" max="4130" width="13.375" style="39" hidden="1" customWidth="1"/>
    <col min="4131" max="4133" width="1.625" style="39" hidden="1" customWidth="1"/>
    <col min="4134" max="4261" width="0" style="39" hidden="1" customWidth="1"/>
    <col min="4262" max="4352" width="0" style="39" hidden="1"/>
    <col min="4353" max="4353" width="1.625" style="39" hidden="1" customWidth="1"/>
    <col min="4354" max="4355" width="1.375" style="39" hidden="1" customWidth="1"/>
    <col min="4356" max="4356" width="1.875" style="39" hidden="1" customWidth="1"/>
    <col min="4357" max="4357" width="1.375" style="39" hidden="1" customWidth="1"/>
    <col min="4358" max="4358" width="1.5" style="39" hidden="1" customWidth="1"/>
    <col min="4359" max="4359" width="1.75" style="39" hidden="1" customWidth="1"/>
    <col min="4360" max="4360" width="1.5" style="39" hidden="1" customWidth="1"/>
    <col min="4361" max="4364" width="1.375" style="39" hidden="1" customWidth="1"/>
    <col min="4365" max="4365" width="1.75" style="39" hidden="1" customWidth="1"/>
    <col min="4366" max="4366" width="1.375" style="39" hidden="1" customWidth="1"/>
    <col min="4367" max="4367" width="1.625" style="39" hidden="1" customWidth="1"/>
    <col min="4368" max="4373" width="1.375" style="39" hidden="1" customWidth="1"/>
    <col min="4374" max="4375" width="2.25" style="39" hidden="1" customWidth="1"/>
    <col min="4376" max="4377" width="13.25" style="39" hidden="1" customWidth="1"/>
    <col min="4378" max="4378" width="13.375" style="39" hidden="1" customWidth="1"/>
    <col min="4379" max="4385" width="13.25" style="39" hidden="1" customWidth="1"/>
    <col min="4386" max="4386" width="13.375" style="39" hidden="1" customWidth="1"/>
    <col min="4387" max="4389" width="1.625" style="39" hidden="1" customWidth="1"/>
    <col min="4390" max="4517" width="0" style="39" hidden="1" customWidth="1"/>
    <col min="4518" max="4608" width="0" style="39" hidden="1"/>
    <col min="4609" max="4609" width="1.625" style="39" hidden="1" customWidth="1"/>
    <col min="4610" max="4611" width="1.375" style="39" hidden="1" customWidth="1"/>
    <col min="4612" max="4612" width="1.875" style="39" hidden="1" customWidth="1"/>
    <col min="4613" max="4613" width="1.375" style="39" hidden="1" customWidth="1"/>
    <col min="4614" max="4614" width="1.5" style="39" hidden="1" customWidth="1"/>
    <col min="4615" max="4615" width="1.75" style="39" hidden="1" customWidth="1"/>
    <col min="4616" max="4616" width="1.5" style="39" hidden="1" customWidth="1"/>
    <col min="4617" max="4620" width="1.375" style="39" hidden="1" customWidth="1"/>
    <col min="4621" max="4621" width="1.75" style="39" hidden="1" customWidth="1"/>
    <col min="4622" max="4622" width="1.375" style="39" hidden="1" customWidth="1"/>
    <col min="4623" max="4623" width="1.625" style="39" hidden="1" customWidth="1"/>
    <col min="4624" max="4629" width="1.375" style="39" hidden="1" customWidth="1"/>
    <col min="4630" max="4631" width="2.25" style="39" hidden="1" customWidth="1"/>
    <col min="4632" max="4633" width="13.25" style="39" hidden="1" customWidth="1"/>
    <col min="4634" max="4634" width="13.375" style="39" hidden="1" customWidth="1"/>
    <col min="4635" max="4641" width="13.25" style="39" hidden="1" customWidth="1"/>
    <col min="4642" max="4642" width="13.375" style="39" hidden="1" customWidth="1"/>
    <col min="4643" max="4645" width="1.625" style="39" hidden="1" customWidth="1"/>
    <col min="4646" max="4773" width="0" style="39" hidden="1" customWidth="1"/>
    <col min="4774" max="4864" width="0" style="39" hidden="1"/>
    <col min="4865" max="4865" width="1.625" style="39" hidden="1" customWidth="1"/>
    <col min="4866" max="4867" width="1.375" style="39" hidden="1" customWidth="1"/>
    <col min="4868" max="4868" width="1.875" style="39" hidden="1" customWidth="1"/>
    <col min="4869" max="4869" width="1.375" style="39" hidden="1" customWidth="1"/>
    <col min="4870" max="4870" width="1.5" style="39" hidden="1" customWidth="1"/>
    <col min="4871" max="4871" width="1.75" style="39" hidden="1" customWidth="1"/>
    <col min="4872" max="4872" width="1.5" style="39" hidden="1" customWidth="1"/>
    <col min="4873" max="4876" width="1.375" style="39" hidden="1" customWidth="1"/>
    <col min="4877" max="4877" width="1.75" style="39" hidden="1" customWidth="1"/>
    <col min="4878" max="4878" width="1.375" style="39" hidden="1" customWidth="1"/>
    <col min="4879" max="4879" width="1.625" style="39" hidden="1" customWidth="1"/>
    <col min="4880" max="4885" width="1.375" style="39" hidden="1" customWidth="1"/>
    <col min="4886" max="4887" width="2.25" style="39" hidden="1" customWidth="1"/>
    <col min="4888" max="4889" width="13.25" style="39" hidden="1" customWidth="1"/>
    <col min="4890" max="4890" width="13.375" style="39" hidden="1" customWidth="1"/>
    <col min="4891" max="4897" width="13.25" style="39" hidden="1" customWidth="1"/>
    <col min="4898" max="4898" width="13.375" style="39" hidden="1" customWidth="1"/>
    <col min="4899" max="4901" width="1.625" style="39" hidden="1" customWidth="1"/>
    <col min="4902" max="5029" width="0" style="39" hidden="1" customWidth="1"/>
    <col min="5030" max="5120" width="0" style="39" hidden="1"/>
    <col min="5121" max="5121" width="1.625" style="39" hidden="1" customWidth="1"/>
    <col min="5122" max="5123" width="1.375" style="39" hidden="1" customWidth="1"/>
    <col min="5124" max="5124" width="1.875" style="39" hidden="1" customWidth="1"/>
    <col min="5125" max="5125" width="1.375" style="39" hidden="1" customWidth="1"/>
    <col min="5126" max="5126" width="1.5" style="39" hidden="1" customWidth="1"/>
    <col min="5127" max="5127" width="1.75" style="39" hidden="1" customWidth="1"/>
    <col min="5128" max="5128" width="1.5" style="39" hidden="1" customWidth="1"/>
    <col min="5129" max="5132" width="1.375" style="39" hidden="1" customWidth="1"/>
    <col min="5133" max="5133" width="1.75" style="39" hidden="1" customWidth="1"/>
    <col min="5134" max="5134" width="1.375" style="39" hidden="1" customWidth="1"/>
    <col min="5135" max="5135" width="1.625" style="39" hidden="1" customWidth="1"/>
    <col min="5136" max="5141" width="1.375" style="39" hidden="1" customWidth="1"/>
    <col min="5142" max="5143" width="2.25" style="39" hidden="1" customWidth="1"/>
    <col min="5144" max="5145" width="13.25" style="39" hidden="1" customWidth="1"/>
    <col min="5146" max="5146" width="13.375" style="39" hidden="1" customWidth="1"/>
    <col min="5147" max="5153" width="13.25" style="39" hidden="1" customWidth="1"/>
    <col min="5154" max="5154" width="13.375" style="39" hidden="1" customWidth="1"/>
    <col min="5155" max="5157" width="1.625" style="39" hidden="1" customWidth="1"/>
    <col min="5158" max="5285" width="0" style="39" hidden="1" customWidth="1"/>
    <col min="5286" max="5376" width="0" style="39" hidden="1"/>
    <col min="5377" max="5377" width="1.625" style="39" hidden="1" customWidth="1"/>
    <col min="5378" max="5379" width="1.375" style="39" hidden="1" customWidth="1"/>
    <col min="5380" max="5380" width="1.875" style="39" hidden="1" customWidth="1"/>
    <col min="5381" max="5381" width="1.375" style="39" hidden="1" customWidth="1"/>
    <col min="5382" max="5382" width="1.5" style="39" hidden="1" customWidth="1"/>
    <col min="5383" max="5383" width="1.75" style="39" hidden="1" customWidth="1"/>
    <col min="5384" max="5384" width="1.5" style="39" hidden="1" customWidth="1"/>
    <col min="5385" max="5388" width="1.375" style="39" hidden="1" customWidth="1"/>
    <col min="5389" max="5389" width="1.75" style="39" hidden="1" customWidth="1"/>
    <col min="5390" max="5390" width="1.375" style="39" hidden="1" customWidth="1"/>
    <col min="5391" max="5391" width="1.625" style="39" hidden="1" customWidth="1"/>
    <col min="5392" max="5397" width="1.375" style="39" hidden="1" customWidth="1"/>
    <col min="5398" max="5399" width="2.25" style="39" hidden="1" customWidth="1"/>
    <col min="5400" max="5401" width="13.25" style="39" hidden="1" customWidth="1"/>
    <col min="5402" max="5402" width="13.375" style="39" hidden="1" customWidth="1"/>
    <col min="5403" max="5409" width="13.25" style="39" hidden="1" customWidth="1"/>
    <col min="5410" max="5410" width="13.375" style="39" hidden="1" customWidth="1"/>
    <col min="5411" max="5413" width="1.625" style="39" hidden="1" customWidth="1"/>
    <col min="5414" max="5541" width="0" style="39" hidden="1" customWidth="1"/>
    <col min="5542" max="5632" width="0" style="39" hidden="1"/>
    <col min="5633" max="5633" width="1.625" style="39" hidden="1" customWidth="1"/>
    <col min="5634" max="5635" width="1.375" style="39" hidden="1" customWidth="1"/>
    <col min="5636" max="5636" width="1.875" style="39" hidden="1" customWidth="1"/>
    <col min="5637" max="5637" width="1.375" style="39" hidden="1" customWidth="1"/>
    <col min="5638" max="5638" width="1.5" style="39" hidden="1" customWidth="1"/>
    <col min="5639" max="5639" width="1.75" style="39" hidden="1" customWidth="1"/>
    <col min="5640" max="5640" width="1.5" style="39" hidden="1" customWidth="1"/>
    <col min="5641" max="5644" width="1.375" style="39" hidden="1" customWidth="1"/>
    <col min="5645" max="5645" width="1.75" style="39" hidden="1" customWidth="1"/>
    <col min="5646" max="5646" width="1.375" style="39" hidden="1" customWidth="1"/>
    <col min="5647" max="5647" width="1.625" style="39" hidden="1" customWidth="1"/>
    <col min="5648" max="5653" width="1.375" style="39" hidden="1" customWidth="1"/>
    <col min="5654" max="5655" width="2.25" style="39" hidden="1" customWidth="1"/>
    <col min="5656" max="5657" width="13.25" style="39" hidden="1" customWidth="1"/>
    <col min="5658" max="5658" width="13.375" style="39" hidden="1" customWidth="1"/>
    <col min="5659" max="5665" width="13.25" style="39" hidden="1" customWidth="1"/>
    <col min="5666" max="5666" width="13.375" style="39" hidden="1" customWidth="1"/>
    <col min="5667" max="5669" width="1.625" style="39" hidden="1" customWidth="1"/>
    <col min="5670" max="5797" width="0" style="39" hidden="1" customWidth="1"/>
    <col min="5798" max="5888" width="0" style="39" hidden="1"/>
    <col min="5889" max="5889" width="1.625" style="39" hidden="1" customWidth="1"/>
    <col min="5890" max="5891" width="1.375" style="39" hidden="1" customWidth="1"/>
    <col min="5892" max="5892" width="1.875" style="39" hidden="1" customWidth="1"/>
    <col min="5893" max="5893" width="1.375" style="39" hidden="1" customWidth="1"/>
    <col min="5894" max="5894" width="1.5" style="39" hidden="1" customWidth="1"/>
    <col min="5895" max="5895" width="1.75" style="39" hidden="1" customWidth="1"/>
    <col min="5896" max="5896" width="1.5" style="39" hidden="1" customWidth="1"/>
    <col min="5897" max="5900" width="1.375" style="39" hidden="1" customWidth="1"/>
    <col min="5901" max="5901" width="1.75" style="39" hidden="1" customWidth="1"/>
    <col min="5902" max="5902" width="1.375" style="39" hidden="1" customWidth="1"/>
    <col min="5903" max="5903" width="1.625" style="39" hidden="1" customWidth="1"/>
    <col min="5904" max="5909" width="1.375" style="39" hidden="1" customWidth="1"/>
    <col min="5910" max="5911" width="2.25" style="39" hidden="1" customWidth="1"/>
    <col min="5912" max="5913" width="13.25" style="39" hidden="1" customWidth="1"/>
    <col min="5914" max="5914" width="13.375" style="39" hidden="1" customWidth="1"/>
    <col min="5915" max="5921" width="13.25" style="39" hidden="1" customWidth="1"/>
    <col min="5922" max="5922" width="13.375" style="39" hidden="1" customWidth="1"/>
    <col min="5923" max="5925" width="1.625" style="39" hidden="1" customWidth="1"/>
    <col min="5926" max="6053" width="0" style="39" hidden="1" customWidth="1"/>
    <col min="6054" max="6144" width="0" style="39" hidden="1"/>
    <col min="6145" max="6145" width="1.625" style="39" hidden="1" customWidth="1"/>
    <col min="6146" max="6147" width="1.375" style="39" hidden="1" customWidth="1"/>
    <col min="6148" max="6148" width="1.875" style="39" hidden="1" customWidth="1"/>
    <col min="6149" max="6149" width="1.375" style="39" hidden="1" customWidth="1"/>
    <col min="6150" max="6150" width="1.5" style="39" hidden="1" customWidth="1"/>
    <col min="6151" max="6151" width="1.75" style="39" hidden="1" customWidth="1"/>
    <col min="6152" max="6152" width="1.5" style="39" hidden="1" customWidth="1"/>
    <col min="6153" max="6156" width="1.375" style="39" hidden="1" customWidth="1"/>
    <col min="6157" max="6157" width="1.75" style="39" hidden="1" customWidth="1"/>
    <col min="6158" max="6158" width="1.375" style="39" hidden="1" customWidth="1"/>
    <col min="6159" max="6159" width="1.625" style="39" hidden="1" customWidth="1"/>
    <col min="6160" max="6165" width="1.375" style="39" hidden="1" customWidth="1"/>
    <col min="6166" max="6167" width="2.25" style="39" hidden="1" customWidth="1"/>
    <col min="6168" max="6169" width="13.25" style="39" hidden="1" customWidth="1"/>
    <col min="6170" max="6170" width="13.375" style="39" hidden="1" customWidth="1"/>
    <col min="6171" max="6177" width="13.25" style="39" hidden="1" customWidth="1"/>
    <col min="6178" max="6178" width="13.375" style="39" hidden="1" customWidth="1"/>
    <col min="6179" max="6181" width="1.625" style="39" hidden="1" customWidth="1"/>
    <col min="6182" max="6309" width="0" style="39" hidden="1" customWidth="1"/>
    <col min="6310" max="6400" width="0" style="39" hidden="1"/>
    <col min="6401" max="6401" width="1.625" style="39" hidden="1" customWidth="1"/>
    <col min="6402" max="6403" width="1.375" style="39" hidden="1" customWidth="1"/>
    <col min="6404" max="6404" width="1.875" style="39" hidden="1" customWidth="1"/>
    <col min="6405" max="6405" width="1.375" style="39" hidden="1" customWidth="1"/>
    <col min="6406" max="6406" width="1.5" style="39" hidden="1" customWidth="1"/>
    <col min="6407" max="6407" width="1.75" style="39" hidden="1" customWidth="1"/>
    <col min="6408" max="6408" width="1.5" style="39" hidden="1" customWidth="1"/>
    <col min="6409" max="6412" width="1.375" style="39" hidden="1" customWidth="1"/>
    <col min="6413" max="6413" width="1.75" style="39" hidden="1" customWidth="1"/>
    <col min="6414" max="6414" width="1.375" style="39" hidden="1" customWidth="1"/>
    <col min="6415" max="6415" width="1.625" style="39" hidden="1" customWidth="1"/>
    <col min="6416" max="6421" width="1.375" style="39" hidden="1" customWidth="1"/>
    <col min="6422" max="6423" width="2.25" style="39" hidden="1" customWidth="1"/>
    <col min="6424" max="6425" width="13.25" style="39" hidden="1" customWidth="1"/>
    <col min="6426" max="6426" width="13.375" style="39" hidden="1" customWidth="1"/>
    <col min="6427" max="6433" width="13.25" style="39" hidden="1" customWidth="1"/>
    <col min="6434" max="6434" width="13.375" style="39" hidden="1" customWidth="1"/>
    <col min="6435" max="6437" width="1.625" style="39" hidden="1" customWidth="1"/>
    <col min="6438" max="6565" width="0" style="39" hidden="1" customWidth="1"/>
    <col min="6566" max="6656" width="0" style="39" hidden="1"/>
    <col min="6657" max="6657" width="1.625" style="39" hidden="1" customWidth="1"/>
    <col min="6658" max="6659" width="1.375" style="39" hidden="1" customWidth="1"/>
    <col min="6660" max="6660" width="1.875" style="39" hidden="1" customWidth="1"/>
    <col min="6661" max="6661" width="1.375" style="39" hidden="1" customWidth="1"/>
    <col min="6662" max="6662" width="1.5" style="39" hidden="1" customWidth="1"/>
    <col min="6663" max="6663" width="1.75" style="39" hidden="1" customWidth="1"/>
    <col min="6664" max="6664" width="1.5" style="39" hidden="1" customWidth="1"/>
    <col min="6665" max="6668" width="1.375" style="39" hidden="1" customWidth="1"/>
    <col min="6669" max="6669" width="1.75" style="39" hidden="1" customWidth="1"/>
    <col min="6670" max="6670" width="1.375" style="39" hidden="1" customWidth="1"/>
    <col min="6671" max="6671" width="1.625" style="39" hidden="1" customWidth="1"/>
    <col min="6672" max="6677" width="1.375" style="39" hidden="1" customWidth="1"/>
    <col min="6678" max="6679" width="2.25" style="39" hidden="1" customWidth="1"/>
    <col min="6680" max="6681" width="13.25" style="39" hidden="1" customWidth="1"/>
    <col min="6682" max="6682" width="13.375" style="39" hidden="1" customWidth="1"/>
    <col min="6683" max="6689" width="13.25" style="39" hidden="1" customWidth="1"/>
    <col min="6690" max="6690" width="13.375" style="39" hidden="1" customWidth="1"/>
    <col min="6691" max="6693" width="1.625" style="39" hidden="1" customWidth="1"/>
    <col min="6694" max="6821" width="0" style="39" hidden="1" customWidth="1"/>
    <col min="6822" max="6912" width="0" style="39" hidden="1"/>
    <col min="6913" max="6913" width="1.625" style="39" hidden="1" customWidth="1"/>
    <col min="6914" max="6915" width="1.375" style="39" hidden="1" customWidth="1"/>
    <col min="6916" max="6916" width="1.875" style="39" hidden="1" customWidth="1"/>
    <col min="6917" max="6917" width="1.375" style="39" hidden="1" customWidth="1"/>
    <col min="6918" max="6918" width="1.5" style="39" hidden="1" customWidth="1"/>
    <col min="6919" max="6919" width="1.75" style="39" hidden="1" customWidth="1"/>
    <col min="6920" max="6920" width="1.5" style="39" hidden="1" customWidth="1"/>
    <col min="6921" max="6924" width="1.375" style="39" hidden="1" customWidth="1"/>
    <col min="6925" max="6925" width="1.75" style="39" hidden="1" customWidth="1"/>
    <col min="6926" max="6926" width="1.375" style="39" hidden="1" customWidth="1"/>
    <col min="6927" max="6927" width="1.625" style="39" hidden="1" customWidth="1"/>
    <col min="6928" max="6933" width="1.375" style="39" hidden="1" customWidth="1"/>
    <col min="6934" max="6935" width="2.25" style="39" hidden="1" customWidth="1"/>
    <col min="6936" max="6937" width="13.25" style="39" hidden="1" customWidth="1"/>
    <col min="6938" max="6938" width="13.375" style="39" hidden="1" customWidth="1"/>
    <col min="6939" max="6945" width="13.25" style="39" hidden="1" customWidth="1"/>
    <col min="6946" max="6946" width="13.375" style="39" hidden="1" customWidth="1"/>
    <col min="6947" max="6949" width="1.625" style="39" hidden="1" customWidth="1"/>
    <col min="6950" max="7077" width="0" style="39" hidden="1" customWidth="1"/>
    <col min="7078" max="7168" width="0" style="39" hidden="1"/>
    <col min="7169" max="7169" width="1.625" style="39" hidden="1" customWidth="1"/>
    <col min="7170" max="7171" width="1.375" style="39" hidden="1" customWidth="1"/>
    <col min="7172" max="7172" width="1.875" style="39" hidden="1" customWidth="1"/>
    <col min="7173" max="7173" width="1.375" style="39" hidden="1" customWidth="1"/>
    <col min="7174" max="7174" width="1.5" style="39" hidden="1" customWidth="1"/>
    <col min="7175" max="7175" width="1.75" style="39" hidden="1" customWidth="1"/>
    <col min="7176" max="7176" width="1.5" style="39" hidden="1" customWidth="1"/>
    <col min="7177" max="7180" width="1.375" style="39" hidden="1" customWidth="1"/>
    <col min="7181" max="7181" width="1.75" style="39" hidden="1" customWidth="1"/>
    <col min="7182" max="7182" width="1.375" style="39" hidden="1" customWidth="1"/>
    <col min="7183" max="7183" width="1.625" style="39" hidden="1" customWidth="1"/>
    <col min="7184" max="7189" width="1.375" style="39" hidden="1" customWidth="1"/>
    <col min="7190" max="7191" width="2.25" style="39" hidden="1" customWidth="1"/>
    <col min="7192" max="7193" width="13.25" style="39" hidden="1" customWidth="1"/>
    <col min="7194" max="7194" width="13.375" style="39" hidden="1" customWidth="1"/>
    <col min="7195" max="7201" width="13.25" style="39" hidden="1" customWidth="1"/>
    <col min="7202" max="7202" width="13.375" style="39" hidden="1" customWidth="1"/>
    <col min="7203" max="7205" width="1.625" style="39" hidden="1" customWidth="1"/>
    <col min="7206" max="7333" width="0" style="39" hidden="1" customWidth="1"/>
    <col min="7334" max="7424" width="0" style="39" hidden="1"/>
    <col min="7425" max="7425" width="1.625" style="39" hidden="1" customWidth="1"/>
    <col min="7426" max="7427" width="1.375" style="39" hidden="1" customWidth="1"/>
    <col min="7428" max="7428" width="1.875" style="39" hidden="1" customWidth="1"/>
    <col min="7429" max="7429" width="1.375" style="39" hidden="1" customWidth="1"/>
    <col min="7430" max="7430" width="1.5" style="39" hidden="1" customWidth="1"/>
    <col min="7431" max="7431" width="1.75" style="39" hidden="1" customWidth="1"/>
    <col min="7432" max="7432" width="1.5" style="39" hidden="1" customWidth="1"/>
    <col min="7433" max="7436" width="1.375" style="39" hidden="1" customWidth="1"/>
    <col min="7437" max="7437" width="1.75" style="39" hidden="1" customWidth="1"/>
    <col min="7438" max="7438" width="1.375" style="39" hidden="1" customWidth="1"/>
    <col min="7439" max="7439" width="1.625" style="39" hidden="1" customWidth="1"/>
    <col min="7440" max="7445" width="1.375" style="39" hidden="1" customWidth="1"/>
    <col min="7446" max="7447" width="2.25" style="39" hidden="1" customWidth="1"/>
    <col min="7448" max="7449" width="13.25" style="39" hidden="1" customWidth="1"/>
    <col min="7450" max="7450" width="13.375" style="39" hidden="1" customWidth="1"/>
    <col min="7451" max="7457" width="13.25" style="39" hidden="1" customWidth="1"/>
    <col min="7458" max="7458" width="13.375" style="39" hidden="1" customWidth="1"/>
    <col min="7459" max="7461" width="1.625" style="39" hidden="1" customWidth="1"/>
    <col min="7462" max="7589" width="0" style="39" hidden="1" customWidth="1"/>
    <col min="7590" max="7680" width="0" style="39" hidden="1"/>
    <col min="7681" max="7681" width="1.625" style="39" hidden="1" customWidth="1"/>
    <col min="7682" max="7683" width="1.375" style="39" hidden="1" customWidth="1"/>
    <col min="7684" max="7684" width="1.875" style="39" hidden="1" customWidth="1"/>
    <col min="7685" max="7685" width="1.375" style="39" hidden="1" customWidth="1"/>
    <col min="7686" max="7686" width="1.5" style="39" hidden="1" customWidth="1"/>
    <col min="7687" max="7687" width="1.75" style="39" hidden="1" customWidth="1"/>
    <col min="7688" max="7688" width="1.5" style="39" hidden="1" customWidth="1"/>
    <col min="7689" max="7692" width="1.375" style="39" hidden="1" customWidth="1"/>
    <col min="7693" max="7693" width="1.75" style="39" hidden="1" customWidth="1"/>
    <col min="7694" max="7694" width="1.375" style="39" hidden="1" customWidth="1"/>
    <col min="7695" max="7695" width="1.625" style="39" hidden="1" customWidth="1"/>
    <col min="7696" max="7701" width="1.375" style="39" hidden="1" customWidth="1"/>
    <col min="7702" max="7703" width="2.25" style="39" hidden="1" customWidth="1"/>
    <col min="7704" max="7705" width="13.25" style="39" hidden="1" customWidth="1"/>
    <col min="7706" max="7706" width="13.375" style="39" hidden="1" customWidth="1"/>
    <col min="7707" max="7713" width="13.25" style="39" hidden="1" customWidth="1"/>
    <col min="7714" max="7714" width="13.375" style="39" hidden="1" customWidth="1"/>
    <col min="7715" max="7717" width="1.625" style="39" hidden="1" customWidth="1"/>
    <col min="7718" max="7845" width="0" style="39" hidden="1" customWidth="1"/>
    <col min="7846" max="7936" width="0" style="39" hidden="1"/>
    <col min="7937" max="7937" width="1.625" style="39" hidden="1" customWidth="1"/>
    <col min="7938" max="7939" width="1.375" style="39" hidden="1" customWidth="1"/>
    <col min="7940" max="7940" width="1.875" style="39" hidden="1" customWidth="1"/>
    <col min="7941" max="7941" width="1.375" style="39" hidden="1" customWidth="1"/>
    <col min="7942" max="7942" width="1.5" style="39" hidden="1" customWidth="1"/>
    <col min="7943" max="7943" width="1.75" style="39" hidden="1" customWidth="1"/>
    <col min="7944" max="7944" width="1.5" style="39" hidden="1" customWidth="1"/>
    <col min="7945" max="7948" width="1.375" style="39" hidden="1" customWidth="1"/>
    <col min="7949" max="7949" width="1.75" style="39" hidden="1" customWidth="1"/>
    <col min="7950" max="7950" width="1.375" style="39" hidden="1" customWidth="1"/>
    <col min="7951" max="7951" width="1.625" style="39" hidden="1" customWidth="1"/>
    <col min="7952" max="7957" width="1.375" style="39" hidden="1" customWidth="1"/>
    <col min="7958" max="7959" width="2.25" style="39" hidden="1" customWidth="1"/>
    <col min="7960" max="7961" width="13.25" style="39" hidden="1" customWidth="1"/>
    <col min="7962" max="7962" width="13.375" style="39" hidden="1" customWidth="1"/>
    <col min="7963" max="7969" width="13.25" style="39" hidden="1" customWidth="1"/>
    <col min="7970" max="7970" width="13.375" style="39" hidden="1" customWidth="1"/>
    <col min="7971" max="7973" width="1.625" style="39" hidden="1" customWidth="1"/>
    <col min="7974" max="8101" width="0" style="39" hidden="1" customWidth="1"/>
    <col min="8102" max="8192" width="0" style="39" hidden="1"/>
    <col min="8193" max="8193" width="1.625" style="39" hidden="1" customWidth="1"/>
    <col min="8194" max="8195" width="1.375" style="39" hidden="1" customWidth="1"/>
    <col min="8196" max="8196" width="1.875" style="39" hidden="1" customWidth="1"/>
    <col min="8197" max="8197" width="1.375" style="39" hidden="1" customWidth="1"/>
    <col min="8198" max="8198" width="1.5" style="39" hidden="1" customWidth="1"/>
    <col min="8199" max="8199" width="1.75" style="39" hidden="1" customWidth="1"/>
    <col min="8200" max="8200" width="1.5" style="39" hidden="1" customWidth="1"/>
    <col min="8201" max="8204" width="1.375" style="39" hidden="1" customWidth="1"/>
    <col min="8205" max="8205" width="1.75" style="39" hidden="1" customWidth="1"/>
    <col min="8206" max="8206" width="1.375" style="39" hidden="1" customWidth="1"/>
    <col min="8207" max="8207" width="1.625" style="39" hidden="1" customWidth="1"/>
    <col min="8208" max="8213" width="1.375" style="39" hidden="1" customWidth="1"/>
    <col min="8214" max="8215" width="2.25" style="39" hidden="1" customWidth="1"/>
    <col min="8216" max="8217" width="13.25" style="39" hidden="1" customWidth="1"/>
    <col min="8218" max="8218" width="13.375" style="39" hidden="1" customWidth="1"/>
    <col min="8219" max="8225" width="13.25" style="39" hidden="1" customWidth="1"/>
    <col min="8226" max="8226" width="13.375" style="39" hidden="1" customWidth="1"/>
    <col min="8227" max="8229" width="1.625" style="39" hidden="1" customWidth="1"/>
    <col min="8230" max="8357" width="0" style="39" hidden="1" customWidth="1"/>
    <col min="8358" max="8448" width="0" style="39" hidden="1"/>
    <col min="8449" max="8449" width="1.625" style="39" hidden="1" customWidth="1"/>
    <col min="8450" max="8451" width="1.375" style="39" hidden="1" customWidth="1"/>
    <col min="8452" max="8452" width="1.875" style="39" hidden="1" customWidth="1"/>
    <col min="8453" max="8453" width="1.375" style="39" hidden="1" customWidth="1"/>
    <col min="8454" max="8454" width="1.5" style="39" hidden="1" customWidth="1"/>
    <col min="8455" max="8455" width="1.75" style="39" hidden="1" customWidth="1"/>
    <col min="8456" max="8456" width="1.5" style="39" hidden="1" customWidth="1"/>
    <col min="8457" max="8460" width="1.375" style="39" hidden="1" customWidth="1"/>
    <col min="8461" max="8461" width="1.75" style="39" hidden="1" customWidth="1"/>
    <col min="8462" max="8462" width="1.375" style="39" hidden="1" customWidth="1"/>
    <col min="8463" max="8463" width="1.625" style="39" hidden="1" customWidth="1"/>
    <col min="8464" max="8469" width="1.375" style="39" hidden="1" customWidth="1"/>
    <col min="8470" max="8471" width="2.25" style="39" hidden="1" customWidth="1"/>
    <col min="8472" max="8473" width="13.25" style="39" hidden="1" customWidth="1"/>
    <col min="8474" max="8474" width="13.375" style="39" hidden="1" customWidth="1"/>
    <col min="8475" max="8481" width="13.25" style="39" hidden="1" customWidth="1"/>
    <col min="8482" max="8482" width="13.375" style="39" hidden="1" customWidth="1"/>
    <col min="8483" max="8485" width="1.625" style="39" hidden="1" customWidth="1"/>
    <col min="8486" max="8613" width="0" style="39" hidden="1" customWidth="1"/>
    <col min="8614" max="8704" width="0" style="39" hidden="1"/>
    <col min="8705" max="8705" width="1.625" style="39" hidden="1" customWidth="1"/>
    <col min="8706" max="8707" width="1.375" style="39" hidden="1" customWidth="1"/>
    <col min="8708" max="8708" width="1.875" style="39" hidden="1" customWidth="1"/>
    <col min="8709" max="8709" width="1.375" style="39" hidden="1" customWidth="1"/>
    <col min="8710" max="8710" width="1.5" style="39" hidden="1" customWidth="1"/>
    <col min="8711" max="8711" width="1.75" style="39" hidden="1" customWidth="1"/>
    <col min="8712" max="8712" width="1.5" style="39" hidden="1" customWidth="1"/>
    <col min="8713" max="8716" width="1.375" style="39" hidden="1" customWidth="1"/>
    <col min="8717" max="8717" width="1.75" style="39" hidden="1" customWidth="1"/>
    <col min="8718" max="8718" width="1.375" style="39" hidden="1" customWidth="1"/>
    <col min="8719" max="8719" width="1.625" style="39" hidden="1" customWidth="1"/>
    <col min="8720" max="8725" width="1.375" style="39" hidden="1" customWidth="1"/>
    <col min="8726" max="8727" width="2.25" style="39" hidden="1" customWidth="1"/>
    <col min="8728" max="8729" width="13.25" style="39" hidden="1" customWidth="1"/>
    <col min="8730" max="8730" width="13.375" style="39" hidden="1" customWidth="1"/>
    <col min="8731" max="8737" width="13.25" style="39" hidden="1" customWidth="1"/>
    <col min="8738" max="8738" width="13.375" style="39" hidden="1" customWidth="1"/>
    <col min="8739" max="8741" width="1.625" style="39" hidden="1" customWidth="1"/>
    <col min="8742" max="8869" width="0" style="39" hidden="1" customWidth="1"/>
    <col min="8870" max="8960" width="0" style="39" hidden="1"/>
    <col min="8961" max="8961" width="1.625" style="39" hidden="1" customWidth="1"/>
    <col min="8962" max="8963" width="1.375" style="39" hidden="1" customWidth="1"/>
    <col min="8964" max="8964" width="1.875" style="39" hidden="1" customWidth="1"/>
    <col min="8965" max="8965" width="1.375" style="39" hidden="1" customWidth="1"/>
    <col min="8966" max="8966" width="1.5" style="39" hidden="1" customWidth="1"/>
    <col min="8967" max="8967" width="1.75" style="39" hidden="1" customWidth="1"/>
    <col min="8968" max="8968" width="1.5" style="39" hidden="1" customWidth="1"/>
    <col min="8969" max="8972" width="1.375" style="39" hidden="1" customWidth="1"/>
    <col min="8973" max="8973" width="1.75" style="39" hidden="1" customWidth="1"/>
    <col min="8974" max="8974" width="1.375" style="39" hidden="1" customWidth="1"/>
    <col min="8975" max="8975" width="1.625" style="39" hidden="1" customWidth="1"/>
    <col min="8976" max="8981" width="1.375" style="39" hidden="1" customWidth="1"/>
    <col min="8982" max="8983" width="2.25" style="39" hidden="1" customWidth="1"/>
    <col min="8984" max="8985" width="13.25" style="39" hidden="1" customWidth="1"/>
    <col min="8986" max="8986" width="13.375" style="39" hidden="1" customWidth="1"/>
    <col min="8987" max="8993" width="13.25" style="39" hidden="1" customWidth="1"/>
    <col min="8994" max="8994" width="13.375" style="39" hidden="1" customWidth="1"/>
    <col min="8995" max="8997" width="1.625" style="39" hidden="1" customWidth="1"/>
    <col min="8998" max="9125" width="0" style="39" hidden="1" customWidth="1"/>
    <col min="9126" max="9216" width="0" style="39" hidden="1"/>
    <col min="9217" max="9217" width="1.625" style="39" hidden="1" customWidth="1"/>
    <col min="9218" max="9219" width="1.375" style="39" hidden="1" customWidth="1"/>
    <col min="9220" max="9220" width="1.875" style="39" hidden="1" customWidth="1"/>
    <col min="9221" max="9221" width="1.375" style="39" hidden="1" customWidth="1"/>
    <col min="9222" max="9222" width="1.5" style="39" hidden="1" customWidth="1"/>
    <col min="9223" max="9223" width="1.75" style="39" hidden="1" customWidth="1"/>
    <col min="9224" max="9224" width="1.5" style="39" hidden="1" customWidth="1"/>
    <col min="9225" max="9228" width="1.375" style="39" hidden="1" customWidth="1"/>
    <col min="9229" max="9229" width="1.75" style="39" hidden="1" customWidth="1"/>
    <col min="9230" max="9230" width="1.375" style="39" hidden="1" customWidth="1"/>
    <col min="9231" max="9231" width="1.625" style="39" hidden="1" customWidth="1"/>
    <col min="9232" max="9237" width="1.375" style="39" hidden="1" customWidth="1"/>
    <col min="9238" max="9239" width="2.25" style="39" hidden="1" customWidth="1"/>
    <col min="9240" max="9241" width="13.25" style="39" hidden="1" customWidth="1"/>
    <col min="9242" max="9242" width="13.375" style="39" hidden="1" customWidth="1"/>
    <col min="9243" max="9249" width="13.25" style="39" hidden="1" customWidth="1"/>
    <col min="9250" max="9250" width="13.375" style="39" hidden="1" customWidth="1"/>
    <col min="9251" max="9253" width="1.625" style="39" hidden="1" customWidth="1"/>
    <col min="9254" max="9381" width="0" style="39" hidden="1" customWidth="1"/>
    <col min="9382" max="9472" width="0" style="39" hidden="1"/>
    <col min="9473" max="9473" width="1.625" style="39" hidden="1" customWidth="1"/>
    <col min="9474" max="9475" width="1.375" style="39" hidden="1" customWidth="1"/>
    <col min="9476" max="9476" width="1.875" style="39" hidden="1" customWidth="1"/>
    <col min="9477" max="9477" width="1.375" style="39" hidden="1" customWidth="1"/>
    <col min="9478" max="9478" width="1.5" style="39" hidden="1" customWidth="1"/>
    <col min="9479" max="9479" width="1.75" style="39" hidden="1" customWidth="1"/>
    <col min="9480" max="9480" width="1.5" style="39" hidden="1" customWidth="1"/>
    <col min="9481" max="9484" width="1.375" style="39" hidden="1" customWidth="1"/>
    <col min="9485" max="9485" width="1.75" style="39" hidden="1" customWidth="1"/>
    <col min="9486" max="9486" width="1.375" style="39" hidden="1" customWidth="1"/>
    <col min="9487" max="9487" width="1.625" style="39" hidden="1" customWidth="1"/>
    <col min="9488" max="9493" width="1.375" style="39" hidden="1" customWidth="1"/>
    <col min="9494" max="9495" width="2.25" style="39" hidden="1" customWidth="1"/>
    <col min="9496" max="9497" width="13.25" style="39" hidden="1" customWidth="1"/>
    <col min="9498" max="9498" width="13.375" style="39" hidden="1" customWidth="1"/>
    <col min="9499" max="9505" width="13.25" style="39" hidden="1" customWidth="1"/>
    <col min="9506" max="9506" width="13.375" style="39" hidden="1" customWidth="1"/>
    <col min="9507" max="9509" width="1.625" style="39" hidden="1" customWidth="1"/>
    <col min="9510" max="9637" width="0" style="39" hidden="1" customWidth="1"/>
    <col min="9638" max="9728" width="0" style="39" hidden="1"/>
    <col min="9729" max="9729" width="1.625" style="39" hidden="1" customWidth="1"/>
    <col min="9730" max="9731" width="1.375" style="39" hidden="1" customWidth="1"/>
    <col min="9732" max="9732" width="1.875" style="39" hidden="1" customWidth="1"/>
    <col min="9733" max="9733" width="1.375" style="39" hidden="1" customWidth="1"/>
    <col min="9734" max="9734" width="1.5" style="39" hidden="1" customWidth="1"/>
    <col min="9735" max="9735" width="1.75" style="39" hidden="1" customWidth="1"/>
    <col min="9736" max="9736" width="1.5" style="39" hidden="1" customWidth="1"/>
    <col min="9737" max="9740" width="1.375" style="39" hidden="1" customWidth="1"/>
    <col min="9741" max="9741" width="1.75" style="39" hidden="1" customWidth="1"/>
    <col min="9742" max="9742" width="1.375" style="39" hidden="1" customWidth="1"/>
    <col min="9743" max="9743" width="1.625" style="39" hidden="1" customWidth="1"/>
    <col min="9744" max="9749" width="1.375" style="39" hidden="1" customWidth="1"/>
    <col min="9750" max="9751" width="2.25" style="39" hidden="1" customWidth="1"/>
    <col min="9752" max="9753" width="13.25" style="39" hidden="1" customWidth="1"/>
    <col min="9754" max="9754" width="13.375" style="39" hidden="1" customWidth="1"/>
    <col min="9755" max="9761" width="13.25" style="39" hidden="1" customWidth="1"/>
    <col min="9762" max="9762" width="13.375" style="39" hidden="1" customWidth="1"/>
    <col min="9763" max="9765" width="1.625" style="39" hidden="1" customWidth="1"/>
    <col min="9766" max="9893" width="0" style="39" hidden="1" customWidth="1"/>
    <col min="9894" max="9984" width="0" style="39" hidden="1"/>
    <col min="9985" max="9985" width="1.625" style="39" hidden="1" customWidth="1"/>
    <col min="9986" max="9987" width="1.375" style="39" hidden="1" customWidth="1"/>
    <col min="9988" max="9988" width="1.875" style="39" hidden="1" customWidth="1"/>
    <col min="9989" max="9989" width="1.375" style="39" hidden="1" customWidth="1"/>
    <col min="9990" max="9990" width="1.5" style="39" hidden="1" customWidth="1"/>
    <col min="9991" max="9991" width="1.75" style="39" hidden="1" customWidth="1"/>
    <col min="9992" max="9992" width="1.5" style="39" hidden="1" customWidth="1"/>
    <col min="9993" max="9996" width="1.375" style="39" hidden="1" customWidth="1"/>
    <col min="9997" max="9997" width="1.75" style="39" hidden="1" customWidth="1"/>
    <col min="9998" max="9998" width="1.375" style="39" hidden="1" customWidth="1"/>
    <col min="9999" max="9999" width="1.625" style="39" hidden="1" customWidth="1"/>
    <col min="10000" max="10005" width="1.375" style="39" hidden="1" customWidth="1"/>
    <col min="10006" max="10007" width="2.25" style="39" hidden="1" customWidth="1"/>
    <col min="10008" max="10009" width="13.25" style="39" hidden="1" customWidth="1"/>
    <col min="10010" max="10010" width="13.375" style="39" hidden="1" customWidth="1"/>
    <col min="10011" max="10017" width="13.25" style="39" hidden="1" customWidth="1"/>
    <col min="10018" max="10018" width="13.375" style="39" hidden="1" customWidth="1"/>
    <col min="10019" max="10021" width="1.625" style="39" hidden="1" customWidth="1"/>
    <col min="10022" max="10149" width="0" style="39" hidden="1" customWidth="1"/>
    <col min="10150" max="10240" width="0" style="39" hidden="1"/>
    <col min="10241" max="10241" width="1.625" style="39" hidden="1" customWidth="1"/>
    <col min="10242" max="10243" width="1.375" style="39" hidden="1" customWidth="1"/>
    <col min="10244" max="10244" width="1.875" style="39" hidden="1" customWidth="1"/>
    <col min="10245" max="10245" width="1.375" style="39" hidden="1" customWidth="1"/>
    <col min="10246" max="10246" width="1.5" style="39" hidden="1" customWidth="1"/>
    <col min="10247" max="10247" width="1.75" style="39" hidden="1" customWidth="1"/>
    <col min="10248" max="10248" width="1.5" style="39" hidden="1" customWidth="1"/>
    <col min="10249" max="10252" width="1.375" style="39" hidden="1" customWidth="1"/>
    <col min="10253" max="10253" width="1.75" style="39" hidden="1" customWidth="1"/>
    <col min="10254" max="10254" width="1.375" style="39" hidden="1" customWidth="1"/>
    <col min="10255" max="10255" width="1.625" style="39" hidden="1" customWidth="1"/>
    <col min="10256" max="10261" width="1.375" style="39" hidden="1" customWidth="1"/>
    <col min="10262" max="10263" width="2.25" style="39" hidden="1" customWidth="1"/>
    <col min="10264" max="10265" width="13.25" style="39" hidden="1" customWidth="1"/>
    <col min="10266" max="10266" width="13.375" style="39" hidden="1" customWidth="1"/>
    <col min="10267" max="10273" width="13.25" style="39" hidden="1" customWidth="1"/>
    <col min="10274" max="10274" width="13.375" style="39" hidden="1" customWidth="1"/>
    <col min="10275" max="10277" width="1.625" style="39" hidden="1" customWidth="1"/>
    <col min="10278" max="10405" width="0" style="39" hidden="1" customWidth="1"/>
    <col min="10406" max="10496" width="0" style="39" hidden="1"/>
    <col min="10497" max="10497" width="1.625" style="39" hidden="1" customWidth="1"/>
    <col min="10498" max="10499" width="1.375" style="39" hidden="1" customWidth="1"/>
    <col min="10500" max="10500" width="1.875" style="39" hidden="1" customWidth="1"/>
    <col min="10501" max="10501" width="1.375" style="39" hidden="1" customWidth="1"/>
    <col min="10502" max="10502" width="1.5" style="39" hidden="1" customWidth="1"/>
    <col min="10503" max="10503" width="1.75" style="39" hidden="1" customWidth="1"/>
    <col min="10504" max="10504" width="1.5" style="39" hidden="1" customWidth="1"/>
    <col min="10505" max="10508" width="1.375" style="39" hidden="1" customWidth="1"/>
    <col min="10509" max="10509" width="1.75" style="39" hidden="1" customWidth="1"/>
    <col min="10510" max="10510" width="1.375" style="39" hidden="1" customWidth="1"/>
    <col min="10511" max="10511" width="1.625" style="39" hidden="1" customWidth="1"/>
    <col min="10512" max="10517" width="1.375" style="39" hidden="1" customWidth="1"/>
    <col min="10518" max="10519" width="2.25" style="39" hidden="1" customWidth="1"/>
    <col min="10520" max="10521" width="13.25" style="39" hidden="1" customWidth="1"/>
    <col min="10522" max="10522" width="13.375" style="39" hidden="1" customWidth="1"/>
    <col min="10523" max="10529" width="13.25" style="39" hidden="1" customWidth="1"/>
    <col min="10530" max="10530" width="13.375" style="39" hidden="1" customWidth="1"/>
    <col min="10531" max="10533" width="1.625" style="39" hidden="1" customWidth="1"/>
    <col min="10534" max="10661" width="0" style="39" hidden="1" customWidth="1"/>
    <col min="10662" max="10752" width="0" style="39" hidden="1"/>
    <col min="10753" max="10753" width="1.625" style="39" hidden="1" customWidth="1"/>
    <col min="10754" max="10755" width="1.375" style="39" hidden="1" customWidth="1"/>
    <col min="10756" max="10756" width="1.875" style="39" hidden="1" customWidth="1"/>
    <col min="10757" max="10757" width="1.375" style="39" hidden="1" customWidth="1"/>
    <col min="10758" max="10758" width="1.5" style="39" hidden="1" customWidth="1"/>
    <col min="10759" max="10759" width="1.75" style="39" hidden="1" customWidth="1"/>
    <col min="10760" max="10760" width="1.5" style="39" hidden="1" customWidth="1"/>
    <col min="10761" max="10764" width="1.375" style="39" hidden="1" customWidth="1"/>
    <col min="10765" max="10765" width="1.75" style="39" hidden="1" customWidth="1"/>
    <col min="10766" max="10766" width="1.375" style="39" hidden="1" customWidth="1"/>
    <col min="10767" max="10767" width="1.625" style="39" hidden="1" customWidth="1"/>
    <col min="10768" max="10773" width="1.375" style="39" hidden="1" customWidth="1"/>
    <col min="10774" max="10775" width="2.25" style="39" hidden="1" customWidth="1"/>
    <col min="10776" max="10777" width="13.25" style="39" hidden="1" customWidth="1"/>
    <col min="10778" max="10778" width="13.375" style="39" hidden="1" customWidth="1"/>
    <col min="10779" max="10785" width="13.25" style="39" hidden="1" customWidth="1"/>
    <col min="10786" max="10786" width="13.375" style="39" hidden="1" customWidth="1"/>
    <col min="10787" max="10789" width="1.625" style="39" hidden="1" customWidth="1"/>
    <col min="10790" max="10917" width="0" style="39" hidden="1" customWidth="1"/>
    <col min="10918" max="11008" width="0" style="39" hidden="1"/>
    <col min="11009" max="11009" width="1.625" style="39" hidden="1" customWidth="1"/>
    <col min="11010" max="11011" width="1.375" style="39" hidden="1" customWidth="1"/>
    <col min="11012" max="11012" width="1.875" style="39" hidden="1" customWidth="1"/>
    <col min="11013" max="11013" width="1.375" style="39" hidden="1" customWidth="1"/>
    <col min="11014" max="11014" width="1.5" style="39" hidden="1" customWidth="1"/>
    <col min="11015" max="11015" width="1.75" style="39" hidden="1" customWidth="1"/>
    <col min="11016" max="11016" width="1.5" style="39" hidden="1" customWidth="1"/>
    <col min="11017" max="11020" width="1.375" style="39" hidden="1" customWidth="1"/>
    <col min="11021" max="11021" width="1.75" style="39" hidden="1" customWidth="1"/>
    <col min="11022" max="11022" width="1.375" style="39" hidden="1" customWidth="1"/>
    <col min="11023" max="11023" width="1.625" style="39" hidden="1" customWidth="1"/>
    <col min="11024" max="11029" width="1.375" style="39" hidden="1" customWidth="1"/>
    <col min="11030" max="11031" width="2.25" style="39" hidden="1" customWidth="1"/>
    <col min="11032" max="11033" width="13.25" style="39" hidden="1" customWidth="1"/>
    <col min="11034" max="11034" width="13.375" style="39" hidden="1" customWidth="1"/>
    <col min="11035" max="11041" width="13.25" style="39" hidden="1" customWidth="1"/>
    <col min="11042" max="11042" width="13.375" style="39" hidden="1" customWidth="1"/>
    <col min="11043" max="11045" width="1.625" style="39" hidden="1" customWidth="1"/>
    <col min="11046" max="11173" width="0" style="39" hidden="1" customWidth="1"/>
    <col min="11174" max="11264" width="0" style="39" hidden="1"/>
    <col min="11265" max="11265" width="1.625" style="39" hidden="1" customWidth="1"/>
    <col min="11266" max="11267" width="1.375" style="39" hidden="1" customWidth="1"/>
    <col min="11268" max="11268" width="1.875" style="39" hidden="1" customWidth="1"/>
    <col min="11269" max="11269" width="1.375" style="39" hidden="1" customWidth="1"/>
    <col min="11270" max="11270" width="1.5" style="39" hidden="1" customWidth="1"/>
    <col min="11271" max="11271" width="1.75" style="39" hidden="1" customWidth="1"/>
    <col min="11272" max="11272" width="1.5" style="39" hidden="1" customWidth="1"/>
    <col min="11273" max="11276" width="1.375" style="39" hidden="1" customWidth="1"/>
    <col min="11277" max="11277" width="1.75" style="39" hidden="1" customWidth="1"/>
    <col min="11278" max="11278" width="1.375" style="39" hidden="1" customWidth="1"/>
    <col min="11279" max="11279" width="1.625" style="39" hidden="1" customWidth="1"/>
    <col min="11280" max="11285" width="1.375" style="39" hidden="1" customWidth="1"/>
    <col min="11286" max="11287" width="2.25" style="39" hidden="1" customWidth="1"/>
    <col min="11288" max="11289" width="13.25" style="39" hidden="1" customWidth="1"/>
    <col min="11290" max="11290" width="13.375" style="39" hidden="1" customWidth="1"/>
    <col min="11291" max="11297" width="13.25" style="39" hidden="1" customWidth="1"/>
    <col min="11298" max="11298" width="13.375" style="39" hidden="1" customWidth="1"/>
    <col min="11299" max="11301" width="1.625" style="39" hidden="1" customWidth="1"/>
    <col min="11302" max="11429" width="0" style="39" hidden="1" customWidth="1"/>
    <col min="11430" max="11520" width="0" style="39" hidden="1"/>
    <col min="11521" max="11521" width="1.625" style="39" hidden="1" customWidth="1"/>
    <col min="11522" max="11523" width="1.375" style="39" hidden="1" customWidth="1"/>
    <col min="11524" max="11524" width="1.875" style="39" hidden="1" customWidth="1"/>
    <col min="11525" max="11525" width="1.375" style="39" hidden="1" customWidth="1"/>
    <col min="11526" max="11526" width="1.5" style="39" hidden="1" customWidth="1"/>
    <col min="11527" max="11527" width="1.75" style="39" hidden="1" customWidth="1"/>
    <col min="11528" max="11528" width="1.5" style="39" hidden="1" customWidth="1"/>
    <col min="11529" max="11532" width="1.375" style="39" hidden="1" customWidth="1"/>
    <col min="11533" max="11533" width="1.75" style="39" hidden="1" customWidth="1"/>
    <col min="11534" max="11534" width="1.375" style="39" hidden="1" customWidth="1"/>
    <col min="11535" max="11535" width="1.625" style="39" hidden="1" customWidth="1"/>
    <col min="11536" max="11541" width="1.375" style="39" hidden="1" customWidth="1"/>
    <col min="11542" max="11543" width="2.25" style="39" hidden="1" customWidth="1"/>
    <col min="11544" max="11545" width="13.25" style="39" hidden="1" customWidth="1"/>
    <col min="11546" max="11546" width="13.375" style="39" hidden="1" customWidth="1"/>
    <col min="11547" max="11553" width="13.25" style="39" hidden="1" customWidth="1"/>
    <col min="11554" max="11554" width="13.375" style="39" hidden="1" customWidth="1"/>
    <col min="11555" max="11557" width="1.625" style="39" hidden="1" customWidth="1"/>
    <col min="11558" max="11685" width="0" style="39" hidden="1" customWidth="1"/>
    <col min="11686" max="11776" width="0" style="39" hidden="1"/>
    <col min="11777" max="11777" width="1.625" style="39" hidden="1" customWidth="1"/>
    <col min="11778" max="11779" width="1.375" style="39" hidden="1" customWidth="1"/>
    <col min="11780" max="11780" width="1.875" style="39" hidden="1" customWidth="1"/>
    <col min="11781" max="11781" width="1.375" style="39" hidden="1" customWidth="1"/>
    <col min="11782" max="11782" width="1.5" style="39" hidden="1" customWidth="1"/>
    <col min="11783" max="11783" width="1.75" style="39" hidden="1" customWidth="1"/>
    <col min="11784" max="11784" width="1.5" style="39" hidden="1" customWidth="1"/>
    <col min="11785" max="11788" width="1.375" style="39" hidden="1" customWidth="1"/>
    <col min="11789" max="11789" width="1.75" style="39" hidden="1" customWidth="1"/>
    <col min="11790" max="11790" width="1.375" style="39" hidden="1" customWidth="1"/>
    <col min="11791" max="11791" width="1.625" style="39" hidden="1" customWidth="1"/>
    <col min="11792" max="11797" width="1.375" style="39" hidden="1" customWidth="1"/>
    <col min="11798" max="11799" width="2.25" style="39" hidden="1" customWidth="1"/>
    <col min="11800" max="11801" width="13.25" style="39" hidden="1" customWidth="1"/>
    <col min="11802" max="11802" width="13.375" style="39" hidden="1" customWidth="1"/>
    <col min="11803" max="11809" width="13.25" style="39" hidden="1" customWidth="1"/>
    <col min="11810" max="11810" width="13.375" style="39" hidden="1" customWidth="1"/>
    <col min="11811" max="11813" width="1.625" style="39" hidden="1" customWidth="1"/>
    <col min="11814" max="11941" width="0" style="39" hidden="1" customWidth="1"/>
    <col min="11942" max="12032" width="0" style="39" hidden="1"/>
    <col min="12033" max="12033" width="1.625" style="39" hidden="1" customWidth="1"/>
    <col min="12034" max="12035" width="1.375" style="39" hidden="1" customWidth="1"/>
    <col min="12036" max="12036" width="1.875" style="39" hidden="1" customWidth="1"/>
    <col min="12037" max="12037" width="1.375" style="39" hidden="1" customWidth="1"/>
    <col min="12038" max="12038" width="1.5" style="39" hidden="1" customWidth="1"/>
    <col min="12039" max="12039" width="1.75" style="39" hidden="1" customWidth="1"/>
    <col min="12040" max="12040" width="1.5" style="39" hidden="1" customWidth="1"/>
    <col min="12041" max="12044" width="1.375" style="39" hidden="1" customWidth="1"/>
    <col min="12045" max="12045" width="1.75" style="39" hidden="1" customWidth="1"/>
    <col min="12046" max="12046" width="1.375" style="39" hidden="1" customWidth="1"/>
    <col min="12047" max="12047" width="1.625" style="39" hidden="1" customWidth="1"/>
    <col min="12048" max="12053" width="1.375" style="39" hidden="1" customWidth="1"/>
    <col min="12054" max="12055" width="2.25" style="39" hidden="1" customWidth="1"/>
    <col min="12056" max="12057" width="13.25" style="39" hidden="1" customWidth="1"/>
    <col min="12058" max="12058" width="13.375" style="39" hidden="1" customWidth="1"/>
    <col min="12059" max="12065" width="13.25" style="39" hidden="1" customWidth="1"/>
    <col min="12066" max="12066" width="13.375" style="39" hidden="1" customWidth="1"/>
    <col min="12067" max="12069" width="1.625" style="39" hidden="1" customWidth="1"/>
    <col min="12070" max="12197" width="0" style="39" hidden="1" customWidth="1"/>
    <col min="12198" max="12288" width="0" style="39" hidden="1"/>
    <col min="12289" max="12289" width="1.625" style="39" hidden="1" customWidth="1"/>
    <col min="12290" max="12291" width="1.375" style="39" hidden="1" customWidth="1"/>
    <col min="12292" max="12292" width="1.875" style="39" hidden="1" customWidth="1"/>
    <col min="12293" max="12293" width="1.375" style="39" hidden="1" customWidth="1"/>
    <col min="12294" max="12294" width="1.5" style="39" hidden="1" customWidth="1"/>
    <col min="12295" max="12295" width="1.75" style="39" hidden="1" customWidth="1"/>
    <col min="12296" max="12296" width="1.5" style="39" hidden="1" customWidth="1"/>
    <col min="12297" max="12300" width="1.375" style="39" hidden="1" customWidth="1"/>
    <col min="12301" max="12301" width="1.75" style="39" hidden="1" customWidth="1"/>
    <col min="12302" max="12302" width="1.375" style="39" hidden="1" customWidth="1"/>
    <col min="12303" max="12303" width="1.625" style="39" hidden="1" customWidth="1"/>
    <col min="12304" max="12309" width="1.375" style="39" hidden="1" customWidth="1"/>
    <col min="12310" max="12311" width="2.25" style="39" hidden="1" customWidth="1"/>
    <col min="12312" max="12313" width="13.25" style="39" hidden="1" customWidth="1"/>
    <col min="12314" max="12314" width="13.375" style="39" hidden="1" customWidth="1"/>
    <col min="12315" max="12321" width="13.25" style="39" hidden="1" customWidth="1"/>
    <col min="12322" max="12322" width="13.375" style="39" hidden="1" customWidth="1"/>
    <col min="12323" max="12325" width="1.625" style="39" hidden="1" customWidth="1"/>
    <col min="12326" max="12453" width="0" style="39" hidden="1" customWidth="1"/>
    <col min="12454" max="12544" width="0" style="39" hidden="1"/>
    <col min="12545" max="12545" width="1.625" style="39" hidden="1" customWidth="1"/>
    <col min="12546" max="12547" width="1.375" style="39" hidden="1" customWidth="1"/>
    <col min="12548" max="12548" width="1.875" style="39" hidden="1" customWidth="1"/>
    <col min="12549" max="12549" width="1.375" style="39" hidden="1" customWidth="1"/>
    <col min="12550" max="12550" width="1.5" style="39" hidden="1" customWidth="1"/>
    <col min="12551" max="12551" width="1.75" style="39" hidden="1" customWidth="1"/>
    <col min="12552" max="12552" width="1.5" style="39" hidden="1" customWidth="1"/>
    <col min="12553" max="12556" width="1.375" style="39" hidden="1" customWidth="1"/>
    <col min="12557" max="12557" width="1.75" style="39" hidden="1" customWidth="1"/>
    <col min="12558" max="12558" width="1.375" style="39" hidden="1" customWidth="1"/>
    <col min="12559" max="12559" width="1.625" style="39" hidden="1" customWidth="1"/>
    <col min="12560" max="12565" width="1.375" style="39" hidden="1" customWidth="1"/>
    <col min="12566" max="12567" width="2.25" style="39" hidden="1" customWidth="1"/>
    <col min="12568" max="12569" width="13.25" style="39" hidden="1" customWidth="1"/>
    <col min="12570" max="12570" width="13.375" style="39" hidden="1" customWidth="1"/>
    <col min="12571" max="12577" width="13.25" style="39" hidden="1" customWidth="1"/>
    <col min="12578" max="12578" width="13.375" style="39" hidden="1" customWidth="1"/>
    <col min="12579" max="12581" width="1.625" style="39" hidden="1" customWidth="1"/>
    <col min="12582" max="12709" width="0" style="39" hidden="1" customWidth="1"/>
    <col min="12710" max="12800" width="0" style="39" hidden="1"/>
    <col min="12801" max="12801" width="1.625" style="39" hidden="1" customWidth="1"/>
    <col min="12802" max="12803" width="1.375" style="39" hidden="1" customWidth="1"/>
    <col min="12804" max="12804" width="1.875" style="39" hidden="1" customWidth="1"/>
    <col min="12805" max="12805" width="1.375" style="39" hidden="1" customWidth="1"/>
    <col min="12806" max="12806" width="1.5" style="39" hidden="1" customWidth="1"/>
    <col min="12807" max="12807" width="1.75" style="39" hidden="1" customWidth="1"/>
    <col min="12808" max="12808" width="1.5" style="39" hidden="1" customWidth="1"/>
    <col min="12809" max="12812" width="1.375" style="39" hidden="1" customWidth="1"/>
    <col min="12813" max="12813" width="1.75" style="39" hidden="1" customWidth="1"/>
    <col min="12814" max="12814" width="1.375" style="39" hidden="1" customWidth="1"/>
    <col min="12815" max="12815" width="1.625" style="39" hidden="1" customWidth="1"/>
    <col min="12816" max="12821" width="1.375" style="39" hidden="1" customWidth="1"/>
    <col min="12822" max="12823" width="2.25" style="39" hidden="1" customWidth="1"/>
    <col min="12824" max="12825" width="13.25" style="39" hidden="1" customWidth="1"/>
    <col min="12826" max="12826" width="13.375" style="39" hidden="1" customWidth="1"/>
    <col min="12827" max="12833" width="13.25" style="39" hidden="1" customWidth="1"/>
    <col min="12834" max="12834" width="13.375" style="39" hidden="1" customWidth="1"/>
    <col min="12835" max="12837" width="1.625" style="39" hidden="1" customWidth="1"/>
    <col min="12838" max="12965" width="0" style="39" hidden="1" customWidth="1"/>
    <col min="12966" max="13056" width="0" style="39" hidden="1"/>
    <col min="13057" max="13057" width="1.625" style="39" hidden="1" customWidth="1"/>
    <col min="13058" max="13059" width="1.375" style="39" hidden="1" customWidth="1"/>
    <col min="13060" max="13060" width="1.875" style="39" hidden="1" customWidth="1"/>
    <col min="13061" max="13061" width="1.375" style="39" hidden="1" customWidth="1"/>
    <col min="13062" max="13062" width="1.5" style="39" hidden="1" customWidth="1"/>
    <col min="13063" max="13063" width="1.75" style="39" hidden="1" customWidth="1"/>
    <col min="13064" max="13064" width="1.5" style="39" hidden="1" customWidth="1"/>
    <col min="13065" max="13068" width="1.375" style="39" hidden="1" customWidth="1"/>
    <col min="13069" max="13069" width="1.75" style="39" hidden="1" customWidth="1"/>
    <col min="13070" max="13070" width="1.375" style="39" hidden="1" customWidth="1"/>
    <col min="13071" max="13071" width="1.625" style="39" hidden="1" customWidth="1"/>
    <col min="13072" max="13077" width="1.375" style="39" hidden="1" customWidth="1"/>
    <col min="13078" max="13079" width="2.25" style="39" hidden="1" customWidth="1"/>
    <col min="13080" max="13081" width="13.25" style="39" hidden="1" customWidth="1"/>
    <col min="13082" max="13082" width="13.375" style="39" hidden="1" customWidth="1"/>
    <col min="13083" max="13089" width="13.25" style="39" hidden="1" customWidth="1"/>
    <col min="13090" max="13090" width="13.375" style="39" hidden="1" customWidth="1"/>
    <col min="13091" max="13093" width="1.625" style="39" hidden="1" customWidth="1"/>
    <col min="13094" max="13221" width="0" style="39" hidden="1" customWidth="1"/>
    <col min="13222" max="13312" width="0" style="39" hidden="1"/>
    <col min="13313" max="13313" width="1.625" style="39" hidden="1" customWidth="1"/>
    <col min="13314" max="13315" width="1.375" style="39" hidden="1" customWidth="1"/>
    <col min="13316" max="13316" width="1.875" style="39" hidden="1" customWidth="1"/>
    <col min="13317" max="13317" width="1.375" style="39" hidden="1" customWidth="1"/>
    <col min="13318" max="13318" width="1.5" style="39" hidden="1" customWidth="1"/>
    <col min="13319" max="13319" width="1.75" style="39" hidden="1" customWidth="1"/>
    <col min="13320" max="13320" width="1.5" style="39" hidden="1" customWidth="1"/>
    <col min="13321" max="13324" width="1.375" style="39" hidden="1" customWidth="1"/>
    <col min="13325" max="13325" width="1.75" style="39" hidden="1" customWidth="1"/>
    <col min="13326" max="13326" width="1.375" style="39" hidden="1" customWidth="1"/>
    <col min="13327" max="13327" width="1.625" style="39" hidden="1" customWidth="1"/>
    <col min="13328" max="13333" width="1.375" style="39" hidden="1" customWidth="1"/>
    <col min="13334" max="13335" width="2.25" style="39" hidden="1" customWidth="1"/>
    <col min="13336" max="13337" width="13.25" style="39" hidden="1" customWidth="1"/>
    <col min="13338" max="13338" width="13.375" style="39" hidden="1" customWidth="1"/>
    <col min="13339" max="13345" width="13.25" style="39" hidden="1" customWidth="1"/>
    <col min="13346" max="13346" width="13.375" style="39" hidden="1" customWidth="1"/>
    <col min="13347" max="13349" width="1.625" style="39" hidden="1" customWidth="1"/>
    <col min="13350" max="13477" width="0" style="39" hidden="1" customWidth="1"/>
    <col min="13478" max="13568" width="0" style="39" hidden="1"/>
    <col min="13569" max="13569" width="1.625" style="39" hidden="1" customWidth="1"/>
    <col min="13570" max="13571" width="1.375" style="39" hidden="1" customWidth="1"/>
    <col min="13572" max="13572" width="1.875" style="39" hidden="1" customWidth="1"/>
    <col min="13573" max="13573" width="1.375" style="39" hidden="1" customWidth="1"/>
    <col min="13574" max="13574" width="1.5" style="39" hidden="1" customWidth="1"/>
    <col min="13575" max="13575" width="1.75" style="39" hidden="1" customWidth="1"/>
    <col min="13576" max="13576" width="1.5" style="39" hidden="1" customWidth="1"/>
    <col min="13577" max="13580" width="1.375" style="39" hidden="1" customWidth="1"/>
    <col min="13581" max="13581" width="1.75" style="39" hidden="1" customWidth="1"/>
    <col min="13582" max="13582" width="1.375" style="39" hidden="1" customWidth="1"/>
    <col min="13583" max="13583" width="1.625" style="39" hidden="1" customWidth="1"/>
    <col min="13584" max="13589" width="1.375" style="39" hidden="1" customWidth="1"/>
    <col min="13590" max="13591" width="2.25" style="39" hidden="1" customWidth="1"/>
    <col min="13592" max="13593" width="13.25" style="39" hidden="1" customWidth="1"/>
    <col min="13594" max="13594" width="13.375" style="39" hidden="1" customWidth="1"/>
    <col min="13595" max="13601" width="13.25" style="39" hidden="1" customWidth="1"/>
    <col min="13602" max="13602" width="13.375" style="39" hidden="1" customWidth="1"/>
    <col min="13603" max="13605" width="1.625" style="39" hidden="1" customWidth="1"/>
    <col min="13606" max="13733" width="0" style="39" hidden="1" customWidth="1"/>
    <col min="13734" max="13824" width="0" style="39" hidden="1"/>
    <col min="13825" max="13825" width="1.625" style="39" hidden="1" customWidth="1"/>
    <col min="13826" max="13827" width="1.375" style="39" hidden="1" customWidth="1"/>
    <col min="13828" max="13828" width="1.875" style="39" hidden="1" customWidth="1"/>
    <col min="13829" max="13829" width="1.375" style="39" hidden="1" customWidth="1"/>
    <col min="13830" max="13830" width="1.5" style="39" hidden="1" customWidth="1"/>
    <col min="13831" max="13831" width="1.75" style="39" hidden="1" customWidth="1"/>
    <col min="13832" max="13832" width="1.5" style="39" hidden="1" customWidth="1"/>
    <col min="13833" max="13836" width="1.375" style="39" hidden="1" customWidth="1"/>
    <col min="13837" max="13837" width="1.75" style="39" hidden="1" customWidth="1"/>
    <col min="13838" max="13838" width="1.375" style="39" hidden="1" customWidth="1"/>
    <col min="13839" max="13839" width="1.625" style="39" hidden="1" customWidth="1"/>
    <col min="13840" max="13845" width="1.375" style="39" hidden="1" customWidth="1"/>
    <col min="13846" max="13847" width="2.25" style="39" hidden="1" customWidth="1"/>
    <col min="13848" max="13849" width="13.25" style="39" hidden="1" customWidth="1"/>
    <col min="13850" max="13850" width="13.375" style="39" hidden="1" customWidth="1"/>
    <col min="13851" max="13857" width="13.25" style="39" hidden="1" customWidth="1"/>
    <col min="13858" max="13858" width="13.375" style="39" hidden="1" customWidth="1"/>
    <col min="13859" max="13861" width="1.625" style="39" hidden="1" customWidth="1"/>
    <col min="13862" max="13989" width="0" style="39" hidden="1" customWidth="1"/>
    <col min="13990" max="14080" width="0" style="39" hidden="1"/>
    <col min="14081" max="14081" width="1.625" style="39" hidden="1" customWidth="1"/>
    <col min="14082" max="14083" width="1.375" style="39" hidden="1" customWidth="1"/>
    <col min="14084" max="14084" width="1.875" style="39" hidden="1" customWidth="1"/>
    <col min="14085" max="14085" width="1.375" style="39" hidden="1" customWidth="1"/>
    <col min="14086" max="14086" width="1.5" style="39" hidden="1" customWidth="1"/>
    <col min="14087" max="14087" width="1.75" style="39" hidden="1" customWidth="1"/>
    <col min="14088" max="14088" width="1.5" style="39" hidden="1" customWidth="1"/>
    <col min="14089" max="14092" width="1.375" style="39" hidden="1" customWidth="1"/>
    <col min="14093" max="14093" width="1.75" style="39" hidden="1" customWidth="1"/>
    <col min="14094" max="14094" width="1.375" style="39" hidden="1" customWidth="1"/>
    <col min="14095" max="14095" width="1.625" style="39" hidden="1" customWidth="1"/>
    <col min="14096" max="14101" width="1.375" style="39" hidden="1" customWidth="1"/>
    <col min="14102" max="14103" width="2.25" style="39" hidden="1" customWidth="1"/>
    <col min="14104" max="14105" width="13.25" style="39" hidden="1" customWidth="1"/>
    <col min="14106" max="14106" width="13.375" style="39" hidden="1" customWidth="1"/>
    <col min="14107" max="14113" width="13.25" style="39" hidden="1" customWidth="1"/>
    <col min="14114" max="14114" width="13.375" style="39" hidden="1" customWidth="1"/>
    <col min="14115" max="14117" width="1.625" style="39" hidden="1" customWidth="1"/>
    <col min="14118" max="14245" width="0" style="39" hidden="1" customWidth="1"/>
    <col min="14246" max="14336" width="0" style="39" hidden="1"/>
    <col min="14337" max="14337" width="1.625" style="39" hidden="1" customWidth="1"/>
    <col min="14338" max="14339" width="1.375" style="39" hidden="1" customWidth="1"/>
    <col min="14340" max="14340" width="1.875" style="39" hidden="1" customWidth="1"/>
    <col min="14341" max="14341" width="1.375" style="39" hidden="1" customWidth="1"/>
    <col min="14342" max="14342" width="1.5" style="39" hidden="1" customWidth="1"/>
    <col min="14343" max="14343" width="1.75" style="39" hidden="1" customWidth="1"/>
    <col min="14344" max="14344" width="1.5" style="39" hidden="1" customWidth="1"/>
    <col min="14345" max="14348" width="1.375" style="39" hidden="1" customWidth="1"/>
    <col min="14349" max="14349" width="1.75" style="39" hidden="1" customWidth="1"/>
    <col min="14350" max="14350" width="1.375" style="39" hidden="1" customWidth="1"/>
    <col min="14351" max="14351" width="1.625" style="39" hidden="1" customWidth="1"/>
    <col min="14352" max="14357" width="1.375" style="39" hidden="1" customWidth="1"/>
    <col min="14358" max="14359" width="2.25" style="39" hidden="1" customWidth="1"/>
    <col min="14360" max="14361" width="13.25" style="39" hidden="1" customWidth="1"/>
    <col min="14362" max="14362" width="13.375" style="39" hidden="1" customWidth="1"/>
    <col min="14363" max="14369" width="13.25" style="39" hidden="1" customWidth="1"/>
    <col min="14370" max="14370" width="13.375" style="39" hidden="1" customWidth="1"/>
    <col min="14371" max="14373" width="1.625" style="39" hidden="1" customWidth="1"/>
    <col min="14374" max="14501" width="0" style="39" hidden="1" customWidth="1"/>
    <col min="14502" max="14592" width="0" style="39" hidden="1"/>
    <col min="14593" max="14593" width="1.625" style="39" hidden="1" customWidth="1"/>
    <col min="14594" max="14595" width="1.375" style="39" hidden="1" customWidth="1"/>
    <col min="14596" max="14596" width="1.875" style="39" hidden="1" customWidth="1"/>
    <col min="14597" max="14597" width="1.375" style="39" hidden="1" customWidth="1"/>
    <col min="14598" max="14598" width="1.5" style="39" hidden="1" customWidth="1"/>
    <col min="14599" max="14599" width="1.75" style="39" hidden="1" customWidth="1"/>
    <col min="14600" max="14600" width="1.5" style="39" hidden="1" customWidth="1"/>
    <col min="14601" max="14604" width="1.375" style="39" hidden="1" customWidth="1"/>
    <col min="14605" max="14605" width="1.75" style="39" hidden="1" customWidth="1"/>
    <col min="14606" max="14606" width="1.375" style="39" hidden="1" customWidth="1"/>
    <col min="14607" max="14607" width="1.625" style="39" hidden="1" customWidth="1"/>
    <col min="14608" max="14613" width="1.375" style="39" hidden="1" customWidth="1"/>
    <col min="14614" max="14615" width="2.25" style="39" hidden="1" customWidth="1"/>
    <col min="14616" max="14617" width="13.25" style="39" hidden="1" customWidth="1"/>
    <col min="14618" max="14618" width="13.375" style="39" hidden="1" customWidth="1"/>
    <col min="14619" max="14625" width="13.25" style="39" hidden="1" customWidth="1"/>
    <col min="14626" max="14626" width="13.375" style="39" hidden="1" customWidth="1"/>
    <col min="14627" max="14629" width="1.625" style="39" hidden="1" customWidth="1"/>
    <col min="14630" max="14757" width="0" style="39" hidden="1" customWidth="1"/>
    <col min="14758" max="14848" width="0" style="39" hidden="1"/>
    <col min="14849" max="14849" width="1.625" style="39" hidden="1" customWidth="1"/>
    <col min="14850" max="14851" width="1.375" style="39" hidden="1" customWidth="1"/>
    <col min="14852" max="14852" width="1.875" style="39" hidden="1" customWidth="1"/>
    <col min="14853" max="14853" width="1.375" style="39" hidden="1" customWidth="1"/>
    <col min="14854" max="14854" width="1.5" style="39" hidden="1" customWidth="1"/>
    <col min="14855" max="14855" width="1.75" style="39" hidden="1" customWidth="1"/>
    <col min="14856" max="14856" width="1.5" style="39" hidden="1" customWidth="1"/>
    <col min="14857" max="14860" width="1.375" style="39" hidden="1" customWidth="1"/>
    <col min="14861" max="14861" width="1.75" style="39" hidden="1" customWidth="1"/>
    <col min="14862" max="14862" width="1.375" style="39" hidden="1" customWidth="1"/>
    <col min="14863" max="14863" width="1.625" style="39" hidden="1" customWidth="1"/>
    <col min="14864" max="14869" width="1.375" style="39" hidden="1" customWidth="1"/>
    <col min="14870" max="14871" width="2.25" style="39" hidden="1" customWidth="1"/>
    <col min="14872" max="14873" width="13.25" style="39" hidden="1" customWidth="1"/>
    <col min="14874" max="14874" width="13.375" style="39" hidden="1" customWidth="1"/>
    <col min="14875" max="14881" width="13.25" style="39" hidden="1" customWidth="1"/>
    <col min="14882" max="14882" width="13.375" style="39" hidden="1" customWidth="1"/>
    <col min="14883" max="14885" width="1.625" style="39" hidden="1" customWidth="1"/>
    <col min="14886" max="15013" width="0" style="39" hidden="1" customWidth="1"/>
    <col min="15014" max="15104" width="0" style="39" hidden="1"/>
    <col min="15105" max="15105" width="1.625" style="39" hidden="1" customWidth="1"/>
    <col min="15106" max="15107" width="1.375" style="39" hidden="1" customWidth="1"/>
    <col min="15108" max="15108" width="1.875" style="39" hidden="1" customWidth="1"/>
    <col min="15109" max="15109" width="1.375" style="39" hidden="1" customWidth="1"/>
    <col min="15110" max="15110" width="1.5" style="39" hidden="1" customWidth="1"/>
    <col min="15111" max="15111" width="1.75" style="39" hidden="1" customWidth="1"/>
    <col min="15112" max="15112" width="1.5" style="39" hidden="1" customWidth="1"/>
    <col min="15113" max="15116" width="1.375" style="39" hidden="1" customWidth="1"/>
    <col min="15117" max="15117" width="1.75" style="39" hidden="1" customWidth="1"/>
    <col min="15118" max="15118" width="1.375" style="39" hidden="1" customWidth="1"/>
    <col min="15119" max="15119" width="1.625" style="39" hidden="1" customWidth="1"/>
    <col min="15120" max="15125" width="1.375" style="39" hidden="1" customWidth="1"/>
    <col min="15126" max="15127" width="2.25" style="39" hidden="1" customWidth="1"/>
    <col min="15128" max="15129" width="13.25" style="39" hidden="1" customWidth="1"/>
    <col min="15130" max="15130" width="13.375" style="39" hidden="1" customWidth="1"/>
    <col min="15131" max="15137" width="13.25" style="39" hidden="1" customWidth="1"/>
    <col min="15138" max="15138" width="13.375" style="39" hidden="1" customWidth="1"/>
    <col min="15139" max="15141" width="1.625" style="39" hidden="1" customWidth="1"/>
    <col min="15142" max="15269" width="0" style="39" hidden="1" customWidth="1"/>
    <col min="15270" max="15360" width="0" style="39" hidden="1"/>
    <col min="15361" max="15361" width="1.625" style="39" hidden="1" customWidth="1"/>
    <col min="15362" max="15363" width="1.375" style="39" hidden="1" customWidth="1"/>
    <col min="15364" max="15364" width="1.875" style="39" hidden="1" customWidth="1"/>
    <col min="15365" max="15365" width="1.375" style="39" hidden="1" customWidth="1"/>
    <col min="15366" max="15366" width="1.5" style="39" hidden="1" customWidth="1"/>
    <col min="15367" max="15367" width="1.75" style="39" hidden="1" customWidth="1"/>
    <col min="15368" max="15368" width="1.5" style="39" hidden="1" customWidth="1"/>
    <col min="15369" max="15372" width="1.375" style="39" hidden="1" customWidth="1"/>
    <col min="15373" max="15373" width="1.75" style="39" hidden="1" customWidth="1"/>
    <col min="15374" max="15374" width="1.375" style="39" hidden="1" customWidth="1"/>
    <col min="15375" max="15375" width="1.625" style="39" hidden="1" customWidth="1"/>
    <col min="15376" max="15381" width="1.375" style="39" hidden="1" customWidth="1"/>
    <col min="15382" max="15383" width="2.25" style="39" hidden="1" customWidth="1"/>
    <col min="15384" max="15385" width="13.25" style="39" hidden="1" customWidth="1"/>
    <col min="15386" max="15386" width="13.375" style="39" hidden="1" customWidth="1"/>
    <col min="15387" max="15393" width="13.25" style="39" hidden="1" customWidth="1"/>
    <col min="15394" max="15394" width="13.375" style="39" hidden="1" customWidth="1"/>
    <col min="15395" max="15397" width="1.625" style="39" hidden="1" customWidth="1"/>
    <col min="15398" max="15525" width="0" style="39" hidden="1" customWidth="1"/>
    <col min="15526" max="15616" width="0" style="39" hidden="1"/>
    <col min="15617" max="15617" width="1.625" style="39" hidden="1" customWidth="1"/>
    <col min="15618" max="15619" width="1.375" style="39" hidden="1" customWidth="1"/>
    <col min="15620" max="15620" width="1.875" style="39" hidden="1" customWidth="1"/>
    <col min="15621" max="15621" width="1.375" style="39" hidden="1" customWidth="1"/>
    <col min="15622" max="15622" width="1.5" style="39" hidden="1" customWidth="1"/>
    <col min="15623" max="15623" width="1.75" style="39" hidden="1" customWidth="1"/>
    <col min="15624" max="15624" width="1.5" style="39" hidden="1" customWidth="1"/>
    <col min="15625" max="15628" width="1.375" style="39" hidden="1" customWidth="1"/>
    <col min="15629" max="15629" width="1.75" style="39" hidden="1" customWidth="1"/>
    <col min="15630" max="15630" width="1.375" style="39" hidden="1" customWidth="1"/>
    <col min="15631" max="15631" width="1.625" style="39" hidden="1" customWidth="1"/>
    <col min="15632" max="15637" width="1.375" style="39" hidden="1" customWidth="1"/>
    <col min="15638" max="15639" width="2.25" style="39" hidden="1" customWidth="1"/>
    <col min="15640" max="15641" width="13.25" style="39" hidden="1" customWidth="1"/>
    <col min="15642" max="15642" width="13.375" style="39" hidden="1" customWidth="1"/>
    <col min="15643" max="15649" width="13.25" style="39" hidden="1" customWidth="1"/>
    <col min="15650" max="15650" width="13.375" style="39" hidden="1" customWidth="1"/>
    <col min="15651" max="15653" width="1.625" style="39" hidden="1" customWidth="1"/>
    <col min="15654" max="15781" width="0" style="39" hidden="1" customWidth="1"/>
    <col min="15782" max="15872" width="0" style="39" hidden="1"/>
    <col min="15873" max="15873" width="1.625" style="39" hidden="1" customWidth="1"/>
    <col min="15874" max="15875" width="1.375" style="39" hidden="1" customWidth="1"/>
    <col min="15876" max="15876" width="1.875" style="39" hidden="1" customWidth="1"/>
    <col min="15877" max="15877" width="1.375" style="39" hidden="1" customWidth="1"/>
    <col min="15878" max="15878" width="1.5" style="39" hidden="1" customWidth="1"/>
    <col min="15879" max="15879" width="1.75" style="39" hidden="1" customWidth="1"/>
    <col min="15880" max="15880" width="1.5" style="39" hidden="1" customWidth="1"/>
    <col min="15881" max="15884" width="1.375" style="39" hidden="1" customWidth="1"/>
    <col min="15885" max="15885" width="1.75" style="39" hidden="1" customWidth="1"/>
    <col min="15886" max="15886" width="1.375" style="39" hidden="1" customWidth="1"/>
    <col min="15887" max="15887" width="1.625" style="39" hidden="1" customWidth="1"/>
    <col min="15888" max="15893" width="1.375" style="39" hidden="1" customWidth="1"/>
    <col min="15894" max="15895" width="2.25" style="39" hidden="1" customWidth="1"/>
    <col min="15896" max="15897" width="13.25" style="39" hidden="1" customWidth="1"/>
    <col min="15898" max="15898" width="13.375" style="39" hidden="1" customWidth="1"/>
    <col min="15899" max="15905" width="13.25" style="39" hidden="1" customWidth="1"/>
    <col min="15906" max="15906" width="13.375" style="39" hidden="1" customWidth="1"/>
    <col min="15907" max="15909" width="1.625" style="39" hidden="1" customWidth="1"/>
    <col min="15910" max="16037" width="0" style="39" hidden="1" customWidth="1"/>
    <col min="16038" max="16128" width="0" style="39" hidden="1"/>
    <col min="16129" max="16129" width="1.625" style="39" hidden="1" customWidth="1"/>
    <col min="16130" max="16131" width="1.375" style="39" hidden="1" customWidth="1"/>
    <col min="16132" max="16132" width="1.875" style="39" hidden="1" customWidth="1"/>
    <col min="16133" max="16133" width="1.375" style="39" hidden="1" customWidth="1"/>
    <col min="16134" max="16134" width="1.5" style="39" hidden="1" customWidth="1"/>
    <col min="16135" max="16135" width="1.75" style="39" hidden="1" customWidth="1"/>
    <col min="16136" max="16136" width="1.5" style="39" hidden="1" customWidth="1"/>
    <col min="16137" max="16140" width="1.375" style="39" hidden="1" customWidth="1"/>
    <col min="16141" max="16141" width="1.75" style="39" hidden="1" customWidth="1"/>
    <col min="16142" max="16142" width="1.375" style="39" hidden="1" customWidth="1"/>
    <col min="16143" max="16143" width="1.625" style="39" hidden="1" customWidth="1"/>
    <col min="16144" max="16149" width="1.375" style="39" hidden="1" customWidth="1"/>
    <col min="16150" max="16151" width="2.25" style="39" hidden="1" customWidth="1"/>
    <col min="16152" max="16153" width="13.25" style="39" hidden="1" customWidth="1"/>
    <col min="16154" max="16154" width="13.375" style="39" hidden="1" customWidth="1"/>
    <col min="16155" max="16161" width="13.25" style="39" hidden="1" customWidth="1"/>
    <col min="16162" max="16162" width="13.375" style="39" hidden="1" customWidth="1"/>
    <col min="16163" max="16165" width="1.625" style="39" hidden="1" customWidth="1"/>
    <col min="16166" max="16293" width="0" style="39" hidden="1" customWidth="1"/>
    <col min="16294" max="16384" width="0" style="39" hidden="1"/>
  </cols>
  <sheetData>
    <row r="1" spans="1:134" s="21" customFormat="1" ht="9.9499999999999993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</row>
    <row r="2" spans="1:134" s="21" customFormat="1" ht="15" customHeight="1" x14ac:dyDescent="0.15">
      <c r="A2" s="20" t="s">
        <v>496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</row>
    <row r="3" spans="1:134" s="21" customFormat="1" ht="9.9499999999999993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</row>
    <row r="4" spans="1:134" s="21" customFormat="1" ht="16.149999999999999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4" t="s">
        <v>20</v>
      </c>
      <c r="AH4" s="72" t="s">
        <v>497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</row>
    <row r="5" spans="1:134" s="21" customFormat="1" ht="9.9499999999999993" customHeight="1" x14ac:dyDescent="0.15">
      <c r="A5" s="23"/>
      <c r="B5" s="23"/>
      <c r="C5" s="2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</row>
    <row r="6" spans="1:134" s="21" customFormat="1" ht="22.9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7" t="s">
        <v>26</v>
      </c>
      <c r="Y6" s="73"/>
      <c r="Z6" s="73"/>
      <c r="AA6" s="74"/>
      <c r="AB6" s="74"/>
      <c r="AC6" s="20"/>
      <c r="AD6" s="20"/>
      <c r="AE6" s="28" t="s">
        <v>0</v>
      </c>
      <c r="AF6" s="28" t="s">
        <v>1</v>
      </c>
      <c r="AG6" s="75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</row>
    <row r="7" spans="1:134" s="21" customFormat="1" ht="16.149999999999999" customHeight="1" x14ac:dyDescent="0.15">
      <c r="A7" s="20"/>
      <c r="B7" s="32" t="s">
        <v>21</v>
      </c>
      <c r="C7" s="20"/>
      <c r="D7" s="20"/>
      <c r="E7" s="20"/>
      <c r="F7" s="20"/>
      <c r="G7" s="20"/>
      <c r="H7" s="20"/>
      <c r="I7" s="20"/>
      <c r="J7" s="20"/>
      <c r="K7" s="5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82" t="s">
        <v>498</v>
      </c>
      <c r="Z7" s="482"/>
      <c r="AA7" s="482"/>
      <c r="AB7" s="20"/>
      <c r="AC7" s="20"/>
      <c r="AD7" s="20"/>
      <c r="AE7" s="31" t="s">
        <v>8</v>
      </c>
      <c r="AF7" s="31" t="s">
        <v>5</v>
      </c>
      <c r="AG7" s="76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</row>
    <row r="8" spans="1:134" s="21" customFormat="1" ht="14.45" customHeight="1" x14ac:dyDescent="0.15">
      <c r="A8" s="20"/>
      <c r="B8" s="32" t="s">
        <v>22</v>
      </c>
      <c r="C8" s="20"/>
      <c r="D8" s="20"/>
      <c r="E8" s="20"/>
      <c r="F8" s="20"/>
      <c r="G8" s="20"/>
      <c r="H8" s="20"/>
      <c r="I8" s="20"/>
      <c r="J8" s="20"/>
      <c r="K8" s="22" t="s">
        <v>499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</row>
    <row r="9" spans="1:134" s="21" customFormat="1" ht="15" customHeight="1" x14ac:dyDescent="0.15">
      <c r="A9" s="20"/>
      <c r="B9" s="32"/>
      <c r="C9" s="20"/>
      <c r="D9" s="20"/>
      <c r="E9" s="20"/>
      <c r="F9" s="20"/>
      <c r="G9" s="20"/>
      <c r="H9" s="20"/>
      <c r="I9" s="20"/>
      <c r="J9" s="20"/>
      <c r="K9" s="2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77"/>
      <c r="AG9" s="22"/>
      <c r="AH9" s="78" t="s">
        <v>27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</row>
    <row r="10" spans="1:134" ht="12.6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6" t="s">
        <v>17</v>
      </c>
      <c r="Y10" s="36" t="s">
        <v>7</v>
      </c>
      <c r="Z10" s="36" t="s">
        <v>9</v>
      </c>
      <c r="AA10" s="36" t="s">
        <v>10</v>
      </c>
      <c r="AB10" s="36" t="s">
        <v>24</v>
      </c>
      <c r="AC10" s="36" t="s">
        <v>12</v>
      </c>
      <c r="AD10" s="36" t="s">
        <v>13</v>
      </c>
      <c r="AE10" s="36" t="s">
        <v>14</v>
      </c>
      <c r="AF10" s="36" t="s">
        <v>15</v>
      </c>
      <c r="AG10" s="36" t="s">
        <v>16</v>
      </c>
      <c r="AH10" s="36" t="s">
        <v>28</v>
      </c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</row>
    <row r="11" spans="1:134" ht="21.95" customHeight="1" x14ac:dyDescent="0.15">
      <c r="A11" s="35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2"/>
      <c r="X11" s="43"/>
      <c r="Y11" s="79"/>
      <c r="Z11" s="79"/>
      <c r="AA11" s="79"/>
      <c r="AB11" s="79"/>
      <c r="AC11" s="80"/>
      <c r="AD11" s="79"/>
      <c r="AE11" s="767" t="s">
        <v>29</v>
      </c>
      <c r="AF11" s="768"/>
      <c r="AG11" s="769"/>
      <c r="AH11" s="79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</row>
    <row r="12" spans="1:134" ht="33.75" customHeight="1" x14ac:dyDescent="0.15">
      <c r="A12" s="35"/>
      <c r="B12" s="759" t="s">
        <v>30</v>
      </c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1"/>
      <c r="V12" s="762" t="s">
        <v>18</v>
      </c>
      <c r="W12" s="763"/>
      <c r="X12" s="81" t="s">
        <v>31</v>
      </c>
      <c r="Y12" s="81" t="s">
        <v>32</v>
      </c>
      <c r="Z12" s="81" t="s">
        <v>33</v>
      </c>
      <c r="AA12" s="82" t="s">
        <v>34</v>
      </c>
      <c r="AB12" s="83" t="s">
        <v>35</v>
      </c>
      <c r="AC12" s="81" t="s">
        <v>36</v>
      </c>
      <c r="AD12" s="45" t="s">
        <v>37</v>
      </c>
      <c r="AE12" s="84" t="s">
        <v>500</v>
      </c>
      <c r="AF12" s="84" t="s">
        <v>38</v>
      </c>
      <c r="AG12" s="84" t="s">
        <v>39</v>
      </c>
      <c r="AH12" s="45" t="s">
        <v>25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</row>
    <row r="13" spans="1:134" ht="12.75" customHeight="1" x14ac:dyDescent="0.15">
      <c r="A13" s="3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9"/>
      <c r="W13" s="50"/>
      <c r="X13" s="85"/>
      <c r="Y13" s="86"/>
      <c r="Z13" s="87"/>
      <c r="AA13" s="87"/>
      <c r="AB13" s="87"/>
      <c r="AC13" s="88"/>
      <c r="AD13" s="88"/>
      <c r="AE13" s="87"/>
      <c r="AF13" s="87"/>
      <c r="AG13" s="87"/>
      <c r="AH13" s="4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</row>
    <row r="14" spans="1:134" s="62" customFormat="1" ht="8.1" customHeight="1" thickBot="1" x14ac:dyDescent="0.2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6"/>
      <c r="W14" s="57"/>
      <c r="X14" s="58"/>
      <c r="Y14" s="59"/>
      <c r="Z14" s="60"/>
      <c r="AA14" s="60"/>
      <c r="AB14" s="60"/>
      <c r="AC14" s="61"/>
      <c r="AD14" s="60"/>
      <c r="AE14" s="60"/>
      <c r="AF14" s="60"/>
      <c r="AG14" s="60"/>
      <c r="AH14" s="61"/>
      <c r="AI14" s="89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</row>
    <row r="15" spans="1:134" ht="22.5" customHeight="1" x14ac:dyDescent="0.15">
      <c r="A15" s="35"/>
      <c r="B15" s="770" t="s">
        <v>40</v>
      </c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2"/>
      <c r="V15" s="90">
        <v>0</v>
      </c>
      <c r="W15" s="91">
        <v>1</v>
      </c>
      <c r="X15" s="63"/>
      <c r="Y15" s="63"/>
      <c r="Z15" s="63"/>
      <c r="AA15" s="63"/>
      <c r="AB15" s="63"/>
      <c r="AC15" s="64">
        <f>SUM(X15:AB15)</f>
        <v>0</v>
      </c>
      <c r="AD15" s="64">
        <f>SUM(AE15:AG15)</f>
        <v>0</v>
      </c>
      <c r="AE15" s="63"/>
      <c r="AF15" s="63"/>
      <c r="AG15" s="63"/>
      <c r="AH15" s="65">
        <f>AC15-AD15</f>
        <v>0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</row>
    <row r="16" spans="1:134" ht="20.25" customHeight="1" x14ac:dyDescent="0.15">
      <c r="A16" s="35"/>
      <c r="B16" s="770" t="s">
        <v>501</v>
      </c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2"/>
      <c r="V16" s="92">
        <v>0</v>
      </c>
      <c r="W16" s="93">
        <v>2</v>
      </c>
      <c r="X16" s="94">
        <f>SUM(X17:X20)</f>
        <v>0</v>
      </c>
      <c r="Y16" s="94">
        <f>SUM(Y17:Y20)</f>
        <v>0</v>
      </c>
      <c r="Z16" s="94">
        <f t="shared" ref="Z16:AG16" si="0">SUM(Z17:Z20)</f>
        <v>0</v>
      </c>
      <c r="AA16" s="94">
        <f t="shared" si="0"/>
        <v>0</v>
      </c>
      <c r="AB16" s="94">
        <f t="shared" si="0"/>
        <v>0</v>
      </c>
      <c r="AC16" s="94">
        <f t="shared" ref="AC16:AC27" si="1">SUM(X16:AB16)</f>
        <v>0</v>
      </c>
      <c r="AD16" s="94">
        <f t="shared" ref="AD16:AD27" si="2">SUM(AE16:AG16)</f>
        <v>0</v>
      </c>
      <c r="AE16" s="94">
        <f t="shared" si="0"/>
        <v>0</v>
      </c>
      <c r="AF16" s="94">
        <f t="shared" si="0"/>
        <v>0</v>
      </c>
      <c r="AG16" s="94">
        <f t="shared" si="0"/>
        <v>0</v>
      </c>
      <c r="AH16" s="95">
        <f t="shared" ref="AH16:AH25" si="3">AC16-AD16</f>
        <v>0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</row>
    <row r="17" spans="1:134" ht="20.25" customHeight="1" x14ac:dyDescent="0.15">
      <c r="A17" s="35"/>
      <c r="B17" s="764" t="s">
        <v>41</v>
      </c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6"/>
      <c r="V17" s="92">
        <v>0</v>
      </c>
      <c r="W17" s="93">
        <v>3</v>
      </c>
      <c r="X17" s="96"/>
      <c r="Y17" s="96"/>
      <c r="Z17" s="96"/>
      <c r="AA17" s="96"/>
      <c r="AB17" s="96"/>
      <c r="AC17" s="94">
        <f t="shared" si="1"/>
        <v>0</v>
      </c>
      <c r="AD17" s="94">
        <f t="shared" si="2"/>
        <v>0</v>
      </c>
      <c r="AE17" s="96"/>
      <c r="AF17" s="96"/>
      <c r="AG17" s="96"/>
      <c r="AH17" s="95">
        <f t="shared" si="3"/>
        <v>0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</row>
    <row r="18" spans="1:134" ht="20.25" customHeight="1" x14ac:dyDescent="0.15">
      <c r="A18" s="35"/>
      <c r="B18" s="764" t="s">
        <v>42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6"/>
      <c r="V18" s="92">
        <v>0</v>
      </c>
      <c r="W18" s="93">
        <v>4</v>
      </c>
      <c r="X18" s="96"/>
      <c r="Y18" s="96"/>
      <c r="Z18" s="96"/>
      <c r="AA18" s="96"/>
      <c r="AB18" s="96"/>
      <c r="AC18" s="94">
        <f t="shared" si="1"/>
        <v>0</v>
      </c>
      <c r="AD18" s="94">
        <f t="shared" si="2"/>
        <v>0</v>
      </c>
      <c r="AE18" s="97">
        <v>0</v>
      </c>
      <c r="AF18" s="96"/>
      <c r="AG18" s="96"/>
      <c r="AH18" s="95">
        <f t="shared" si="3"/>
        <v>0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</row>
    <row r="19" spans="1:134" ht="20.25" customHeight="1" x14ac:dyDescent="0.15">
      <c r="A19" s="35"/>
      <c r="B19" s="764" t="s">
        <v>43</v>
      </c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6"/>
      <c r="V19" s="92">
        <v>0</v>
      </c>
      <c r="W19" s="93">
        <v>5</v>
      </c>
      <c r="X19" s="96"/>
      <c r="Y19" s="96"/>
      <c r="Z19" s="96"/>
      <c r="AA19" s="96"/>
      <c r="AB19" s="96"/>
      <c r="AC19" s="94">
        <f t="shared" si="1"/>
        <v>0</v>
      </c>
      <c r="AD19" s="94">
        <f t="shared" si="2"/>
        <v>0</v>
      </c>
      <c r="AE19" s="96"/>
      <c r="AF19" s="96"/>
      <c r="AG19" s="96"/>
      <c r="AH19" s="95">
        <f t="shared" si="3"/>
        <v>0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</row>
    <row r="20" spans="1:134" ht="20.25" customHeight="1" x14ac:dyDescent="0.15">
      <c r="A20" s="35"/>
      <c r="B20" s="764" t="s">
        <v>44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6"/>
      <c r="V20" s="92">
        <v>0</v>
      </c>
      <c r="W20" s="93">
        <v>6</v>
      </c>
      <c r="X20" s="96"/>
      <c r="Y20" s="96"/>
      <c r="Z20" s="96"/>
      <c r="AA20" s="96"/>
      <c r="AB20" s="96"/>
      <c r="AC20" s="94">
        <f t="shared" si="1"/>
        <v>0</v>
      </c>
      <c r="AD20" s="94">
        <f t="shared" si="2"/>
        <v>0</v>
      </c>
      <c r="AE20" s="96"/>
      <c r="AF20" s="96"/>
      <c r="AG20" s="96"/>
      <c r="AH20" s="95">
        <f t="shared" si="3"/>
        <v>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</row>
    <row r="21" spans="1:134" ht="20.25" customHeight="1" x14ac:dyDescent="0.15">
      <c r="A21" s="35"/>
      <c r="B21" s="770" t="s">
        <v>502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2"/>
      <c r="V21" s="92">
        <v>0</v>
      </c>
      <c r="W21" s="93">
        <v>7</v>
      </c>
      <c r="X21" s="94">
        <f>SUM(X22:X23)</f>
        <v>0</v>
      </c>
      <c r="Y21" s="94">
        <f t="shared" ref="Y21:AG21" si="4">SUM(Y22:Y23)</f>
        <v>0</v>
      </c>
      <c r="Z21" s="94">
        <f t="shared" si="4"/>
        <v>0</v>
      </c>
      <c r="AA21" s="94">
        <f t="shared" si="4"/>
        <v>0</v>
      </c>
      <c r="AB21" s="94">
        <f t="shared" si="4"/>
        <v>0</v>
      </c>
      <c r="AC21" s="94">
        <f t="shared" si="1"/>
        <v>0</v>
      </c>
      <c r="AD21" s="94">
        <f t="shared" si="2"/>
        <v>0</v>
      </c>
      <c r="AE21" s="94">
        <f t="shared" si="4"/>
        <v>0</v>
      </c>
      <c r="AF21" s="94">
        <f t="shared" si="4"/>
        <v>0</v>
      </c>
      <c r="AG21" s="94">
        <f t="shared" si="4"/>
        <v>0</v>
      </c>
      <c r="AH21" s="95">
        <f t="shared" si="3"/>
        <v>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</row>
    <row r="22" spans="1:134" ht="20.25" customHeight="1" x14ac:dyDescent="0.15">
      <c r="A22" s="35"/>
      <c r="B22" s="764" t="s">
        <v>41</v>
      </c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6"/>
      <c r="V22" s="92">
        <v>0</v>
      </c>
      <c r="W22" s="93">
        <v>8</v>
      </c>
      <c r="X22" s="96"/>
      <c r="Y22" s="96"/>
      <c r="Z22" s="96"/>
      <c r="AA22" s="96"/>
      <c r="AB22" s="96"/>
      <c r="AC22" s="94">
        <f t="shared" si="1"/>
        <v>0</v>
      </c>
      <c r="AD22" s="94">
        <f t="shared" si="2"/>
        <v>0</v>
      </c>
      <c r="AE22" s="96"/>
      <c r="AF22" s="96"/>
      <c r="AG22" s="96"/>
      <c r="AH22" s="95">
        <f t="shared" si="3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</row>
    <row r="23" spans="1:134" ht="20.25" customHeight="1" x14ac:dyDescent="0.15">
      <c r="A23" s="35"/>
      <c r="B23" s="764" t="s">
        <v>42</v>
      </c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6"/>
      <c r="V23" s="92">
        <v>0</v>
      </c>
      <c r="W23" s="93">
        <v>9</v>
      </c>
      <c r="X23" s="96"/>
      <c r="Y23" s="96"/>
      <c r="Z23" s="96"/>
      <c r="AA23" s="96"/>
      <c r="AB23" s="96"/>
      <c r="AC23" s="94">
        <f t="shared" si="1"/>
        <v>0</v>
      </c>
      <c r="AD23" s="94">
        <f t="shared" si="2"/>
        <v>0</v>
      </c>
      <c r="AE23" s="97">
        <v>0</v>
      </c>
      <c r="AF23" s="96"/>
      <c r="AG23" s="96"/>
      <c r="AH23" s="95">
        <f t="shared" si="3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</row>
    <row r="24" spans="1:134" ht="20.25" customHeight="1" x14ac:dyDescent="0.15">
      <c r="A24" s="35"/>
      <c r="B24" s="770" t="s">
        <v>503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2"/>
      <c r="V24" s="92">
        <v>1</v>
      </c>
      <c r="W24" s="93">
        <v>0</v>
      </c>
      <c r="X24" s="96"/>
      <c r="Y24" s="96"/>
      <c r="Z24" s="96"/>
      <c r="AA24" s="96"/>
      <c r="AB24" s="96"/>
      <c r="AC24" s="94">
        <f t="shared" si="1"/>
        <v>0</v>
      </c>
      <c r="AD24" s="94">
        <f t="shared" si="2"/>
        <v>0</v>
      </c>
      <c r="AE24" s="96"/>
      <c r="AF24" s="96"/>
      <c r="AG24" s="96"/>
      <c r="AH24" s="95">
        <f t="shared" si="3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</row>
    <row r="25" spans="1:134" ht="24" customHeight="1" x14ac:dyDescent="0.15">
      <c r="A25" s="35"/>
      <c r="B25" s="773" t="s">
        <v>45</v>
      </c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5"/>
      <c r="V25" s="92">
        <v>1</v>
      </c>
      <c r="W25" s="93">
        <v>1</v>
      </c>
      <c r="X25" s="94">
        <f>X15+X16+X21+X24</f>
        <v>0</v>
      </c>
      <c r="Y25" s="94">
        <f t="shared" ref="Y25:AG25" si="5">Y15+Y16+Y21+Y24</f>
        <v>0</v>
      </c>
      <c r="Z25" s="94">
        <f t="shared" si="5"/>
        <v>0</v>
      </c>
      <c r="AA25" s="94">
        <f t="shared" si="5"/>
        <v>0</v>
      </c>
      <c r="AB25" s="94">
        <f t="shared" si="5"/>
        <v>0</v>
      </c>
      <c r="AC25" s="94">
        <f t="shared" si="1"/>
        <v>0</v>
      </c>
      <c r="AD25" s="94">
        <f t="shared" si="2"/>
        <v>0</v>
      </c>
      <c r="AE25" s="94">
        <f t="shared" si="5"/>
        <v>0</v>
      </c>
      <c r="AF25" s="94">
        <f t="shared" si="5"/>
        <v>0</v>
      </c>
      <c r="AG25" s="94">
        <f t="shared" si="5"/>
        <v>0</v>
      </c>
      <c r="AH25" s="95">
        <f t="shared" si="3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</row>
    <row r="26" spans="1:134" ht="24" customHeight="1" x14ac:dyDescent="0.15">
      <c r="A26" s="35"/>
      <c r="B26" s="773" t="s">
        <v>46</v>
      </c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5"/>
      <c r="V26" s="92">
        <v>1</v>
      </c>
      <c r="W26" s="93">
        <v>2</v>
      </c>
      <c r="X26" s="96"/>
      <c r="Y26" s="96"/>
      <c r="Z26" s="96"/>
      <c r="AA26" s="96"/>
      <c r="AB26" s="96"/>
      <c r="AC26" s="94">
        <f t="shared" si="1"/>
        <v>0</v>
      </c>
      <c r="AD26" s="98">
        <f t="shared" si="2"/>
        <v>0</v>
      </c>
      <c r="AE26" s="97">
        <v>0</v>
      </c>
      <c r="AF26" s="97">
        <v>0</v>
      </c>
      <c r="AG26" s="97">
        <v>0</v>
      </c>
      <c r="AH26" s="99">
        <f>IF(AD26=0,0,AC26-AD26)</f>
        <v>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</row>
    <row r="27" spans="1:134" ht="24" customHeight="1" thickBot="1" x14ac:dyDescent="0.2">
      <c r="A27" s="35"/>
      <c r="B27" s="773" t="s">
        <v>47</v>
      </c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5"/>
      <c r="V27" s="100">
        <v>1</v>
      </c>
      <c r="W27" s="66">
        <v>3</v>
      </c>
      <c r="X27" s="68">
        <f>X25-X26</f>
        <v>0</v>
      </c>
      <c r="Y27" s="68">
        <f t="shared" ref="Y27:AB27" si="6">Y25-Y26</f>
        <v>0</v>
      </c>
      <c r="Z27" s="68">
        <f t="shared" si="6"/>
        <v>0</v>
      </c>
      <c r="AA27" s="68">
        <f t="shared" si="6"/>
        <v>0</v>
      </c>
      <c r="AB27" s="68">
        <f t="shared" si="6"/>
        <v>0</v>
      </c>
      <c r="AC27" s="68">
        <f t="shared" si="1"/>
        <v>0</v>
      </c>
      <c r="AD27" s="101">
        <f t="shared" si="2"/>
        <v>0</v>
      </c>
      <c r="AE27" s="101">
        <f>IF(AE26=0,0,AE25-AE26)</f>
        <v>0</v>
      </c>
      <c r="AF27" s="101">
        <f t="shared" ref="AF27:AG27" si="7">IF(AF26=0,0,AF25-AF26)</f>
        <v>0</v>
      </c>
      <c r="AG27" s="101">
        <f t="shared" si="7"/>
        <v>0</v>
      </c>
      <c r="AH27" s="102">
        <f>IF(AD27=0,0,AC27-AD27)</f>
        <v>0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</row>
    <row r="28" spans="1:134" ht="18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03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</row>
    <row r="29" spans="1:134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</row>
    <row r="30" spans="1:134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</row>
    <row r="31" spans="1:134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</row>
    <row r="32" spans="1:134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</row>
    <row r="33" spans="1:134" hidden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</row>
    <row r="34" spans="1:134" hidden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</row>
    <row r="35" spans="1:134" hidden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</row>
    <row r="36" spans="1:134" hidden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</row>
    <row r="37" spans="1:134" hidden="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</row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sheetProtection sheet="1" objects="1" scenarios="1"/>
  <dataConsolidate/>
  <mergeCells count="16">
    <mergeCell ref="B24:U24"/>
    <mergeCell ref="B25:U25"/>
    <mergeCell ref="B26:U26"/>
    <mergeCell ref="B27:U27"/>
    <mergeCell ref="B18:U18"/>
    <mergeCell ref="B19:U19"/>
    <mergeCell ref="B20:U20"/>
    <mergeCell ref="B21:U21"/>
    <mergeCell ref="B22:U22"/>
    <mergeCell ref="B23:U23"/>
    <mergeCell ref="B17:U17"/>
    <mergeCell ref="AE11:AG11"/>
    <mergeCell ref="B12:U12"/>
    <mergeCell ref="V12:W12"/>
    <mergeCell ref="B15:U15"/>
    <mergeCell ref="B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20 AE19:AG20 AE22:AG22 AF23:AG23 X22:AB24 AE24:AG24 X26:AB26" xr:uid="{EEF8A889-B53D-4686-95BB-A38EBBBD3426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7876-40BC-4F6F-ADFD-EF5EB4128DDF}">
  <sheetPr codeName="Sheet54">
    <pageSetUpPr autoPageBreaks="0" fitToPage="1"/>
  </sheetPr>
  <dimension ref="A1:WWS65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 activeCell="AB7" sqref="AB7"/>
    </sheetView>
  </sheetViews>
  <sheetFormatPr defaultColWidth="0" defaultRowHeight="14.25" customHeight="1" zeroHeight="1" x14ac:dyDescent="0.15"/>
  <cols>
    <col min="1" max="1" width="1.625" style="39" customWidth="1"/>
    <col min="2" max="3" width="1.375" style="39" customWidth="1"/>
    <col min="4" max="4" width="1.875" style="39" customWidth="1"/>
    <col min="5" max="5" width="1.375" style="39" customWidth="1"/>
    <col min="6" max="6" width="1.5" style="39" customWidth="1"/>
    <col min="7" max="7" width="1.75" style="39" customWidth="1"/>
    <col min="8" max="8" width="1.5" style="39" customWidth="1"/>
    <col min="9" max="12" width="1.375" style="39" customWidth="1"/>
    <col min="13" max="13" width="1.75" style="39" customWidth="1"/>
    <col min="14" max="14" width="1.375" style="39" customWidth="1"/>
    <col min="15" max="15" width="1.625" style="39" customWidth="1"/>
    <col min="16" max="21" width="1.375" style="39" customWidth="1"/>
    <col min="22" max="23" width="2.25" style="39" customWidth="1"/>
    <col min="24" max="25" width="13.25" style="39" customWidth="1"/>
    <col min="26" max="26" width="13.375" style="39" customWidth="1"/>
    <col min="27" max="33" width="13.25" style="39" customWidth="1"/>
    <col min="34" max="34" width="13.375" style="39" customWidth="1"/>
    <col min="35" max="35" width="1.625" style="39" customWidth="1"/>
    <col min="36" max="165" width="1.625" style="39" hidden="1" customWidth="1"/>
    <col min="166" max="256" width="0" style="39" hidden="1"/>
    <col min="257" max="257" width="1.625" style="39" hidden="1" customWidth="1"/>
    <col min="258" max="259" width="1.375" style="39" hidden="1" customWidth="1"/>
    <col min="260" max="260" width="1.875" style="39" hidden="1" customWidth="1"/>
    <col min="261" max="261" width="1.375" style="39" hidden="1" customWidth="1"/>
    <col min="262" max="262" width="1.5" style="39" hidden="1" customWidth="1"/>
    <col min="263" max="263" width="1.75" style="39" hidden="1" customWidth="1"/>
    <col min="264" max="264" width="1.5" style="39" hidden="1" customWidth="1"/>
    <col min="265" max="268" width="1.375" style="39" hidden="1" customWidth="1"/>
    <col min="269" max="269" width="1.75" style="39" hidden="1" customWidth="1"/>
    <col min="270" max="270" width="1.375" style="39" hidden="1" customWidth="1"/>
    <col min="271" max="271" width="1.625" style="39" hidden="1" customWidth="1"/>
    <col min="272" max="277" width="1.375" style="39" hidden="1" customWidth="1"/>
    <col min="278" max="279" width="2.25" style="39" hidden="1" customWidth="1"/>
    <col min="280" max="281" width="13.25" style="39" hidden="1" customWidth="1"/>
    <col min="282" max="282" width="13.375" style="39" hidden="1" customWidth="1"/>
    <col min="283" max="289" width="13.25" style="39" hidden="1" customWidth="1"/>
    <col min="290" max="290" width="13.375" style="39" hidden="1" customWidth="1"/>
    <col min="291" max="293" width="1.625" style="39" hidden="1" customWidth="1"/>
    <col min="294" max="421" width="0" style="39" hidden="1" customWidth="1"/>
    <col min="422" max="512" width="0" style="39" hidden="1"/>
    <col min="513" max="513" width="1.625" style="39" hidden="1" customWidth="1"/>
    <col min="514" max="515" width="1.375" style="39" hidden="1" customWidth="1"/>
    <col min="516" max="516" width="1.875" style="39" hidden="1" customWidth="1"/>
    <col min="517" max="517" width="1.375" style="39" hidden="1" customWidth="1"/>
    <col min="518" max="518" width="1.5" style="39" hidden="1" customWidth="1"/>
    <col min="519" max="519" width="1.75" style="39" hidden="1" customWidth="1"/>
    <col min="520" max="520" width="1.5" style="39" hidden="1" customWidth="1"/>
    <col min="521" max="524" width="1.375" style="39" hidden="1" customWidth="1"/>
    <col min="525" max="525" width="1.75" style="39" hidden="1" customWidth="1"/>
    <col min="526" max="526" width="1.375" style="39" hidden="1" customWidth="1"/>
    <col min="527" max="527" width="1.625" style="39" hidden="1" customWidth="1"/>
    <col min="528" max="533" width="1.375" style="39" hidden="1" customWidth="1"/>
    <col min="534" max="535" width="2.25" style="39" hidden="1" customWidth="1"/>
    <col min="536" max="537" width="13.25" style="39" hidden="1" customWidth="1"/>
    <col min="538" max="538" width="13.375" style="39" hidden="1" customWidth="1"/>
    <col min="539" max="545" width="13.25" style="39" hidden="1" customWidth="1"/>
    <col min="546" max="546" width="13.375" style="39" hidden="1" customWidth="1"/>
    <col min="547" max="549" width="1.625" style="39" hidden="1" customWidth="1"/>
    <col min="550" max="677" width="0" style="39" hidden="1" customWidth="1"/>
    <col min="678" max="768" width="0" style="39" hidden="1"/>
    <col min="769" max="769" width="1.625" style="39" hidden="1" customWidth="1"/>
    <col min="770" max="771" width="1.375" style="39" hidden="1" customWidth="1"/>
    <col min="772" max="772" width="1.875" style="39" hidden="1" customWidth="1"/>
    <col min="773" max="773" width="1.375" style="39" hidden="1" customWidth="1"/>
    <col min="774" max="774" width="1.5" style="39" hidden="1" customWidth="1"/>
    <col min="775" max="775" width="1.75" style="39" hidden="1" customWidth="1"/>
    <col min="776" max="776" width="1.5" style="39" hidden="1" customWidth="1"/>
    <col min="777" max="780" width="1.375" style="39" hidden="1" customWidth="1"/>
    <col min="781" max="781" width="1.75" style="39" hidden="1" customWidth="1"/>
    <col min="782" max="782" width="1.375" style="39" hidden="1" customWidth="1"/>
    <col min="783" max="783" width="1.625" style="39" hidden="1" customWidth="1"/>
    <col min="784" max="789" width="1.375" style="39" hidden="1" customWidth="1"/>
    <col min="790" max="791" width="2.25" style="39" hidden="1" customWidth="1"/>
    <col min="792" max="793" width="13.25" style="39" hidden="1" customWidth="1"/>
    <col min="794" max="794" width="13.375" style="39" hidden="1" customWidth="1"/>
    <col min="795" max="801" width="13.25" style="39" hidden="1" customWidth="1"/>
    <col min="802" max="802" width="13.375" style="39" hidden="1" customWidth="1"/>
    <col min="803" max="805" width="1.625" style="39" hidden="1" customWidth="1"/>
    <col min="806" max="933" width="0" style="39" hidden="1" customWidth="1"/>
    <col min="934" max="1024" width="0" style="39" hidden="1"/>
    <col min="1025" max="1025" width="1.625" style="39" hidden="1" customWidth="1"/>
    <col min="1026" max="1027" width="1.375" style="39" hidden="1" customWidth="1"/>
    <col min="1028" max="1028" width="1.875" style="39" hidden="1" customWidth="1"/>
    <col min="1029" max="1029" width="1.375" style="39" hidden="1" customWidth="1"/>
    <col min="1030" max="1030" width="1.5" style="39" hidden="1" customWidth="1"/>
    <col min="1031" max="1031" width="1.75" style="39" hidden="1" customWidth="1"/>
    <col min="1032" max="1032" width="1.5" style="39" hidden="1" customWidth="1"/>
    <col min="1033" max="1036" width="1.375" style="39" hidden="1" customWidth="1"/>
    <col min="1037" max="1037" width="1.75" style="39" hidden="1" customWidth="1"/>
    <col min="1038" max="1038" width="1.375" style="39" hidden="1" customWidth="1"/>
    <col min="1039" max="1039" width="1.625" style="39" hidden="1" customWidth="1"/>
    <col min="1040" max="1045" width="1.375" style="39" hidden="1" customWidth="1"/>
    <col min="1046" max="1047" width="2.25" style="39" hidden="1" customWidth="1"/>
    <col min="1048" max="1049" width="13.25" style="39" hidden="1" customWidth="1"/>
    <col min="1050" max="1050" width="13.375" style="39" hidden="1" customWidth="1"/>
    <col min="1051" max="1057" width="13.25" style="39" hidden="1" customWidth="1"/>
    <col min="1058" max="1058" width="13.375" style="39" hidden="1" customWidth="1"/>
    <col min="1059" max="1061" width="1.625" style="39" hidden="1" customWidth="1"/>
    <col min="1062" max="1189" width="0" style="39" hidden="1" customWidth="1"/>
    <col min="1190" max="1280" width="0" style="39" hidden="1"/>
    <col min="1281" max="1281" width="1.625" style="39" hidden="1" customWidth="1"/>
    <col min="1282" max="1283" width="1.375" style="39" hidden="1" customWidth="1"/>
    <col min="1284" max="1284" width="1.875" style="39" hidden="1" customWidth="1"/>
    <col min="1285" max="1285" width="1.375" style="39" hidden="1" customWidth="1"/>
    <col min="1286" max="1286" width="1.5" style="39" hidden="1" customWidth="1"/>
    <col min="1287" max="1287" width="1.75" style="39" hidden="1" customWidth="1"/>
    <col min="1288" max="1288" width="1.5" style="39" hidden="1" customWidth="1"/>
    <col min="1289" max="1292" width="1.375" style="39" hidden="1" customWidth="1"/>
    <col min="1293" max="1293" width="1.75" style="39" hidden="1" customWidth="1"/>
    <col min="1294" max="1294" width="1.375" style="39" hidden="1" customWidth="1"/>
    <col min="1295" max="1295" width="1.625" style="39" hidden="1" customWidth="1"/>
    <col min="1296" max="1301" width="1.375" style="39" hidden="1" customWidth="1"/>
    <col min="1302" max="1303" width="2.25" style="39" hidden="1" customWidth="1"/>
    <col min="1304" max="1305" width="13.25" style="39" hidden="1" customWidth="1"/>
    <col min="1306" max="1306" width="13.375" style="39" hidden="1" customWidth="1"/>
    <col min="1307" max="1313" width="13.25" style="39" hidden="1" customWidth="1"/>
    <col min="1314" max="1314" width="13.375" style="39" hidden="1" customWidth="1"/>
    <col min="1315" max="1317" width="1.625" style="39" hidden="1" customWidth="1"/>
    <col min="1318" max="1445" width="0" style="39" hidden="1" customWidth="1"/>
    <col min="1446" max="1536" width="0" style="39" hidden="1"/>
    <col min="1537" max="1537" width="1.625" style="39" hidden="1" customWidth="1"/>
    <col min="1538" max="1539" width="1.375" style="39" hidden="1" customWidth="1"/>
    <col min="1540" max="1540" width="1.875" style="39" hidden="1" customWidth="1"/>
    <col min="1541" max="1541" width="1.375" style="39" hidden="1" customWidth="1"/>
    <col min="1542" max="1542" width="1.5" style="39" hidden="1" customWidth="1"/>
    <col min="1543" max="1543" width="1.75" style="39" hidden="1" customWidth="1"/>
    <col min="1544" max="1544" width="1.5" style="39" hidden="1" customWidth="1"/>
    <col min="1545" max="1548" width="1.375" style="39" hidden="1" customWidth="1"/>
    <col min="1549" max="1549" width="1.75" style="39" hidden="1" customWidth="1"/>
    <col min="1550" max="1550" width="1.375" style="39" hidden="1" customWidth="1"/>
    <col min="1551" max="1551" width="1.625" style="39" hidden="1" customWidth="1"/>
    <col min="1552" max="1557" width="1.375" style="39" hidden="1" customWidth="1"/>
    <col min="1558" max="1559" width="2.25" style="39" hidden="1" customWidth="1"/>
    <col min="1560" max="1561" width="13.25" style="39" hidden="1" customWidth="1"/>
    <col min="1562" max="1562" width="13.375" style="39" hidden="1" customWidth="1"/>
    <col min="1563" max="1569" width="13.25" style="39" hidden="1" customWidth="1"/>
    <col min="1570" max="1570" width="13.375" style="39" hidden="1" customWidth="1"/>
    <col min="1571" max="1573" width="1.625" style="39" hidden="1" customWidth="1"/>
    <col min="1574" max="1701" width="0" style="39" hidden="1" customWidth="1"/>
    <col min="1702" max="1792" width="0" style="39" hidden="1"/>
    <col min="1793" max="1793" width="1.625" style="39" hidden="1" customWidth="1"/>
    <col min="1794" max="1795" width="1.375" style="39" hidden="1" customWidth="1"/>
    <col min="1796" max="1796" width="1.875" style="39" hidden="1" customWidth="1"/>
    <col min="1797" max="1797" width="1.375" style="39" hidden="1" customWidth="1"/>
    <col min="1798" max="1798" width="1.5" style="39" hidden="1" customWidth="1"/>
    <col min="1799" max="1799" width="1.75" style="39" hidden="1" customWidth="1"/>
    <col min="1800" max="1800" width="1.5" style="39" hidden="1" customWidth="1"/>
    <col min="1801" max="1804" width="1.375" style="39" hidden="1" customWidth="1"/>
    <col min="1805" max="1805" width="1.75" style="39" hidden="1" customWidth="1"/>
    <col min="1806" max="1806" width="1.375" style="39" hidden="1" customWidth="1"/>
    <col min="1807" max="1807" width="1.625" style="39" hidden="1" customWidth="1"/>
    <col min="1808" max="1813" width="1.375" style="39" hidden="1" customWidth="1"/>
    <col min="1814" max="1815" width="2.25" style="39" hidden="1" customWidth="1"/>
    <col min="1816" max="1817" width="13.25" style="39" hidden="1" customWidth="1"/>
    <col min="1818" max="1818" width="13.375" style="39" hidden="1" customWidth="1"/>
    <col min="1819" max="1825" width="13.25" style="39" hidden="1" customWidth="1"/>
    <col min="1826" max="1826" width="13.375" style="39" hidden="1" customWidth="1"/>
    <col min="1827" max="1829" width="1.625" style="39" hidden="1" customWidth="1"/>
    <col min="1830" max="1957" width="0" style="39" hidden="1" customWidth="1"/>
    <col min="1958" max="2048" width="0" style="39" hidden="1"/>
    <col min="2049" max="2049" width="1.625" style="39" hidden="1" customWidth="1"/>
    <col min="2050" max="2051" width="1.375" style="39" hidden="1" customWidth="1"/>
    <col min="2052" max="2052" width="1.875" style="39" hidden="1" customWidth="1"/>
    <col min="2053" max="2053" width="1.375" style="39" hidden="1" customWidth="1"/>
    <col min="2054" max="2054" width="1.5" style="39" hidden="1" customWidth="1"/>
    <col min="2055" max="2055" width="1.75" style="39" hidden="1" customWidth="1"/>
    <col min="2056" max="2056" width="1.5" style="39" hidden="1" customWidth="1"/>
    <col min="2057" max="2060" width="1.375" style="39" hidden="1" customWidth="1"/>
    <col min="2061" max="2061" width="1.75" style="39" hidden="1" customWidth="1"/>
    <col min="2062" max="2062" width="1.375" style="39" hidden="1" customWidth="1"/>
    <col min="2063" max="2063" width="1.625" style="39" hidden="1" customWidth="1"/>
    <col min="2064" max="2069" width="1.375" style="39" hidden="1" customWidth="1"/>
    <col min="2070" max="2071" width="2.25" style="39" hidden="1" customWidth="1"/>
    <col min="2072" max="2073" width="13.25" style="39" hidden="1" customWidth="1"/>
    <col min="2074" max="2074" width="13.375" style="39" hidden="1" customWidth="1"/>
    <col min="2075" max="2081" width="13.25" style="39" hidden="1" customWidth="1"/>
    <col min="2082" max="2082" width="13.375" style="39" hidden="1" customWidth="1"/>
    <col min="2083" max="2085" width="1.625" style="39" hidden="1" customWidth="1"/>
    <col min="2086" max="2213" width="0" style="39" hidden="1" customWidth="1"/>
    <col min="2214" max="2304" width="0" style="39" hidden="1"/>
    <col min="2305" max="2305" width="1.625" style="39" hidden="1" customWidth="1"/>
    <col min="2306" max="2307" width="1.375" style="39" hidden="1" customWidth="1"/>
    <col min="2308" max="2308" width="1.875" style="39" hidden="1" customWidth="1"/>
    <col min="2309" max="2309" width="1.375" style="39" hidden="1" customWidth="1"/>
    <col min="2310" max="2310" width="1.5" style="39" hidden="1" customWidth="1"/>
    <col min="2311" max="2311" width="1.75" style="39" hidden="1" customWidth="1"/>
    <col min="2312" max="2312" width="1.5" style="39" hidden="1" customWidth="1"/>
    <col min="2313" max="2316" width="1.375" style="39" hidden="1" customWidth="1"/>
    <col min="2317" max="2317" width="1.75" style="39" hidden="1" customWidth="1"/>
    <col min="2318" max="2318" width="1.375" style="39" hidden="1" customWidth="1"/>
    <col min="2319" max="2319" width="1.625" style="39" hidden="1" customWidth="1"/>
    <col min="2320" max="2325" width="1.375" style="39" hidden="1" customWidth="1"/>
    <col min="2326" max="2327" width="2.25" style="39" hidden="1" customWidth="1"/>
    <col min="2328" max="2329" width="13.25" style="39" hidden="1" customWidth="1"/>
    <col min="2330" max="2330" width="13.375" style="39" hidden="1" customWidth="1"/>
    <col min="2331" max="2337" width="13.25" style="39" hidden="1" customWidth="1"/>
    <col min="2338" max="2338" width="13.375" style="39" hidden="1" customWidth="1"/>
    <col min="2339" max="2341" width="1.625" style="39" hidden="1" customWidth="1"/>
    <col min="2342" max="2469" width="0" style="39" hidden="1" customWidth="1"/>
    <col min="2470" max="2560" width="0" style="39" hidden="1"/>
    <col min="2561" max="2561" width="1.625" style="39" hidden="1" customWidth="1"/>
    <col min="2562" max="2563" width="1.375" style="39" hidden="1" customWidth="1"/>
    <col min="2564" max="2564" width="1.875" style="39" hidden="1" customWidth="1"/>
    <col min="2565" max="2565" width="1.375" style="39" hidden="1" customWidth="1"/>
    <col min="2566" max="2566" width="1.5" style="39" hidden="1" customWidth="1"/>
    <col min="2567" max="2567" width="1.75" style="39" hidden="1" customWidth="1"/>
    <col min="2568" max="2568" width="1.5" style="39" hidden="1" customWidth="1"/>
    <col min="2569" max="2572" width="1.375" style="39" hidden="1" customWidth="1"/>
    <col min="2573" max="2573" width="1.75" style="39" hidden="1" customWidth="1"/>
    <col min="2574" max="2574" width="1.375" style="39" hidden="1" customWidth="1"/>
    <col min="2575" max="2575" width="1.625" style="39" hidden="1" customWidth="1"/>
    <col min="2576" max="2581" width="1.375" style="39" hidden="1" customWidth="1"/>
    <col min="2582" max="2583" width="2.25" style="39" hidden="1" customWidth="1"/>
    <col min="2584" max="2585" width="13.25" style="39" hidden="1" customWidth="1"/>
    <col min="2586" max="2586" width="13.375" style="39" hidden="1" customWidth="1"/>
    <col min="2587" max="2593" width="13.25" style="39" hidden="1" customWidth="1"/>
    <col min="2594" max="2594" width="13.375" style="39" hidden="1" customWidth="1"/>
    <col min="2595" max="2597" width="1.625" style="39" hidden="1" customWidth="1"/>
    <col min="2598" max="2725" width="0" style="39" hidden="1" customWidth="1"/>
    <col min="2726" max="2816" width="0" style="39" hidden="1"/>
    <col min="2817" max="2817" width="1.625" style="39" hidden="1" customWidth="1"/>
    <col min="2818" max="2819" width="1.375" style="39" hidden="1" customWidth="1"/>
    <col min="2820" max="2820" width="1.875" style="39" hidden="1" customWidth="1"/>
    <col min="2821" max="2821" width="1.375" style="39" hidden="1" customWidth="1"/>
    <col min="2822" max="2822" width="1.5" style="39" hidden="1" customWidth="1"/>
    <col min="2823" max="2823" width="1.75" style="39" hidden="1" customWidth="1"/>
    <col min="2824" max="2824" width="1.5" style="39" hidden="1" customWidth="1"/>
    <col min="2825" max="2828" width="1.375" style="39" hidden="1" customWidth="1"/>
    <col min="2829" max="2829" width="1.75" style="39" hidden="1" customWidth="1"/>
    <col min="2830" max="2830" width="1.375" style="39" hidden="1" customWidth="1"/>
    <col min="2831" max="2831" width="1.625" style="39" hidden="1" customWidth="1"/>
    <col min="2832" max="2837" width="1.375" style="39" hidden="1" customWidth="1"/>
    <col min="2838" max="2839" width="2.25" style="39" hidden="1" customWidth="1"/>
    <col min="2840" max="2841" width="13.25" style="39" hidden="1" customWidth="1"/>
    <col min="2842" max="2842" width="13.375" style="39" hidden="1" customWidth="1"/>
    <col min="2843" max="2849" width="13.25" style="39" hidden="1" customWidth="1"/>
    <col min="2850" max="2850" width="13.375" style="39" hidden="1" customWidth="1"/>
    <col min="2851" max="2853" width="1.625" style="39" hidden="1" customWidth="1"/>
    <col min="2854" max="2981" width="0" style="39" hidden="1" customWidth="1"/>
    <col min="2982" max="3072" width="0" style="39" hidden="1"/>
    <col min="3073" max="3073" width="1.625" style="39" hidden="1" customWidth="1"/>
    <col min="3074" max="3075" width="1.375" style="39" hidden="1" customWidth="1"/>
    <col min="3076" max="3076" width="1.875" style="39" hidden="1" customWidth="1"/>
    <col min="3077" max="3077" width="1.375" style="39" hidden="1" customWidth="1"/>
    <col min="3078" max="3078" width="1.5" style="39" hidden="1" customWidth="1"/>
    <col min="3079" max="3079" width="1.75" style="39" hidden="1" customWidth="1"/>
    <col min="3080" max="3080" width="1.5" style="39" hidden="1" customWidth="1"/>
    <col min="3081" max="3084" width="1.375" style="39" hidden="1" customWidth="1"/>
    <col min="3085" max="3085" width="1.75" style="39" hidden="1" customWidth="1"/>
    <col min="3086" max="3086" width="1.375" style="39" hidden="1" customWidth="1"/>
    <col min="3087" max="3087" width="1.625" style="39" hidden="1" customWidth="1"/>
    <col min="3088" max="3093" width="1.375" style="39" hidden="1" customWidth="1"/>
    <col min="3094" max="3095" width="2.25" style="39" hidden="1" customWidth="1"/>
    <col min="3096" max="3097" width="13.25" style="39" hidden="1" customWidth="1"/>
    <col min="3098" max="3098" width="13.375" style="39" hidden="1" customWidth="1"/>
    <col min="3099" max="3105" width="13.25" style="39" hidden="1" customWidth="1"/>
    <col min="3106" max="3106" width="13.375" style="39" hidden="1" customWidth="1"/>
    <col min="3107" max="3109" width="1.625" style="39" hidden="1" customWidth="1"/>
    <col min="3110" max="3237" width="0" style="39" hidden="1" customWidth="1"/>
    <col min="3238" max="3328" width="0" style="39" hidden="1"/>
    <col min="3329" max="3329" width="1.625" style="39" hidden="1" customWidth="1"/>
    <col min="3330" max="3331" width="1.375" style="39" hidden="1" customWidth="1"/>
    <col min="3332" max="3332" width="1.875" style="39" hidden="1" customWidth="1"/>
    <col min="3333" max="3333" width="1.375" style="39" hidden="1" customWidth="1"/>
    <col min="3334" max="3334" width="1.5" style="39" hidden="1" customWidth="1"/>
    <col min="3335" max="3335" width="1.75" style="39" hidden="1" customWidth="1"/>
    <col min="3336" max="3336" width="1.5" style="39" hidden="1" customWidth="1"/>
    <col min="3337" max="3340" width="1.375" style="39" hidden="1" customWidth="1"/>
    <col min="3341" max="3341" width="1.75" style="39" hidden="1" customWidth="1"/>
    <col min="3342" max="3342" width="1.375" style="39" hidden="1" customWidth="1"/>
    <col min="3343" max="3343" width="1.625" style="39" hidden="1" customWidth="1"/>
    <col min="3344" max="3349" width="1.375" style="39" hidden="1" customWidth="1"/>
    <col min="3350" max="3351" width="2.25" style="39" hidden="1" customWidth="1"/>
    <col min="3352" max="3353" width="13.25" style="39" hidden="1" customWidth="1"/>
    <col min="3354" max="3354" width="13.375" style="39" hidden="1" customWidth="1"/>
    <col min="3355" max="3361" width="13.25" style="39" hidden="1" customWidth="1"/>
    <col min="3362" max="3362" width="13.375" style="39" hidden="1" customWidth="1"/>
    <col min="3363" max="3365" width="1.625" style="39" hidden="1" customWidth="1"/>
    <col min="3366" max="3493" width="0" style="39" hidden="1" customWidth="1"/>
    <col min="3494" max="3584" width="0" style="39" hidden="1"/>
    <col min="3585" max="3585" width="1.625" style="39" hidden="1" customWidth="1"/>
    <col min="3586" max="3587" width="1.375" style="39" hidden="1" customWidth="1"/>
    <col min="3588" max="3588" width="1.875" style="39" hidden="1" customWidth="1"/>
    <col min="3589" max="3589" width="1.375" style="39" hidden="1" customWidth="1"/>
    <col min="3590" max="3590" width="1.5" style="39" hidden="1" customWidth="1"/>
    <col min="3591" max="3591" width="1.75" style="39" hidden="1" customWidth="1"/>
    <col min="3592" max="3592" width="1.5" style="39" hidden="1" customWidth="1"/>
    <col min="3593" max="3596" width="1.375" style="39" hidden="1" customWidth="1"/>
    <col min="3597" max="3597" width="1.75" style="39" hidden="1" customWidth="1"/>
    <col min="3598" max="3598" width="1.375" style="39" hidden="1" customWidth="1"/>
    <col min="3599" max="3599" width="1.625" style="39" hidden="1" customWidth="1"/>
    <col min="3600" max="3605" width="1.375" style="39" hidden="1" customWidth="1"/>
    <col min="3606" max="3607" width="2.25" style="39" hidden="1" customWidth="1"/>
    <col min="3608" max="3609" width="13.25" style="39" hidden="1" customWidth="1"/>
    <col min="3610" max="3610" width="13.375" style="39" hidden="1" customWidth="1"/>
    <col min="3611" max="3617" width="13.25" style="39" hidden="1" customWidth="1"/>
    <col min="3618" max="3618" width="13.375" style="39" hidden="1" customWidth="1"/>
    <col min="3619" max="3621" width="1.625" style="39" hidden="1" customWidth="1"/>
    <col min="3622" max="3749" width="0" style="39" hidden="1" customWidth="1"/>
    <col min="3750" max="3840" width="0" style="39" hidden="1"/>
    <col min="3841" max="3841" width="1.625" style="39" hidden="1" customWidth="1"/>
    <col min="3842" max="3843" width="1.375" style="39" hidden="1" customWidth="1"/>
    <col min="3844" max="3844" width="1.875" style="39" hidden="1" customWidth="1"/>
    <col min="3845" max="3845" width="1.375" style="39" hidden="1" customWidth="1"/>
    <col min="3846" max="3846" width="1.5" style="39" hidden="1" customWidth="1"/>
    <col min="3847" max="3847" width="1.75" style="39" hidden="1" customWidth="1"/>
    <col min="3848" max="3848" width="1.5" style="39" hidden="1" customWidth="1"/>
    <col min="3849" max="3852" width="1.375" style="39" hidden="1" customWidth="1"/>
    <col min="3853" max="3853" width="1.75" style="39" hidden="1" customWidth="1"/>
    <col min="3854" max="3854" width="1.375" style="39" hidden="1" customWidth="1"/>
    <col min="3855" max="3855" width="1.625" style="39" hidden="1" customWidth="1"/>
    <col min="3856" max="3861" width="1.375" style="39" hidden="1" customWidth="1"/>
    <col min="3862" max="3863" width="2.25" style="39" hidden="1" customWidth="1"/>
    <col min="3864" max="3865" width="13.25" style="39" hidden="1" customWidth="1"/>
    <col min="3866" max="3866" width="13.375" style="39" hidden="1" customWidth="1"/>
    <col min="3867" max="3873" width="13.25" style="39" hidden="1" customWidth="1"/>
    <col min="3874" max="3874" width="13.375" style="39" hidden="1" customWidth="1"/>
    <col min="3875" max="3877" width="1.625" style="39" hidden="1" customWidth="1"/>
    <col min="3878" max="4005" width="0" style="39" hidden="1" customWidth="1"/>
    <col min="4006" max="4096" width="0" style="39" hidden="1"/>
    <col min="4097" max="4097" width="1.625" style="39" hidden="1" customWidth="1"/>
    <col min="4098" max="4099" width="1.375" style="39" hidden="1" customWidth="1"/>
    <col min="4100" max="4100" width="1.875" style="39" hidden="1" customWidth="1"/>
    <col min="4101" max="4101" width="1.375" style="39" hidden="1" customWidth="1"/>
    <col min="4102" max="4102" width="1.5" style="39" hidden="1" customWidth="1"/>
    <col min="4103" max="4103" width="1.75" style="39" hidden="1" customWidth="1"/>
    <col min="4104" max="4104" width="1.5" style="39" hidden="1" customWidth="1"/>
    <col min="4105" max="4108" width="1.375" style="39" hidden="1" customWidth="1"/>
    <col min="4109" max="4109" width="1.75" style="39" hidden="1" customWidth="1"/>
    <col min="4110" max="4110" width="1.375" style="39" hidden="1" customWidth="1"/>
    <col min="4111" max="4111" width="1.625" style="39" hidden="1" customWidth="1"/>
    <col min="4112" max="4117" width="1.375" style="39" hidden="1" customWidth="1"/>
    <col min="4118" max="4119" width="2.25" style="39" hidden="1" customWidth="1"/>
    <col min="4120" max="4121" width="13.25" style="39" hidden="1" customWidth="1"/>
    <col min="4122" max="4122" width="13.375" style="39" hidden="1" customWidth="1"/>
    <col min="4123" max="4129" width="13.25" style="39" hidden="1" customWidth="1"/>
    <col min="4130" max="4130" width="13.375" style="39" hidden="1" customWidth="1"/>
    <col min="4131" max="4133" width="1.625" style="39" hidden="1" customWidth="1"/>
    <col min="4134" max="4261" width="0" style="39" hidden="1" customWidth="1"/>
    <col min="4262" max="4352" width="0" style="39" hidden="1"/>
    <col min="4353" max="4353" width="1.625" style="39" hidden="1" customWidth="1"/>
    <col min="4354" max="4355" width="1.375" style="39" hidden="1" customWidth="1"/>
    <col min="4356" max="4356" width="1.875" style="39" hidden="1" customWidth="1"/>
    <col min="4357" max="4357" width="1.375" style="39" hidden="1" customWidth="1"/>
    <col min="4358" max="4358" width="1.5" style="39" hidden="1" customWidth="1"/>
    <col min="4359" max="4359" width="1.75" style="39" hidden="1" customWidth="1"/>
    <col min="4360" max="4360" width="1.5" style="39" hidden="1" customWidth="1"/>
    <col min="4361" max="4364" width="1.375" style="39" hidden="1" customWidth="1"/>
    <col min="4365" max="4365" width="1.75" style="39" hidden="1" customWidth="1"/>
    <col min="4366" max="4366" width="1.375" style="39" hidden="1" customWidth="1"/>
    <col min="4367" max="4367" width="1.625" style="39" hidden="1" customWidth="1"/>
    <col min="4368" max="4373" width="1.375" style="39" hidden="1" customWidth="1"/>
    <col min="4374" max="4375" width="2.25" style="39" hidden="1" customWidth="1"/>
    <col min="4376" max="4377" width="13.25" style="39" hidden="1" customWidth="1"/>
    <col min="4378" max="4378" width="13.375" style="39" hidden="1" customWidth="1"/>
    <col min="4379" max="4385" width="13.25" style="39" hidden="1" customWidth="1"/>
    <col min="4386" max="4386" width="13.375" style="39" hidden="1" customWidth="1"/>
    <col min="4387" max="4389" width="1.625" style="39" hidden="1" customWidth="1"/>
    <col min="4390" max="4517" width="0" style="39" hidden="1" customWidth="1"/>
    <col min="4518" max="4608" width="0" style="39" hidden="1"/>
    <col min="4609" max="4609" width="1.625" style="39" hidden="1" customWidth="1"/>
    <col min="4610" max="4611" width="1.375" style="39" hidden="1" customWidth="1"/>
    <col min="4612" max="4612" width="1.875" style="39" hidden="1" customWidth="1"/>
    <col min="4613" max="4613" width="1.375" style="39" hidden="1" customWidth="1"/>
    <col min="4614" max="4614" width="1.5" style="39" hidden="1" customWidth="1"/>
    <col min="4615" max="4615" width="1.75" style="39" hidden="1" customWidth="1"/>
    <col min="4616" max="4616" width="1.5" style="39" hidden="1" customWidth="1"/>
    <col min="4617" max="4620" width="1.375" style="39" hidden="1" customWidth="1"/>
    <col min="4621" max="4621" width="1.75" style="39" hidden="1" customWidth="1"/>
    <col min="4622" max="4622" width="1.375" style="39" hidden="1" customWidth="1"/>
    <col min="4623" max="4623" width="1.625" style="39" hidden="1" customWidth="1"/>
    <col min="4624" max="4629" width="1.375" style="39" hidden="1" customWidth="1"/>
    <col min="4630" max="4631" width="2.25" style="39" hidden="1" customWidth="1"/>
    <col min="4632" max="4633" width="13.25" style="39" hidden="1" customWidth="1"/>
    <col min="4634" max="4634" width="13.375" style="39" hidden="1" customWidth="1"/>
    <col min="4635" max="4641" width="13.25" style="39" hidden="1" customWidth="1"/>
    <col min="4642" max="4642" width="13.375" style="39" hidden="1" customWidth="1"/>
    <col min="4643" max="4645" width="1.625" style="39" hidden="1" customWidth="1"/>
    <col min="4646" max="4773" width="0" style="39" hidden="1" customWidth="1"/>
    <col min="4774" max="4864" width="0" style="39" hidden="1"/>
    <col min="4865" max="4865" width="1.625" style="39" hidden="1" customWidth="1"/>
    <col min="4866" max="4867" width="1.375" style="39" hidden="1" customWidth="1"/>
    <col min="4868" max="4868" width="1.875" style="39" hidden="1" customWidth="1"/>
    <col min="4869" max="4869" width="1.375" style="39" hidden="1" customWidth="1"/>
    <col min="4870" max="4870" width="1.5" style="39" hidden="1" customWidth="1"/>
    <col min="4871" max="4871" width="1.75" style="39" hidden="1" customWidth="1"/>
    <col min="4872" max="4872" width="1.5" style="39" hidden="1" customWidth="1"/>
    <col min="4873" max="4876" width="1.375" style="39" hidden="1" customWidth="1"/>
    <col min="4877" max="4877" width="1.75" style="39" hidden="1" customWidth="1"/>
    <col min="4878" max="4878" width="1.375" style="39" hidden="1" customWidth="1"/>
    <col min="4879" max="4879" width="1.625" style="39" hidden="1" customWidth="1"/>
    <col min="4880" max="4885" width="1.375" style="39" hidden="1" customWidth="1"/>
    <col min="4886" max="4887" width="2.25" style="39" hidden="1" customWidth="1"/>
    <col min="4888" max="4889" width="13.25" style="39" hidden="1" customWidth="1"/>
    <col min="4890" max="4890" width="13.375" style="39" hidden="1" customWidth="1"/>
    <col min="4891" max="4897" width="13.25" style="39" hidden="1" customWidth="1"/>
    <col min="4898" max="4898" width="13.375" style="39" hidden="1" customWidth="1"/>
    <col min="4899" max="4901" width="1.625" style="39" hidden="1" customWidth="1"/>
    <col min="4902" max="5029" width="0" style="39" hidden="1" customWidth="1"/>
    <col min="5030" max="5120" width="0" style="39" hidden="1"/>
    <col min="5121" max="5121" width="1.625" style="39" hidden="1" customWidth="1"/>
    <col min="5122" max="5123" width="1.375" style="39" hidden="1" customWidth="1"/>
    <col min="5124" max="5124" width="1.875" style="39" hidden="1" customWidth="1"/>
    <col min="5125" max="5125" width="1.375" style="39" hidden="1" customWidth="1"/>
    <col min="5126" max="5126" width="1.5" style="39" hidden="1" customWidth="1"/>
    <col min="5127" max="5127" width="1.75" style="39" hidden="1" customWidth="1"/>
    <col min="5128" max="5128" width="1.5" style="39" hidden="1" customWidth="1"/>
    <col min="5129" max="5132" width="1.375" style="39" hidden="1" customWidth="1"/>
    <col min="5133" max="5133" width="1.75" style="39" hidden="1" customWidth="1"/>
    <col min="5134" max="5134" width="1.375" style="39" hidden="1" customWidth="1"/>
    <col min="5135" max="5135" width="1.625" style="39" hidden="1" customWidth="1"/>
    <col min="5136" max="5141" width="1.375" style="39" hidden="1" customWidth="1"/>
    <col min="5142" max="5143" width="2.25" style="39" hidden="1" customWidth="1"/>
    <col min="5144" max="5145" width="13.25" style="39" hidden="1" customWidth="1"/>
    <col min="5146" max="5146" width="13.375" style="39" hidden="1" customWidth="1"/>
    <col min="5147" max="5153" width="13.25" style="39" hidden="1" customWidth="1"/>
    <col min="5154" max="5154" width="13.375" style="39" hidden="1" customWidth="1"/>
    <col min="5155" max="5157" width="1.625" style="39" hidden="1" customWidth="1"/>
    <col min="5158" max="5285" width="0" style="39" hidden="1" customWidth="1"/>
    <col min="5286" max="5376" width="0" style="39" hidden="1"/>
    <col min="5377" max="5377" width="1.625" style="39" hidden="1" customWidth="1"/>
    <col min="5378" max="5379" width="1.375" style="39" hidden="1" customWidth="1"/>
    <col min="5380" max="5380" width="1.875" style="39" hidden="1" customWidth="1"/>
    <col min="5381" max="5381" width="1.375" style="39" hidden="1" customWidth="1"/>
    <col min="5382" max="5382" width="1.5" style="39" hidden="1" customWidth="1"/>
    <col min="5383" max="5383" width="1.75" style="39" hidden="1" customWidth="1"/>
    <col min="5384" max="5384" width="1.5" style="39" hidden="1" customWidth="1"/>
    <col min="5385" max="5388" width="1.375" style="39" hidden="1" customWidth="1"/>
    <col min="5389" max="5389" width="1.75" style="39" hidden="1" customWidth="1"/>
    <col min="5390" max="5390" width="1.375" style="39" hidden="1" customWidth="1"/>
    <col min="5391" max="5391" width="1.625" style="39" hidden="1" customWidth="1"/>
    <col min="5392" max="5397" width="1.375" style="39" hidden="1" customWidth="1"/>
    <col min="5398" max="5399" width="2.25" style="39" hidden="1" customWidth="1"/>
    <col min="5400" max="5401" width="13.25" style="39" hidden="1" customWidth="1"/>
    <col min="5402" max="5402" width="13.375" style="39" hidden="1" customWidth="1"/>
    <col min="5403" max="5409" width="13.25" style="39" hidden="1" customWidth="1"/>
    <col min="5410" max="5410" width="13.375" style="39" hidden="1" customWidth="1"/>
    <col min="5411" max="5413" width="1.625" style="39" hidden="1" customWidth="1"/>
    <col min="5414" max="5541" width="0" style="39" hidden="1" customWidth="1"/>
    <col min="5542" max="5632" width="0" style="39" hidden="1"/>
    <col min="5633" max="5633" width="1.625" style="39" hidden="1" customWidth="1"/>
    <col min="5634" max="5635" width="1.375" style="39" hidden="1" customWidth="1"/>
    <col min="5636" max="5636" width="1.875" style="39" hidden="1" customWidth="1"/>
    <col min="5637" max="5637" width="1.375" style="39" hidden="1" customWidth="1"/>
    <col min="5638" max="5638" width="1.5" style="39" hidden="1" customWidth="1"/>
    <col min="5639" max="5639" width="1.75" style="39" hidden="1" customWidth="1"/>
    <col min="5640" max="5640" width="1.5" style="39" hidden="1" customWidth="1"/>
    <col min="5641" max="5644" width="1.375" style="39" hidden="1" customWidth="1"/>
    <col min="5645" max="5645" width="1.75" style="39" hidden="1" customWidth="1"/>
    <col min="5646" max="5646" width="1.375" style="39" hidden="1" customWidth="1"/>
    <col min="5647" max="5647" width="1.625" style="39" hidden="1" customWidth="1"/>
    <col min="5648" max="5653" width="1.375" style="39" hidden="1" customWidth="1"/>
    <col min="5654" max="5655" width="2.25" style="39" hidden="1" customWidth="1"/>
    <col min="5656" max="5657" width="13.25" style="39" hidden="1" customWidth="1"/>
    <col min="5658" max="5658" width="13.375" style="39" hidden="1" customWidth="1"/>
    <col min="5659" max="5665" width="13.25" style="39" hidden="1" customWidth="1"/>
    <col min="5666" max="5666" width="13.375" style="39" hidden="1" customWidth="1"/>
    <col min="5667" max="5669" width="1.625" style="39" hidden="1" customWidth="1"/>
    <col min="5670" max="5797" width="0" style="39" hidden="1" customWidth="1"/>
    <col min="5798" max="5888" width="0" style="39" hidden="1"/>
    <col min="5889" max="5889" width="1.625" style="39" hidden="1" customWidth="1"/>
    <col min="5890" max="5891" width="1.375" style="39" hidden="1" customWidth="1"/>
    <col min="5892" max="5892" width="1.875" style="39" hidden="1" customWidth="1"/>
    <col min="5893" max="5893" width="1.375" style="39" hidden="1" customWidth="1"/>
    <col min="5894" max="5894" width="1.5" style="39" hidden="1" customWidth="1"/>
    <col min="5895" max="5895" width="1.75" style="39" hidden="1" customWidth="1"/>
    <col min="5896" max="5896" width="1.5" style="39" hidden="1" customWidth="1"/>
    <col min="5897" max="5900" width="1.375" style="39" hidden="1" customWidth="1"/>
    <col min="5901" max="5901" width="1.75" style="39" hidden="1" customWidth="1"/>
    <col min="5902" max="5902" width="1.375" style="39" hidden="1" customWidth="1"/>
    <col min="5903" max="5903" width="1.625" style="39" hidden="1" customWidth="1"/>
    <col min="5904" max="5909" width="1.375" style="39" hidden="1" customWidth="1"/>
    <col min="5910" max="5911" width="2.25" style="39" hidden="1" customWidth="1"/>
    <col min="5912" max="5913" width="13.25" style="39" hidden="1" customWidth="1"/>
    <col min="5914" max="5914" width="13.375" style="39" hidden="1" customWidth="1"/>
    <col min="5915" max="5921" width="13.25" style="39" hidden="1" customWidth="1"/>
    <col min="5922" max="5922" width="13.375" style="39" hidden="1" customWidth="1"/>
    <col min="5923" max="5925" width="1.625" style="39" hidden="1" customWidth="1"/>
    <col min="5926" max="6053" width="0" style="39" hidden="1" customWidth="1"/>
    <col min="6054" max="6144" width="0" style="39" hidden="1"/>
    <col min="6145" max="6145" width="1.625" style="39" hidden="1" customWidth="1"/>
    <col min="6146" max="6147" width="1.375" style="39" hidden="1" customWidth="1"/>
    <col min="6148" max="6148" width="1.875" style="39" hidden="1" customWidth="1"/>
    <col min="6149" max="6149" width="1.375" style="39" hidden="1" customWidth="1"/>
    <col min="6150" max="6150" width="1.5" style="39" hidden="1" customWidth="1"/>
    <col min="6151" max="6151" width="1.75" style="39" hidden="1" customWidth="1"/>
    <col min="6152" max="6152" width="1.5" style="39" hidden="1" customWidth="1"/>
    <col min="6153" max="6156" width="1.375" style="39" hidden="1" customWidth="1"/>
    <col min="6157" max="6157" width="1.75" style="39" hidden="1" customWidth="1"/>
    <col min="6158" max="6158" width="1.375" style="39" hidden="1" customWidth="1"/>
    <col min="6159" max="6159" width="1.625" style="39" hidden="1" customWidth="1"/>
    <col min="6160" max="6165" width="1.375" style="39" hidden="1" customWidth="1"/>
    <col min="6166" max="6167" width="2.25" style="39" hidden="1" customWidth="1"/>
    <col min="6168" max="6169" width="13.25" style="39" hidden="1" customWidth="1"/>
    <col min="6170" max="6170" width="13.375" style="39" hidden="1" customWidth="1"/>
    <col min="6171" max="6177" width="13.25" style="39" hidden="1" customWidth="1"/>
    <col min="6178" max="6178" width="13.375" style="39" hidden="1" customWidth="1"/>
    <col min="6179" max="6181" width="1.625" style="39" hidden="1" customWidth="1"/>
    <col min="6182" max="6309" width="0" style="39" hidden="1" customWidth="1"/>
    <col min="6310" max="6400" width="0" style="39" hidden="1"/>
    <col min="6401" max="6401" width="1.625" style="39" hidden="1" customWidth="1"/>
    <col min="6402" max="6403" width="1.375" style="39" hidden="1" customWidth="1"/>
    <col min="6404" max="6404" width="1.875" style="39" hidden="1" customWidth="1"/>
    <col min="6405" max="6405" width="1.375" style="39" hidden="1" customWidth="1"/>
    <col min="6406" max="6406" width="1.5" style="39" hidden="1" customWidth="1"/>
    <col min="6407" max="6407" width="1.75" style="39" hidden="1" customWidth="1"/>
    <col min="6408" max="6408" width="1.5" style="39" hidden="1" customWidth="1"/>
    <col min="6409" max="6412" width="1.375" style="39" hidden="1" customWidth="1"/>
    <col min="6413" max="6413" width="1.75" style="39" hidden="1" customWidth="1"/>
    <col min="6414" max="6414" width="1.375" style="39" hidden="1" customWidth="1"/>
    <col min="6415" max="6415" width="1.625" style="39" hidden="1" customWidth="1"/>
    <col min="6416" max="6421" width="1.375" style="39" hidden="1" customWidth="1"/>
    <col min="6422" max="6423" width="2.25" style="39" hidden="1" customWidth="1"/>
    <col min="6424" max="6425" width="13.25" style="39" hidden="1" customWidth="1"/>
    <col min="6426" max="6426" width="13.375" style="39" hidden="1" customWidth="1"/>
    <col min="6427" max="6433" width="13.25" style="39" hidden="1" customWidth="1"/>
    <col min="6434" max="6434" width="13.375" style="39" hidden="1" customWidth="1"/>
    <col min="6435" max="6437" width="1.625" style="39" hidden="1" customWidth="1"/>
    <col min="6438" max="6565" width="0" style="39" hidden="1" customWidth="1"/>
    <col min="6566" max="6656" width="0" style="39" hidden="1"/>
    <col min="6657" max="6657" width="1.625" style="39" hidden="1" customWidth="1"/>
    <col min="6658" max="6659" width="1.375" style="39" hidden="1" customWidth="1"/>
    <col min="6660" max="6660" width="1.875" style="39" hidden="1" customWidth="1"/>
    <col min="6661" max="6661" width="1.375" style="39" hidden="1" customWidth="1"/>
    <col min="6662" max="6662" width="1.5" style="39" hidden="1" customWidth="1"/>
    <col min="6663" max="6663" width="1.75" style="39" hidden="1" customWidth="1"/>
    <col min="6664" max="6664" width="1.5" style="39" hidden="1" customWidth="1"/>
    <col min="6665" max="6668" width="1.375" style="39" hidden="1" customWidth="1"/>
    <col min="6669" max="6669" width="1.75" style="39" hidden="1" customWidth="1"/>
    <col min="6670" max="6670" width="1.375" style="39" hidden="1" customWidth="1"/>
    <col min="6671" max="6671" width="1.625" style="39" hidden="1" customWidth="1"/>
    <col min="6672" max="6677" width="1.375" style="39" hidden="1" customWidth="1"/>
    <col min="6678" max="6679" width="2.25" style="39" hidden="1" customWidth="1"/>
    <col min="6680" max="6681" width="13.25" style="39" hidden="1" customWidth="1"/>
    <col min="6682" max="6682" width="13.375" style="39" hidden="1" customWidth="1"/>
    <col min="6683" max="6689" width="13.25" style="39" hidden="1" customWidth="1"/>
    <col min="6690" max="6690" width="13.375" style="39" hidden="1" customWidth="1"/>
    <col min="6691" max="6693" width="1.625" style="39" hidden="1" customWidth="1"/>
    <col min="6694" max="6821" width="0" style="39" hidden="1" customWidth="1"/>
    <col min="6822" max="6912" width="0" style="39" hidden="1"/>
    <col min="6913" max="6913" width="1.625" style="39" hidden="1" customWidth="1"/>
    <col min="6914" max="6915" width="1.375" style="39" hidden="1" customWidth="1"/>
    <col min="6916" max="6916" width="1.875" style="39" hidden="1" customWidth="1"/>
    <col min="6917" max="6917" width="1.375" style="39" hidden="1" customWidth="1"/>
    <col min="6918" max="6918" width="1.5" style="39" hidden="1" customWidth="1"/>
    <col min="6919" max="6919" width="1.75" style="39" hidden="1" customWidth="1"/>
    <col min="6920" max="6920" width="1.5" style="39" hidden="1" customWidth="1"/>
    <col min="6921" max="6924" width="1.375" style="39" hidden="1" customWidth="1"/>
    <col min="6925" max="6925" width="1.75" style="39" hidden="1" customWidth="1"/>
    <col min="6926" max="6926" width="1.375" style="39" hidden="1" customWidth="1"/>
    <col min="6927" max="6927" width="1.625" style="39" hidden="1" customWidth="1"/>
    <col min="6928" max="6933" width="1.375" style="39" hidden="1" customWidth="1"/>
    <col min="6934" max="6935" width="2.25" style="39" hidden="1" customWidth="1"/>
    <col min="6936" max="6937" width="13.25" style="39" hidden="1" customWidth="1"/>
    <col min="6938" max="6938" width="13.375" style="39" hidden="1" customWidth="1"/>
    <col min="6939" max="6945" width="13.25" style="39" hidden="1" customWidth="1"/>
    <col min="6946" max="6946" width="13.375" style="39" hidden="1" customWidth="1"/>
    <col min="6947" max="6949" width="1.625" style="39" hidden="1" customWidth="1"/>
    <col min="6950" max="7077" width="0" style="39" hidden="1" customWidth="1"/>
    <col min="7078" max="7168" width="0" style="39" hidden="1"/>
    <col min="7169" max="7169" width="1.625" style="39" hidden="1" customWidth="1"/>
    <col min="7170" max="7171" width="1.375" style="39" hidden="1" customWidth="1"/>
    <col min="7172" max="7172" width="1.875" style="39" hidden="1" customWidth="1"/>
    <col min="7173" max="7173" width="1.375" style="39" hidden="1" customWidth="1"/>
    <col min="7174" max="7174" width="1.5" style="39" hidden="1" customWidth="1"/>
    <col min="7175" max="7175" width="1.75" style="39" hidden="1" customWidth="1"/>
    <col min="7176" max="7176" width="1.5" style="39" hidden="1" customWidth="1"/>
    <col min="7177" max="7180" width="1.375" style="39" hidden="1" customWidth="1"/>
    <col min="7181" max="7181" width="1.75" style="39" hidden="1" customWidth="1"/>
    <col min="7182" max="7182" width="1.375" style="39" hidden="1" customWidth="1"/>
    <col min="7183" max="7183" width="1.625" style="39" hidden="1" customWidth="1"/>
    <col min="7184" max="7189" width="1.375" style="39" hidden="1" customWidth="1"/>
    <col min="7190" max="7191" width="2.25" style="39" hidden="1" customWidth="1"/>
    <col min="7192" max="7193" width="13.25" style="39" hidden="1" customWidth="1"/>
    <col min="7194" max="7194" width="13.375" style="39" hidden="1" customWidth="1"/>
    <col min="7195" max="7201" width="13.25" style="39" hidden="1" customWidth="1"/>
    <col min="7202" max="7202" width="13.375" style="39" hidden="1" customWidth="1"/>
    <col min="7203" max="7205" width="1.625" style="39" hidden="1" customWidth="1"/>
    <col min="7206" max="7333" width="0" style="39" hidden="1" customWidth="1"/>
    <col min="7334" max="7424" width="0" style="39" hidden="1"/>
    <col min="7425" max="7425" width="1.625" style="39" hidden="1" customWidth="1"/>
    <col min="7426" max="7427" width="1.375" style="39" hidden="1" customWidth="1"/>
    <col min="7428" max="7428" width="1.875" style="39" hidden="1" customWidth="1"/>
    <col min="7429" max="7429" width="1.375" style="39" hidden="1" customWidth="1"/>
    <col min="7430" max="7430" width="1.5" style="39" hidden="1" customWidth="1"/>
    <col min="7431" max="7431" width="1.75" style="39" hidden="1" customWidth="1"/>
    <col min="7432" max="7432" width="1.5" style="39" hidden="1" customWidth="1"/>
    <col min="7433" max="7436" width="1.375" style="39" hidden="1" customWidth="1"/>
    <col min="7437" max="7437" width="1.75" style="39" hidden="1" customWidth="1"/>
    <col min="7438" max="7438" width="1.375" style="39" hidden="1" customWidth="1"/>
    <col min="7439" max="7439" width="1.625" style="39" hidden="1" customWidth="1"/>
    <col min="7440" max="7445" width="1.375" style="39" hidden="1" customWidth="1"/>
    <col min="7446" max="7447" width="2.25" style="39" hidden="1" customWidth="1"/>
    <col min="7448" max="7449" width="13.25" style="39" hidden="1" customWidth="1"/>
    <col min="7450" max="7450" width="13.375" style="39" hidden="1" customWidth="1"/>
    <col min="7451" max="7457" width="13.25" style="39" hidden="1" customWidth="1"/>
    <col min="7458" max="7458" width="13.375" style="39" hidden="1" customWidth="1"/>
    <col min="7459" max="7461" width="1.625" style="39" hidden="1" customWidth="1"/>
    <col min="7462" max="7589" width="0" style="39" hidden="1" customWidth="1"/>
    <col min="7590" max="7680" width="0" style="39" hidden="1"/>
    <col min="7681" max="7681" width="1.625" style="39" hidden="1" customWidth="1"/>
    <col min="7682" max="7683" width="1.375" style="39" hidden="1" customWidth="1"/>
    <col min="7684" max="7684" width="1.875" style="39" hidden="1" customWidth="1"/>
    <col min="7685" max="7685" width="1.375" style="39" hidden="1" customWidth="1"/>
    <col min="7686" max="7686" width="1.5" style="39" hidden="1" customWidth="1"/>
    <col min="7687" max="7687" width="1.75" style="39" hidden="1" customWidth="1"/>
    <col min="7688" max="7688" width="1.5" style="39" hidden="1" customWidth="1"/>
    <col min="7689" max="7692" width="1.375" style="39" hidden="1" customWidth="1"/>
    <col min="7693" max="7693" width="1.75" style="39" hidden="1" customWidth="1"/>
    <col min="7694" max="7694" width="1.375" style="39" hidden="1" customWidth="1"/>
    <col min="7695" max="7695" width="1.625" style="39" hidden="1" customWidth="1"/>
    <col min="7696" max="7701" width="1.375" style="39" hidden="1" customWidth="1"/>
    <col min="7702" max="7703" width="2.25" style="39" hidden="1" customWidth="1"/>
    <col min="7704" max="7705" width="13.25" style="39" hidden="1" customWidth="1"/>
    <col min="7706" max="7706" width="13.375" style="39" hidden="1" customWidth="1"/>
    <col min="7707" max="7713" width="13.25" style="39" hidden="1" customWidth="1"/>
    <col min="7714" max="7714" width="13.375" style="39" hidden="1" customWidth="1"/>
    <col min="7715" max="7717" width="1.625" style="39" hidden="1" customWidth="1"/>
    <col min="7718" max="7845" width="0" style="39" hidden="1" customWidth="1"/>
    <col min="7846" max="7936" width="0" style="39" hidden="1"/>
    <col min="7937" max="7937" width="1.625" style="39" hidden="1" customWidth="1"/>
    <col min="7938" max="7939" width="1.375" style="39" hidden="1" customWidth="1"/>
    <col min="7940" max="7940" width="1.875" style="39" hidden="1" customWidth="1"/>
    <col min="7941" max="7941" width="1.375" style="39" hidden="1" customWidth="1"/>
    <col min="7942" max="7942" width="1.5" style="39" hidden="1" customWidth="1"/>
    <col min="7943" max="7943" width="1.75" style="39" hidden="1" customWidth="1"/>
    <col min="7944" max="7944" width="1.5" style="39" hidden="1" customWidth="1"/>
    <col min="7945" max="7948" width="1.375" style="39" hidden="1" customWidth="1"/>
    <col min="7949" max="7949" width="1.75" style="39" hidden="1" customWidth="1"/>
    <col min="7950" max="7950" width="1.375" style="39" hidden="1" customWidth="1"/>
    <col min="7951" max="7951" width="1.625" style="39" hidden="1" customWidth="1"/>
    <col min="7952" max="7957" width="1.375" style="39" hidden="1" customWidth="1"/>
    <col min="7958" max="7959" width="2.25" style="39" hidden="1" customWidth="1"/>
    <col min="7960" max="7961" width="13.25" style="39" hidden="1" customWidth="1"/>
    <col min="7962" max="7962" width="13.375" style="39" hidden="1" customWidth="1"/>
    <col min="7963" max="7969" width="13.25" style="39" hidden="1" customWidth="1"/>
    <col min="7970" max="7970" width="13.375" style="39" hidden="1" customWidth="1"/>
    <col min="7971" max="7973" width="1.625" style="39" hidden="1" customWidth="1"/>
    <col min="7974" max="8101" width="0" style="39" hidden="1" customWidth="1"/>
    <col min="8102" max="8192" width="0" style="39" hidden="1"/>
    <col min="8193" max="8193" width="1.625" style="39" hidden="1" customWidth="1"/>
    <col min="8194" max="8195" width="1.375" style="39" hidden="1" customWidth="1"/>
    <col min="8196" max="8196" width="1.875" style="39" hidden="1" customWidth="1"/>
    <col min="8197" max="8197" width="1.375" style="39" hidden="1" customWidth="1"/>
    <col min="8198" max="8198" width="1.5" style="39" hidden="1" customWidth="1"/>
    <col min="8199" max="8199" width="1.75" style="39" hidden="1" customWidth="1"/>
    <col min="8200" max="8200" width="1.5" style="39" hidden="1" customWidth="1"/>
    <col min="8201" max="8204" width="1.375" style="39" hidden="1" customWidth="1"/>
    <col min="8205" max="8205" width="1.75" style="39" hidden="1" customWidth="1"/>
    <col min="8206" max="8206" width="1.375" style="39" hidden="1" customWidth="1"/>
    <col min="8207" max="8207" width="1.625" style="39" hidden="1" customWidth="1"/>
    <col min="8208" max="8213" width="1.375" style="39" hidden="1" customWidth="1"/>
    <col min="8214" max="8215" width="2.25" style="39" hidden="1" customWidth="1"/>
    <col min="8216" max="8217" width="13.25" style="39" hidden="1" customWidth="1"/>
    <col min="8218" max="8218" width="13.375" style="39" hidden="1" customWidth="1"/>
    <col min="8219" max="8225" width="13.25" style="39" hidden="1" customWidth="1"/>
    <col min="8226" max="8226" width="13.375" style="39" hidden="1" customWidth="1"/>
    <col min="8227" max="8229" width="1.625" style="39" hidden="1" customWidth="1"/>
    <col min="8230" max="8357" width="0" style="39" hidden="1" customWidth="1"/>
    <col min="8358" max="8448" width="0" style="39" hidden="1"/>
    <col min="8449" max="8449" width="1.625" style="39" hidden="1" customWidth="1"/>
    <col min="8450" max="8451" width="1.375" style="39" hidden="1" customWidth="1"/>
    <col min="8452" max="8452" width="1.875" style="39" hidden="1" customWidth="1"/>
    <col min="8453" max="8453" width="1.375" style="39" hidden="1" customWidth="1"/>
    <col min="8454" max="8454" width="1.5" style="39" hidden="1" customWidth="1"/>
    <col min="8455" max="8455" width="1.75" style="39" hidden="1" customWidth="1"/>
    <col min="8456" max="8456" width="1.5" style="39" hidden="1" customWidth="1"/>
    <col min="8457" max="8460" width="1.375" style="39" hidden="1" customWidth="1"/>
    <col min="8461" max="8461" width="1.75" style="39" hidden="1" customWidth="1"/>
    <col min="8462" max="8462" width="1.375" style="39" hidden="1" customWidth="1"/>
    <col min="8463" max="8463" width="1.625" style="39" hidden="1" customWidth="1"/>
    <col min="8464" max="8469" width="1.375" style="39" hidden="1" customWidth="1"/>
    <col min="8470" max="8471" width="2.25" style="39" hidden="1" customWidth="1"/>
    <col min="8472" max="8473" width="13.25" style="39" hidden="1" customWidth="1"/>
    <col min="8474" max="8474" width="13.375" style="39" hidden="1" customWidth="1"/>
    <col min="8475" max="8481" width="13.25" style="39" hidden="1" customWidth="1"/>
    <col min="8482" max="8482" width="13.375" style="39" hidden="1" customWidth="1"/>
    <col min="8483" max="8485" width="1.625" style="39" hidden="1" customWidth="1"/>
    <col min="8486" max="8613" width="0" style="39" hidden="1" customWidth="1"/>
    <col min="8614" max="8704" width="0" style="39" hidden="1"/>
    <col min="8705" max="8705" width="1.625" style="39" hidden="1" customWidth="1"/>
    <col min="8706" max="8707" width="1.375" style="39" hidden="1" customWidth="1"/>
    <col min="8708" max="8708" width="1.875" style="39" hidden="1" customWidth="1"/>
    <col min="8709" max="8709" width="1.375" style="39" hidden="1" customWidth="1"/>
    <col min="8710" max="8710" width="1.5" style="39" hidden="1" customWidth="1"/>
    <col min="8711" max="8711" width="1.75" style="39" hidden="1" customWidth="1"/>
    <col min="8712" max="8712" width="1.5" style="39" hidden="1" customWidth="1"/>
    <col min="8713" max="8716" width="1.375" style="39" hidden="1" customWidth="1"/>
    <col min="8717" max="8717" width="1.75" style="39" hidden="1" customWidth="1"/>
    <col min="8718" max="8718" width="1.375" style="39" hidden="1" customWidth="1"/>
    <col min="8719" max="8719" width="1.625" style="39" hidden="1" customWidth="1"/>
    <col min="8720" max="8725" width="1.375" style="39" hidden="1" customWidth="1"/>
    <col min="8726" max="8727" width="2.25" style="39" hidden="1" customWidth="1"/>
    <col min="8728" max="8729" width="13.25" style="39" hidden="1" customWidth="1"/>
    <col min="8730" max="8730" width="13.375" style="39" hidden="1" customWidth="1"/>
    <col min="8731" max="8737" width="13.25" style="39" hidden="1" customWidth="1"/>
    <col min="8738" max="8738" width="13.375" style="39" hidden="1" customWidth="1"/>
    <col min="8739" max="8741" width="1.625" style="39" hidden="1" customWidth="1"/>
    <col min="8742" max="8869" width="0" style="39" hidden="1" customWidth="1"/>
    <col min="8870" max="8960" width="0" style="39" hidden="1"/>
    <col min="8961" max="8961" width="1.625" style="39" hidden="1" customWidth="1"/>
    <col min="8962" max="8963" width="1.375" style="39" hidden="1" customWidth="1"/>
    <col min="8964" max="8964" width="1.875" style="39" hidden="1" customWidth="1"/>
    <col min="8965" max="8965" width="1.375" style="39" hidden="1" customWidth="1"/>
    <col min="8966" max="8966" width="1.5" style="39" hidden="1" customWidth="1"/>
    <col min="8967" max="8967" width="1.75" style="39" hidden="1" customWidth="1"/>
    <col min="8968" max="8968" width="1.5" style="39" hidden="1" customWidth="1"/>
    <col min="8969" max="8972" width="1.375" style="39" hidden="1" customWidth="1"/>
    <col min="8973" max="8973" width="1.75" style="39" hidden="1" customWidth="1"/>
    <col min="8974" max="8974" width="1.375" style="39" hidden="1" customWidth="1"/>
    <col min="8975" max="8975" width="1.625" style="39" hidden="1" customWidth="1"/>
    <col min="8976" max="8981" width="1.375" style="39" hidden="1" customWidth="1"/>
    <col min="8982" max="8983" width="2.25" style="39" hidden="1" customWidth="1"/>
    <col min="8984" max="8985" width="13.25" style="39" hidden="1" customWidth="1"/>
    <col min="8986" max="8986" width="13.375" style="39" hidden="1" customWidth="1"/>
    <col min="8987" max="8993" width="13.25" style="39" hidden="1" customWidth="1"/>
    <col min="8994" max="8994" width="13.375" style="39" hidden="1" customWidth="1"/>
    <col min="8995" max="8997" width="1.625" style="39" hidden="1" customWidth="1"/>
    <col min="8998" max="9125" width="0" style="39" hidden="1" customWidth="1"/>
    <col min="9126" max="9216" width="0" style="39" hidden="1"/>
    <col min="9217" max="9217" width="1.625" style="39" hidden="1" customWidth="1"/>
    <col min="9218" max="9219" width="1.375" style="39" hidden="1" customWidth="1"/>
    <col min="9220" max="9220" width="1.875" style="39" hidden="1" customWidth="1"/>
    <col min="9221" max="9221" width="1.375" style="39" hidden="1" customWidth="1"/>
    <col min="9222" max="9222" width="1.5" style="39" hidden="1" customWidth="1"/>
    <col min="9223" max="9223" width="1.75" style="39" hidden="1" customWidth="1"/>
    <col min="9224" max="9224" width="1.5" style="39" hidden="1" customWidth="1"/>
    <col min="9225" max="9228" width="1.375" style="39" hidden="1" customWidth="1"/>
    <col min="9229" max="9229" width="1.75" style="39" hidden="1" customWidth="1"/>
    <col min="9230" max="9230" width="1.375" style="39" hidden="1" customWidth="1"/>
    <col min="9231" max="9231" width="1.625" style="39" hidden="1" customWidth="1"/>
    <col min="9232" max="9237" width="1.375" style="39" hidden="1" customWidth="1"/>
    <col min="9238" max="9239" width="2.25" style="39" hidden="1" customWidth="1"/>
    <col min="9240" max="9241" width="13.25" style="39" hidden="1" customWidth="1"/>
    <col min="9242" max="9242" width="13.375" style="39" hidden="1" customWidth="1"/>
    <col min="9243" max="9249" width="13.25" style="39" hidden="1" customWidth="1"/>
    <col min="9250" max="9250" width="13.375" style="39" hidden="1" customWidth="1"/>
    <col min="9251" max="9253" width="1.625" style="39" hidden="1" customWidth="1"/>
    <col min="9254" max="9381" width="0" style="39" hidden="1" customWidth="1"/>
    <col min="9382" max="9472" width="0" style="39" hidden="1"/>
    <col min="9473" max="9473" width="1.625" style="39" hidden="1" customWidth="1"/>
    <col min="9474" max="9475" width="1.375" style="39" hidden="1" customWidth="1"/>
    <col min="9476" max="9476" width="1.875" style="39" hidden="1" customWidth="1"/>
    <col min="9477" max="9477" width="1.375" style="39" hidden="1" customWidth="1"/>
    <col min="9478" max="9478" width="1.5" style="39" hidden="1" customWidth="1"/>
    <col min="9479" max="9479" width="1.75" style="39" hidden="1" customWidth="1"/>
    <col min="9480" max="9480" width="1.5" style="39" hidden="1" customWidth="1"/>
    <col min="9481" max="9484" width="1.375" style="39" hidden="1" customWidth="1"/>
    <col min="9485" max="9485" width="1.75" style="39" hidden="1" customWidth="1"/>
    <col min="9486" max="9486" width="1.375" style="39" hidden="1" customWidth="1"/>
    <col min="9487" max="9487" width="1.625" style="39" hidden="1" customWidth="1"/>
    <col min="9488" max="9493" width="1.375" style="39" hidden="1" customWidth="1"/>
    <col min="9494" max="9495" width="2.25" style="39" hidden="1" customWidth="1"/>
    <col min="9496" max="9497" width="13.25" style="39" hidden="1" customWidth="1"/>
    <col min="9498" max="9498" width="13.375" style="39" hidden="1" customWidth="1"/>
    <col min="9499" max="9505" width="13.25" style="39" hidden="1" customWidth="1"/>
    <col min="9506" max="9506" width="13.375" style="39" hidden="1" customWidth="1"/>
    <col min="9507" max="9509" width="1.625" style="39" hidden="1" customWidth="1"/>
    <col min="9510" max="9637" width="0" style="39" hidden="1" customWidth="1"/>
    <col min="9638" max="9728" width="0" style="39" hidden="1"/>
    <col min="9729" max="9729" width="1.625" style="39" hidden="1" customWidth="1"/>
    <col min="9730" max="9731" width="1.375" style="39" hidden="1" customWidth="1"/>
    <col min="9732" max="9732" width="1.875" style="39" hidden="1" customWidth="1"/>
    <col min="9733" max="9733" width="1.375" style="39" hidden="1" customWidth="1"/>
    <col min="9734" max="9734" width="1.5" style="39" hidden="1" customWidth="1"/>
    <col min="9735" max="9735" width="1.75" style="39" hidden="1" customWidth="1"/>
    <col min="9736" max="9736" width="1.5" style="39" hidden="1" customWidth="1"/>
    <col min="9737" max="9740" width="1.375" style="39" hidden="1" customWidth="1"/>
    <col min="9741" max="9741" width="1.75" style="39" hidden="1" customWidth="1"/>
    <col min="9742" max="9742" width="1.375" style="39" hidden="1" customWidth="1"/>
    <col min="9743" max="9743" width="1.625" style="39" hidden="1" customWidth="1"/>
    <col min="9744" max="9749" width="1.375" style="39" hidden="1" customWidth="1"/>
    <col min="9750" max="9751" width="2.25" style="39" hidden="1" customWidth="1"/>
    <col min="9752" max="9753" width="13.25" style="39" hidden="1" customWidth="1"/>
    <col min="9754" max="9754" width="13.375" style="39" hidden="1" customWidth="1"/>
    <col min="9755" max="9761" width="13.25" style="39" hidden="1" customWidth="1"/>
    <col min="9762" max="9762" width="13.375" style="39" hidden="1" customWidth="1"/>
    <col min="9763" max="9765" width="1.625" style="39" hidden="1" customWidth="1"/>
    <col min="9766" max="9893" width="0" style="39" hidden="1" customWidth="1"/>
    <col min="9894" max="9984" width="0" style="39" hidden="1"/>
    <col min="9985" max="9985" width="1.625" style="39" hidden="1" customWidth="1"/>
    <col min="9986" max="9987" width="1.375" style="39" hidden="1" customWidth="1"/>
    <col min="9988" max="9988" width="1.875" style="39" hidden="1" customWidth="1"/>
    <col min="9989" max="9989" width="1.375" style="39" hidden="1" customWidth="1"/>
    <col min="9990" max="9990" width="1.5" style="39" hidden="1" customWidth="1"/>
    <col min="9991" max="9991" width="1.75" style="39" hidden="1" customWidth="1"/>
    <col min="9992" max="9992" width="1.5" style="39" hidden="1" customWidth="1"/>
    <col min="9993" max="9996" width="1.375" style="39" hidden="1" customWidth="1"/>
    <col min="9997" max="9997" width="1.75" style="39" hidden="1" customWidth="1"/>
    <col min="9998" max="9998" width="1.375" style="39" hidden="1" customWidth="1"/>
    <col min="9999" max="9999" width="1.625" style="39" hidden="1" customWidth="1"/>
    <col min="10000" max="10005" width="1.375" style="39" hidden="1" customWidth="1"/>
    <col min="10006" max="10007" width="2.25" style="39" hidden="1" customWidth="1"/>
    <col min="10008" max="10009" width="13.25" style="39" hidden="1" customWidth="1"/>
    <col min="10010" max="10010" width="13.375" style="39" hidden="1" customWidth="1"/>
    <col min="10011" max="10017" width="13.25" style="39" hidden="1" customWidth="1"/>
    <col min="10018" max="10018" width="13.375" style="39" hidden="1" customWidth="1"/>
    <col min="10019" max="10021" width="1.625" style="39" hidden="1" customWidth="1"/>
    <col min="10022" max="10149" width="0" style="39" hidden="1" customWidth="1"/>
    <col min="10150" max="10240" width="0" style="39" hidden="1"/>
    <col min="10241" max="10241" width="1.625" style="39" hidden="1" customWidth="1"/>
    <col min="10242" max="10243" width="1.375" style="39" hidden="1" customWidth="1"/>
    <col min="10244" max="10244" width="1.875" style="39" hidden="1" customWidth="1"/>
    <col min="10245" max="10245" width="1.375" style="39" hidden="1" customWidth="1"/>
    <col min="10246" max="10246" width="1.5" style="39" hidden="1" customWidth="1"/>
    <col min="10247" max="10247" width="1.75" style="39" hidden="1" customWidth="1"/>
    <col min="10248" max="10248" width="1.5" style="39" hidden="1" customWidth="1"/>
    <col min="10249" max="10252" width="1.375" style="39" hidden="1" customWidth="1"/>
    <col min="10253" max="10253" width="1.75" style="39" hidden="1" customWidth="1"/>
    <col min="10254" max="10254" width="1.375" style="39" hidden="1" customWidth="1"/>
    <col min="10255" max="10255" width="1.625" style="39" hidden="1" customWidth="1"/>
    <col min="10256" max="10261" width="1.375" style="39" hidden="1" customWidth="1"/>
    <col min="10262" max="10263" width="2.25" style="39" hidden="1" customWidth="1"/>
    <col min="10264" max="10265" width="13.25" style="39" hidden="1" customWidth="1"/>
    <col min="10266" max="10266" width="13.375" style="39" hidden="1" customWidth="1"/>
    <col min="10267" max="10273" width="13.25" style="39" hidden="1" customWidth="1"/>
    <col min="10274" max="10274" width="13.375" style="39" hidden="1" customWidth="1"/>
    <col min="10275" max="10277" width="1.625" style="39" hidden="1" customWidth="1"/>
    <col min="10278" max="10405" width="0" style="39" hidden="1" customWidth="1"/>
    <col min="10406" max="10496" width="0" style="39" hidden="1"/>
    <col min="10497" max="10497" width="1.625" style="39" hidden="1" customWidth="1"/>
    <col min="10498" max="10499" width="1.375" style="39" hidden="1" customWidth="1"/>
    <col min="10500" max="10500" width="1.875" style="39" hidden="1" customWidth="1"/>
    <col min="10501" max="10501" width="1.375" style="39" hidden="1" customWidth="1"/>
    <col min="10502" max="10502" width="1.5" style="39" hidden="1" customWidth="1"/>
    <col min="10503" max="10503" width="1.75" style="39" hidden="1" customWidth="1"/>
    <col min="10504" max="10504" width="1.5" style="39" hidden="1" customWidth="1"/>
    <col min="10505" max="10508" width="1.375" style="39" hidden="1" customWidth="1"/>
    <col min="10509" max="10509" width="1.75" style="39" hidden="1" customWidth="1"/>
    <col min="10510" max="10510" width="1.375" style="39" hidden="1" customWidth="1"/>
    <col min="10511" max="10511" width="1.625" style="39" hidden="1" customWidth="1"/>
    <col min="10512" max="10517" width="1.375" style="39" hidden="1" customWidth="1"/>
    <col min="10518" max="10519" width="2.25" style="39" hidden="1" customWidth="1"/>
    <col min="10520" max="10521" width="13.25" style="39" hidden="1" customWidth="1"/>
    <col min="10522" max="10522" width="13.375" style="39" hidden="1" customWidth="1"/>
    <col min="10523" max="10529" width="13.25" style="39" hidden="1" customWidth="1"/>
    <col min="10530" max="10530" width="13.375" style="39" hidden="1" customWidth="1"/>
    <col min="10531" max="10533" width="1.625" style="39" hidden="1" customWidth="1"/>
    <col min="10534" max="10661" width="0" style="39" hidden="1" customWidth="1"/>
    <col min="10662" max="10752" width="0" style="39" hidden="1"/>
    <col min="10753" max="10753" width="1.625" style="39" hidden="1" customWidth="1"/>
    <col min="10754" max="10755" width="1.375" style="39" hidden="1" customWidth="1"/>
    <col min="10756" max="10756" width="1.875" style="39" hidden="1" customWidth="1"/>
    <col min="10757" max="10757" width="1.375" style="39" hidden="1" customWidth="1"/>
    <col min="10758" max="10758" width="1.5" style="39" hidden="1" customWidth="1"/>
    <col min="10759" max="10759" width="1.75" style="39" hidden="1" customWidth="1"/>
    <col min="10760" max="10760" width="1.5" style="39" hidden="1" customWidth="1"/>
    <col min="10761" max="10764" width="1.375" style="39" hidden="1" customWidth="1"/>
    <col min="10765" max="10765" width="1.75" style="39" hidden="1" customWidth="1"/>
    <col min="10766" max="10766" width="1.375" style="39" hidden="1" customWidth="1"/>
    <col min="10767" max="10767" width="1.625" style="39" hidden="1" customWidth="1"/>
    <col min="10768" max="10773" width="1.375" style="39" hidden="1" customWidth="1"/>
    <col min="10774" max="10775" width="2.25" style="39" hidden="1" customWidth="1"/>
    <col min="10776" max="10777" width="13.25" style="39" hidden="1" customWidth="1"/>
    <col min="10778" max="10778" width="13.375" style="39" hidden="1" customWidth="1"/>
    <col min="10779" max="10785" width="13.25" style="39" hidden="1" customWidth="1"/>
    <col min="10786" max="10786" width="13.375" style="39" hidden="1" customWidth="1"/>
    <col min="10787" max="10789" width="1.625" style="39" hidden="1" customWidth="1"/>
    <col min="10790" max="10917" width="0" style="39" hidden="1" customWidth="1"/>
    <col min="10918" max="11008" width="0" style="39" hidden="1"/>
    <col min="11009" max="11009" width="1.625" style="39" hidden="1" customWidth="1"/>
    <col min="11010" max="11011" width="1.375" style="39" hidden="1" customWidth="1"/>
    <col min="11012" max="11012" width="1.875" style="39" hidden="1" customWidth="1"/>
    <col min="11013" max="11013" width="1.375" style="39" hidden="1" customWidth="1"/>
    <col min="11014" max="11014" width="1.5" style="39" hidden="1" customWidth="1"/>
    <col min="11015" max="11015" width="1.75" style="39" hidden="1" customWidth="1"/>
    <col min="11016" max="11016" width="1.5" style="39" hidden="1" customWidth="1"/>
    <col min="11017" max="11020" width="1.375" style="39" hidden="1" customWidth="1"/>
    <col min="11021" max="11021" width="1.75" style="39" hidden="1" customWidth="1"/>
    <col min="11022" max="11022" width="1.375" style="39" hidden="1" customWidth="1"/>
    <col min="11023" max="11023" width="1.625" style="39" hidden="1" customWidth="1"/>
    <col min="11024" max="11029" width="1.375" style="39" hidden="1" customWidth="1"/>
    <col min="11030" max="11031" width="2.25" style="39" hidden="1" customWidth="1"/>
    <col min="11032" max="11033" width="13.25" style="39" hidden="1" customWidth="1"/>
    <col min="11034" max="11034" width="13.375" style="39" hidden="1" customWidth="1"/>
    <col min="11035" max="11041" width="13.25" style="39" hidden="1" customWidth="1"/>
    <col min="11042" max="11042" width="13.375" style="39" hidden="1" customWidth="1"/>
    <col min="11043" max="11045" width="1.625" style="39" hidden="1" customWidth="1"/>
    <col min="11046" max="11173" width="0" style="39" hidden="1" customWidth="1"/>
    <col min="11174" max="11264" width="0" style="39" hidden="1"/>
    <col min="11265" max="11265" width="1.625" style="39" hidden="1" customWidth="1"/>
    <col min="11266" max="11267" width="1.375" style="39" hidden="1" customWidth="1"/>
    <col min="11268" max="11268" width="1.875" style="39" hidden="1" customWidth="1"/>
    <col min="11269" max="11269" width="1.375" style="39" hidden="1" customWidth="1"/>
    <col min="11270" max="11270" width="1.5" style="39" hidden="1" customWidth="1"/>
    <col min="11271" max="11271" width="1.75" style="39" hidden="1" customWidth="1"/>
    <col min="11272" max="11272" width="1.5" style="39" hidden="1" customWidth="1"/>
    <col min="11273" max="11276" width="1.375" style="39" hidden="1" customWidth="1"/>
    <col min="11277" max="11277" width="1.75" style="39" hidden="1" customWidth="1"/>
    <col min="11278" max="11278" width="1.375" style="39" hidden="1" customWidth="1"/>
    <col min="11279" max="11279" width="1.625" style="39" hidden="1" customWidth="1"/>
    <col min="11280" max="11285" width="1.375" style="39" hidden="1" customWidth="1"/>
    <col min="11286" max="11287" width="2.25" style="39" hidden="1" customWidth="1"/>
    <col min="11288" max="11289" width="13.25" style="39" hidden="1" customWidth="1"/>
    <col min="11290" max="11290" width="13.375" style="39" hidden="1" customWidth="1"/>
    <col min="11291" max="11297" width="13.25" style="39" hidden="1" customWidth="1"/>
    <col min="11298" max="11298" width="13.375" style="39" hidden="1" customWidth="1"/>
    <col min="11299" max="11301" width="1.625" style="39" hidden="1" customWidth="1"/>
    <col min="11302" max="11429" width="0" style="39" hidden="1" customWidth="1"/>
    <col min="11430" max="11520" width="0" style="39" hidden="1"/>
    <col min="11521" max="11521" width="1.625" style="39" hidden="1" customWidth="1"/>
    <col min="11522" max="11523" width="1.375" style="39" hidden="1" customWidth="1"/>
    <col min="11524" max="11524" width="1.875" style="39" hidden="1" customWidth="1"/>
    <col min="11525" max="11525" width="1.375" style="39" hidden="1" customWidth="1"/>
    <col min="11526" max="11526" width="1.5" style="39" hidden="1" customWidth="1"/>
    <col min="11527" max="11527" width="1.75" style="39" hidden="1" customWidth="1"/>
    <col min="11528" max="11528" width="1.5" style="39" hidden="1" customWidth="1"/>
    <col min="11529" max="11532" width="1.375" style="39" hidden="1" customWidth="1"/>
    <col min="11533" max="11533" width="1.75" style="39" hidden="1" customWidth="1"/>
    <col min="11534" max="11534" width="1.375" style="39" hidden="1" customWidth="1"/>
    <col min="11535" max="11535" width="1.625" style="39" hidden="1" customWidth="1"/>
    <col min="11536" max="11541" width="1.375" style="39" hidden="1" customWidth="1"/>
    <col min="11542" max="11543" width="2.25" style="39" hidden="1" customWidth="1"/>
    <col min="11544" max="11545" width="13.25" style="39" hidden="1" customWidth="1"/>
    <col min="11546" max="11546" width="13.375" style="39" hidden="1" customWidth="1"/>
    <col min="11547" max="11553" width="13.25" style="39" hidden="1" customWidth="1"/>
    <col min="11554" max="11554" width="13.375" style="39" hidden="1" customWidth="1"/>
    <col min="11555" max="11557" width="1.625" style="39" hidden="1" customWidth="1"/>
    <col min="11558" max="11685" width="0" style="39" hidden="1" customWidth="1"/>
    <col min="11686" max="11776" width="0" style="39" hidden="1"/>
    <col min="11777" max="11777" width="1.625" style="39" hidden="1" customWidth="1"/>
    <col min="11778" max="11779" width="1.375" style="39" hidden="1" customWidth="1"/>
    <col min="11780" max="11780" width="1.875" style="39" hidden="1" customWidth="1"/>
    <col min="11781" max="11781" width="1.375" style="39" hidden="1" customWidth="1"/>
    <col min="11782" max="11782" width="1.5" style="39" hidden="1" customWidth="1"/>
    <col min="11783" max="11783" width="1.75" style="39" hidden="1" customWidth="1"/>
    <col min="11784" max="11784" width="1.5" style="39" hidden="1" customWidth="1"/>
    <col min="11785" max="11788" width="1.375" style="39" hidden="1" customWidth="1"/>
    <col min="11789" max="11789" width="1.75" style="39" hidden="1" customWidth="1"/>
    <col min="11790" max="11790" width="1.375" style="39" hidden="1" customWidth="1"/>
    <col min="11791" max="11791" width="1.625" style="39" hidden="1" customWidth="1"/>
    <col min="11792" max="11797" width="1.375" style="39" hidden="1" customWidth="1"/>
    <col min="11798" max="11799" width="2.25" style="39" hidden="1" customWidth="1"/>
    <col min="11800" max="11801" width="13.25" style="39" hidden="1" customWidth="1"/>
    <col min="11802" max="11802" width="13.375" style="39" hidden="1" customWidth="1"/>
    <col min="11803" max="11809" width="13.25" style="39" hidden="1" customWidth="1"/>
    <col min="11810" max="11810" width="13.375" style="39" hidden="1" customWidth="1"/>
    <col min="11811" max="11813" width="1.625" style="39" hidden="1" customWidth="1"/>
    <col min="11814" max="11941" width="0" style="39" hidden="1" customWidth="1"/>
    <col min="11942" max="12032" width="0" style="39" hidden="1"/>
    <col min="12033" max="12033" width="1.625" style="39" hidden="1" customWidth="1"/>
    <col min="12034" max="12035" width="1.375" style="39" hidden="1" customWidth="1"/>
    <col min="12036" max="12036" width="1.875" style="39" hidden="1" customWidth="1"/>
    <col min="12037" max="12037" width="1.375" style="39" hidden="1" customWidth="1"/>
    <col min="12038" max="12038" width="1.5" style="39" hidden="1" customWidth="1"/>
    <col min="12039" max="12039" width="1.75" style="39" hidden="1" customWidth="1"/>
    <col min="12040" max="12040" width="1.5" style="39" hidden="1" customWidth="1"/>
    <col min="12041" max="12044" width="1.375" style="39" hidden="1" customWidth="1"/>
    <col min="12045" max="12045" width="1.75" style="39" hidden="1" customWidth="1"/>
    <col min="12046" max="12046" width="1.375" style="39" hidden="1" customWidth="1"/>
    <col min="12047" max="12047" width="1.625" style="39" hidden="1" customWidth="1"/>
    <col min="12048" max="12053" width="1.375" style="39" hidden="1" customWidth="1"/>
    <col min="12054" max="12055" width="2.25" style="39" hidden="1" customWidth="1"/>
    <col min="12056" max="12057" width="13.25" style="39" hidden="1" customWidth="1"/>
    <col min="12058" max="12058" width="13.375" style="39" hidden="1" customWidth="1"/>
    <col min="12059" max="12065" width="13.25" style="39" hidden="1" customWidth="1"/>
    <col min="12066" max="12066" width="13.375" style="39" hidden="1" customWidth="1"/>
    <col min="12067" max="12069" width="1.625" style="39" hidden="1" customWidth="1"/>
    <col min="12070" max="12197" width="0" style="39" hidden="1" customWidth="1"/>
    <col min="12198" max="12288" width="0" style="39" hidden="1"/>
    <col min="12289" max="12289" width="1.625" style="39" hidden="1" customWidth="1"/>
    <col min="12290" max="12291" width="1.375" style="39" hidden="1" customWidth="1"/>
    <col min="12292" max="12292" width="1.875" style="39" hidden="1" customWidth="1"/>
    <col min="12293" max="12293" width="1.375" style="39" hidden="1" customWidth="1"/>
    <col min="12294" max="12294" width="1.5" style="39" hidden="1" customWidth="1"/>
    <col min="12295" max="12295" width="1.75" style="39" hidden="1" customWidth="1"/>
    <col min="12296" max="12296" width="1.5" style="39" hidden="1" customWidth="1"/>
    <col min="12297" max="12300" width="1.375" style="39" hidden="1" customWidth="1"/>
    <col min="12301" max="12301" width="1.75" style="39" hidden="1" customWidth="1"/>
    <col min="12302" max="12302" width="1.375" style="39" hidden="1" customWidth="1"/>
    <col min="12303" max="12303" width="1.625" style="39" hidden="1" customWidth="1"/>
    <col min="12304" max="12309" width="1.375" style="39" hidden="1" customWidth="1"/>
    <col min="12310" max="12311" width="2.25" style="39" hidden="1" customWidth="1"/>
    <col min="12312" max="12313" width="13.25" style="39" hidden="1" customWidth="1"/>
    <col min="12314" max="12314" width="13.375" style="39" hidden="1" customWidth="1"/>
    <col min="12315" max="12321" width="13.25" style="39" hidden="1" customWidth="1"/>
    <col min="12322" max="12322" width="13.375" style="39" hidden="1" customWidth="1"/>
    <col min="12323" max="12325" width="1.625" style="39" hidden="1" customWidth="1"/>
    <col min="12326" max="12453" width="0" style="39" hidden="1" customWidth="1"/>
    <col min="12454" max="12544" width="0" style="39" hidden="1"/>
    <col min="12545" max="12545" width="1.625" style="39" hidden="1" customWidth="1"/>
    <col min="12546" max="12547" width="1.375" style="39" hidden="1" customWidth="1"/>
    <col min="12548" max="12548" width="1.875" style="39" hidden="1" customWidth="1"/>
    <col min="12549" max="12549" width="1.375" style="39" hidden="1" customWidth="1"/>
    <col min="12550" max="12550" width="1.5" style="39" hidden="1" customWidth="1"/>
    <col min="12551" max="12551" width="1.75" style="39" hidden="1" customWidth="1"/>
    <col min="12552" max="12552" width="1.5" style="39" hidden="1" customWidth="1"/>
    <col min="12553" max="12556" width="1.375" style="39" hidden="1" customWidth="1"/>
    <col min="12557" max="12557" width="1.75" style="39" hidden="1" customWidth="1"/>
    <col min="12558" max="12558" width="1.375" style="39" hidden="1" customWidth="1"/>
    <col min="12559" max="12559" width="1.625" style="39" hidden="1" customWidth="1"/>
    <col min="12560" max="12565" width="1.375" style="39" hidden="1" customWidth="1"/>
    <col min="12566" max="12567" width="2.25" style="39" hidden="1" customWidth="1"/>
    <col min="12568" max="12569" width="13.25" style="39" hidden="1" customWidth="1"/>
    <col min="12570" max="12570" width="13.375" style="39" hidden="1" customWidth="1"/>
    <col min="12571" max="12577" width="13.25" style="39" hidden="1" customWidth="1"/>
    <col min="12578" max="12578" width="13.375" style="39" hidden="1" customWidth="1"/>
    <col min="12579" max="12581" width="1.625" style="39" hidden="1" customWidth="1"/>
    <col min="12582" max="12709" width="0" style="39" hidden="1" customWidth="1"/>
    <col min="12710" max="12800" width="0" style="39" hidden="1"/>
    <col min="12801" max="12801" width="1.625" style="39" hidden="1" customWidth="1"/>
    <col min="12802" max="12803" width="1.375" style="39" hidden="1" customWidth="1"/>
    <col min="12804" max="12804" width="1.875" style="39" hidden="1" customWidth="1"/>
    <col min="12805" max="12805" width="1.375" style="39" hidden="1" customWidth="1"/>
    <col min="12806" max="12806" width="1.5" style="39" hidden="1" customWidth="1"/>
    <col min="12807" max="12807" width="1.75" style="39" hidden="1" customWidth="1"/>
    <col min="12808" max="12808" width="1.5" style="39" hidden="1" customWidth="1"/>
    <col min="12809" max="12812" width="1.375" style="39" hidden="1" customWidth="1"/>
    <col min="12813" max="12813" width="1.75" style="39" hidden="1" customWidth="1"/>
    <col min="12814" max="12814" width="1.375" style="39" hidden="1" customWidth="1"/>
    <col min="12815" max="12815" width="1.625" style="39" hidden="1" customWidth="1"/>
    <col min="12816" max="12821" width="1.375" style="39" hidden="1" customWidth="1"/>
    <col min="12822" max="12823" width="2.25" style="39" hidden="1" customWidth="1"/>
    <col min="12824" max="12825" width="13.25" style="39" hidden="1" customWidth="1"/>
    <col min="12826" max="12826" width="13.375" style="39" hidden="1" customWidth="1"/>
    <col min="12827" max="12833" width="13.25" style="39" hidden="1" customWidth="1"/>
    <col min="12834" max="12834" width="13.375" style="39" hidden="1" customWidth="1"/>
    <col min="12835" max="12837" width="1.625" style="39" hidden="1" customWidth="1"/>
    <col min="12838" max="12965" width="0" style="39" hidden="1" customWidth="1"/>
    <col min="12966" max="13056" width="0" style="39" hidden="1"/>
    <col min="13057" max="13057" width="1.625" style="39" hidden="1" customWidth="1"/>
    <col min="13058" max="13059" width="1.375" style="39" hidden="1" customWidth="1"/>
    <col min="13060" max="13060" width="1.875" style="39" hidden="1" customWidth="1"/>
    <col min="13061" max="13061" width="1.375" style="39" hidden="1" customWidth="1"/>
    <col min="13062" max="13062" width="1.5" style="39" hidden="1" customWidth="1"/>
    <col min="13063" max="13063" width="1.75" style="39" hidden="1" customWidth="1"/>
    <col min="13064" max="13064" width="1.5" style="39" hidden="1" customWidth="1"/>
    <col min="13065" max="13068" width="1.375" style="39" hidden="1" customWidth="1"/>
    <col min="13069" max="13069" width="1.75" style="39" hidden="1" customWidth="1"/>
    <col min="13070" max="13070" width="1.375" style="39" hidden="1" customWidth="1"/>
    <col min="13071" max="13071" width="1.625" style="39" hidden="1" customWidth="1"/>
    <col min="13072" max="13077" width="1.375" style="39" hidden="1" customWidth="1"/>
    <col min="13078" max="13079" width="2.25" style="39" hidden="1" customWidth="1"/>
    <col min="13080" max="13081" width="13.25" style="39" hidden="1" customWidth="1"/>
    <col min="13082" max="13082" width="13.375" style="39" hidden="1" customWidth="1"/>
    <col min="13083" max="13089" width="13.25" style="39" hidden="1" customWidth="1"/>
    <col min="13090" max="13090" width="13.375" style="39" hidden="1" customWidth="1"/>
    <col min="13091" max="13093" width="1.625" style="39" hidden="1" customWidth="1"/>
    <col min="13094" max="13221" width="0" style="39" hidden="1" customWidth="1"/>
    <col min="13222" max="13312" width="0" style="39" hidden="1"/>
    <col min="13313" max="13313" width="1.625" style="39" hidden="1" customWidth="1"/>
    <col min="13314" max="13315" width="1.375" style="39" hidden="1" customWidth="1"/>
    <col min="13316" max="13316" width="1.875" style="39" hidden="1" customWidth="1"/>
    <col min="13317" max="13317" width="1.375" style="39" hidden="1" customWidth="1"/>
    <col min="13318" max="13318" width="1.5" style="39" hidden="1" customWidth="1"/>
    <col min="13319" max="13319" width="1.75" style="39" hidden="1" customWidth="1"/>
    <col min="13320" max="13320" width="1.5" style="39" hidden="1" customWidth="1"/>
    <col min="13321" max="13324" width="1.375" style="39" hidden="1" customWidth="1"/>
    <col min="13325" max="13325" width="1.75" style="39" hidden="1" customWidth="1"/>
    <col min="13326" max="13326" width="1.375" style="39" hidden="1" customWidth="1"/>
    <col min="13327" max="13327" width="1.625" style="39" hidden="1" customWidth="1"/>
    <col min="13328" max="13333" width="1.375" style="39" hidden="1" customWidth="1"/>
    <col min="13334" max="13335" width="2.25" style="39" hidden="1" customWidth="1"/>
    <col min="13336" max="13337" width="13.25" style="39" hidden="1" customWidth="1"/>
    <col min="13338" max="13338" width="13.375" style="39" hidden="1" customWidth="1"/>
    <col min="13339" max="13345" width="13.25" style="39" hidden="1" customWidth="1"/>
    <col min="13346" max="13346" width="13.375" style="39" hidden="1" customWidth="1"/>
    <col min="13347" max="13349" width="1.625" style="39" hidden="1" customWidth="1"/>
    <col min="13350" max="13477" width="0" style="39" hidden="1" customWidth="1"/>
    <col min="13478" max="13568" width="0" style="39" hidden="1"/>
    <col min="13569" max="13569" width="1.625" style="39" hidden="1" customWidth="1"/>
    <col min="13570" max="13571" width="1.375" style="39" hidden="1" customWidth="1"/>
    <col min="13572" max="13572" width="1.875" style="39" hidden="1" customWidth="1"/>
    <col min="13573" max="13573" width="1.375" style="39" hidden="1" customWidth="1"/>
    <col min="13574" max="13574" width="1.5" style="39" hidden="1" customWidth="1"/>
    <col min="13575" max="13575" width="1.75" style="39" hidden="1" customWidth="1"/>
    <col min="13576" max="13576" width="1.5" style="39" hidden="1" customWidth="1"/>
    <col min="13577" max="13580" width="1.375" style="39" hidden="1" customWidth="1"/>
    <col min="13581" max="13581" width="1.75" style="39" hidden="1" customWidth="1"/>
    <col min="13582" max="13582" width="1.375" style="39" hidden="1" customWidth="1"/>
    <col min="13583" max="13583" width="1.625" style="39" hidden="1" customWidth="1"/>
    <col min="13584" max="13589" width="1.375" style="39" hidden="1" customWidth="1"/>
    <col min="13590" max="13591" width="2.25" style="39" hidden="1" customWidth="1"/>
    <col min="13592" max="13593" width="13.25" style="39" hidden="1" customWidth="1"/>
    <col min="13594" max="13594" width="13.375" style="39" hidden="1" customWidth="1"/>
    <col min="13595" max="13601" width="13.25" style="39" hidden="1" customWidth="1"/>
    <col min="13602" max="13602" width="13.375" style="39" hidden="1" customWidth="1"/>
    <col min="13603" max="13605" width="1.625" style="39" hidden="1" customWidth="1"/>
    <col min="13606" max="13733" width="0" style="39" hidden="1" customWidth="1"/>
    <col min="13734" max="13824" width="0" style="39" hidden="1"/>
    <col min="13825" max="13825" width="1.625" style="39" hidden="1" customWidth="1"/>
    <col min="13826" max="13827" width="1.375" style="39" hidden="1" customWidth="1"/>
    <col min="13828" max="13828" width="1.875" style="39" hidden="1" customWidth="1"/>
    <col min="13829" max="13829" width="1.375" style="39" hidden="1" customWidth="1"/>
    <col min="13830" max="13830" width="1.5" style="39" hidden="1" customWidth="1"/>
    <col min="13831" max="13831" width="1.75" style="39" hidden="1" customWidth="1"/>
    <col min="13832" max="13832" width="1.5" style="39" hidden="1" customWidth="1"/>
    <col min="13833" max="13836" width="1.375" style="39" hidden="1" customWidth="1"/>
    <col min="13837" max="13837" width="1.75" style="39" hidden="1" customWidth="1"/>
    <col min="13838" max="13838" width="1.375" style="39" hidden="1" customWidth="1"/>
    <col min="13839" max="13839" width="1.625" style="39" hidden="1" customWidth="1"/>
    <col min="13840" max="13845" width="1.375" style="39" hidden="1" customWidth="1"/>
    <col min="13846" max="13847" width="2.25" style="39" hidden="1" customWidth="1"/>
    <col min="13848" max="13849" width="13.25" style="39" hidden="1" customWidth="1"/>
    <col min="13850" max="13850" width="13.375" style="39" hidden="1" customWidth="1"/>
    <col min="13851" max="13857" width="13.25" style="39" hidden="1" customWidth="1"/>
    <col min="13858" max="13858" width="13.375" style="39" hidden="1" customWidth="1"/>
    <col min="13859" max="13861" width="1.625" style="39" hidden="1" customWidth="1"/>
    <col min="13862" max="13989" width="0" style="39" hidden="1" customWidth="1"/>
    <col min="13990" max="14080" width="0" style="39" hidden="1"/>
    <col min="14081" max="14081" width="1.625" style="39" hidden="1" customWidth="1"/>
    <col min="14082" max="14083" width="1.375" style="39" hidden="1" customWidth="1"/>
    <col min="14084" max="14084" width="1.875" style="39" hidden="1" customWidth="1"/>
    <col min="14085" max="14085" width="1.375" style="39" hidden="1" customWidth="1"/>
    <col min="14086" max="14086" width="1.5" style="39" hidden="1" customWidth="1"/>
    <col min="14087" max="14087" width="1.75" style="39" hidden="1" customWidth="1"/>
    <col min="14088" max="14088" width="1.5" style="39" hidden="1" customWidth="1"/>
    <col min="14089" max="14092" width="1.375" style="39" hidden="1" customWidth="1"/>
    <col min="14093" max="14093" width="1.75" style="39" hidden="1" customWidth="1"/>
    <col min="14094" max="14094" width="1.375" style="39" hidden="1" customWidth="1"/>
    <col min="14095" max="14095" width="1.625" style="39" hidden="1" customWidth="1"/>
    <col min="14096" max="14101" width="1.375" style="39" hidden="1" customWidth="1"/>
    <col min="14102" max="14103" width="2.25" style="39" hidden="1" customWidth="1"/>
    <col min="14104" max="14105" width="13.25" style="39" hidden="1" customWidth="1"/>
    <col min="14106" max="14106" width="13.375" style="39" hidden="1" customWidth="1"/>
    <col min="14107" max="14113" width="13.25" style="39" hidden="1" customWidth="1"/>
    <col min="14114" max="14114" width="13.375" style="39" hidden="1" customWidth="1"/>
    <col min="14115" max="14117" width="1.625" style="39" hidden="1" customWidth="1"/>
    <col min="14118" max="14245" width="0" style="39" hidden="1" customWidth="1"/>
    <col min="14246" max="14336" width="0" style="39" hidden="1"/>
    <col min="14337" max="14337" width="1.625" style="39" hidden="1" customWidth="1"/>
    <col min="14338" max="14339" width="1.375" style="39" hidden="1" customWidth="1"/>
    <col min="14340" max="14340" width="1.875" style="39" hidden="1" customWidth="1"/>
    <col min="14341" max="14341" width="1.375" style="39" hidden="1" customWidth="1"/>
    <col min="14342" max="14342" width="1.5" style="39" hidden="1" customWidth="1"/>
    <col min="14343" max="14343" width="1.75" style="39" hidden="1" customWidth="1"/>
    <col min="14344" max="14344" width="1.5" style="39" hidden="1" customWidth="1"/>
    <col min="14345" max="14348" width="1.375" style="39" hidden="1" customWidth="1"/>
    <col min="14349" max="14349" width="1.75" style="39" hidden="1" customWidth="1"/>
    <col min="14350" max="14350" width="1.375" style="39" hidden="1" customWidth="1"/>
    <col min="14351" max="14351" width="1.625" style="39" hidden="1" customWidth="1"/>
    <col min="14352" max="14357" width="1.375" style="39" hidden="1" customWidth="1"/>
    <col min="14358" max="14359" width="2.25" style="39" hidden="1" customWidth="1"/>
    <col min="14360" max="14361" width="13.25" style="39" hidden="1" customWidth="1"/>
    <col min="14362" max="14362" width="13.375" style="39" hidden="1" customWidth="1"/>
    <col min="14363" max="14369" width="13.25" style="39" hidden="1" customWidth="1"/>
    <col min="14370" max="14370" width="13.375" style="39" hidden="1" customWidth="1"/>
    <col min="14371" max="14373" width="1.625" style="39" hidden="1" customWidth="1"/>
    <col min="14374" max="14501" width="0" style="39" hidden="1" customWidth="1"/>
    <col min="14502" max="14592" width="0" style="39" hidden="1"/>
    <col min="14593" max="14593" width="1.625" style="39" hidden="1" customWidth="1"/>
    <col min="14594" max="14595" width="1.375" style="39" hidden="1" customWidth="1"/>
    <col min="14596" max="14596" width="1.875" style="39" hidden="1" customWidth="1"/>
    <col min="14597" max="14597" width="1.375" style="39" hidden="1" customWidth="1"/>
    <col min="14598" max="14598" width="1.5" style="39" hidden="1" customWidth="1"/>
    <col min="14599" max="14599" width="1.75" style="39" hidden="1" customWidth="1"/>
    <col min="14600" max="14600" width="1.5" style="39" hidden="1" customWidth="1"/>
    <col min="14601" max="14604" width="1.375" style="39" hidden="1" customWidth="1"/>
    <col min="14605" max="14605" width="1.75" style="39" hidden="1" customWidth="1"/>
    <col min="14606" max="14606" width="1.375" style="39" hidden="1" customWidth="1"/>
    <col min="14607" max="14607" width="1.625" style="39" hidden="1" customWidth="1"/>
    <col min="14608" max="14613" width="1.375" style="39" hidden="1" customWidth="1"/>
    <col min="14614" max="14615" width="2.25" style="39" hidden="1" customWidth="1"/>
    <col min="14616" max="14617" width="13.25" style="39" hidden="1" customWidth="1"/>
    <col min="14618" max="14618" width="13.375" style="39" hidden="1" customWidth="1"/>
    <col min="14619" max="14625" width="13.25" style="39" hidden="1" customWidth="1"/>
    <col min="14626" max="14626" width="13.375" style="39" hidden="1" customWidth="1"/>
    <col min="14627" max="14629" width="1.625" style="39" hidden="1" customWidth="1"/>
    <col min="14630" max="14757" width="0" style="39" hidden="1" customWidth="1"/>
    <col min="14758" max="14848" width="0" style="39" hidden="1"/>
    <col min="14849" max="14849" width="1.625" style="39" hidden="1" customWidth="1"/>
    <col min="14850" max="14851" width="1.375" style="39" hidden="1" customWidth="1"/>
    <col min="14852" max="14852" width="1.875" style="39" hidden="1" customWidth="1"/>
    <col min="14853" max="14853" width="1.375" style="39" hidden="1" customWidth="1"/>
    <col min="14854" max="14854" width="1.5" style="39" hidden="1" customWidth="1"/>
    <col min="14855" max="14855" width="1.75" style="39" hidden="1" customWidth="1"/>
    <col min="14856" max="14856" width="1.5" style="39" hidden="1" customWidth="1"/>
    <col min="14857" max="14860" width="1.375" style="39" hidden="1" customWidth="1"/>
    <col min="14861" max="14861" width="1.75" style="39" hidden="1" customWidth="1"/>
    <col min="14862" max="14862" width="1.375" style="39" hidden="1" customWidth="1"/>
    <col min="14863" max="14863" width="1.625" style="39" hidden="1" customWidth="1"/>
    <col min="14864" max="14869" width="1.375" style="39" hidden="1" customWidth="1"/>
    <col min="14870" max="14871" width="2.25" style="39" hidden="1" customWidth="1"/>
    <col min="14872" max="14873" width="13.25" style="39" hidden="1" customWidth="1"/>
    <col min="14874" max="14874" width="13.375" style="39" hidden="1" customWidth="1"/>
    <col min="14875" max="14881" width="13.25" style="39" hidden="1" customWidth="1"/>
    <col min="14882" max="14882" width="13.375" style="39" hidden="1" customWidth="1"/>
    <col min="14883" max="14885" width="1.625" style="39" hidden="1" customWidth="1"/>
    <col min="14886" max="15013" width="0" style="39" hidden="1" customWidth="1"/>
    <col min="15014" max="15104" width="0" style="39" hidden="1"/>
    <col min="15105" max="15105" width="1.625" style="39" hidden="1" customWidth="1"/>
    <col min="15106" max="15107" width="1.375" style="39" hidden="1" customWidth="1"/>
    <col min="15108" max="15108" width="1.875" style="39" hidden="1" customWidth="1"/>
    <col min="15109" max="15109" width="1.375" style="39" hidden="1" customWidth="1"/>
    <col min="15110" max="15110" width="1.5" style="39" hidden="1" customWidth="1"/>
    <col min="15111" max="15111" width="1.75" style="39" hidden="1" customWidth="1"/>
    <col min="15112" max="15112" width="1.5" style="39" hidden="1" customWidth="1"/>
    <col min="15113" max="15116" width="1.375" style="39" hidden="1" customWidth="1"/>
    <col min="15117" max="15117" width="1.75" style="39" hidden="1" customWidth="1"/>
    <col min="15118" max="15118" width="1.375" style="39" hidden="1" customWidth="1"/>
    <col min="15119" max="15119" width="1.625" style="39" hidden="1" customWidth="1"/>
    <col min="15120" max="15125" width="1.375" style="39" hidden="1" customWidth="1"/>
    <col min="15126" max="15127" width="2.25" style="39" hidden="1" customWidth="1"/>
    <col min="15128" max="15129" width="13.25" style="39" hidden="1" customWidth="1"/>
    <col min="15130" max="15130" width="13.375" style="39" hidden="1" customWidth="1"/>
    <col min="15131" max="15137" width="13.25" style="39" hidden="1" customWidth="1"/>
    <col min="15138" max="15138" width="13.375" style="39" hidden="1" customWidth="1"/>
    <col min="15139" max="15141" width="1.625" style="39" hidden="1" customWidth="1"/>
    <col min="15142" max="15269" width="0" style="39" hidden="1" customWidth="1"/>
    <col min="15270" max="15360" width="0" style="39" hidden="1"/>
    <col min="15361" max="15361" width="1.625" style="39" hidden="1" customWidth="1"/>
    <col min="15362" max="15363" width="1.375" style="39" hidden="1" customWidth="1"/>
    <col min="15364" max="15364" width="1.875" style="39" hidden="1" customWidth="1"/>
    <col min="15365" max="15365" width="1.375" style="39" hidden="1" customWidth="1"/>
    <col min="15366" max="15366" width="1.5" style="39" hidden="1" customWidth="1"/>
    <col min="15367" max="15367" width="1.75" style="39" hidden="1" customWidth="1"/>
    <col min="15368" max="15368" width="1.5" style="39" hidden="1" customWidth="1"/>
    <col min="15369" max="15372" width="1.375" style="39" hidden="1" customWidth="1"/>
    <col min="15373" max="15373" width="1.75" style="39" hidden="1" customWidth="1"/>
    <col min="15374" max="15374" width="1.375" style="39" hidden="1" customWidth="1"/>
    <col min="15375" max="15375" width="1.625" style="39" hidden="1" customWidth="1"/>
    <col min="15376" max="15381" width="1.375" style="39" hidden="1" customWidth="1"/>
    <col min="15382" max="15383" width="2.25" style="39" hidden="1" customWidth="1"/>
    <col min="15384" max="15385" width="13.25" style="39" hidden="1" customWidth="1"/>
    <col min="15386" max="15386" width="13.375" style="39" hidden="1" customWidth="1"/>
    <col min="15387" max="15393" width="13.25" style="39" hidden="1" customWidth="1"/>
    <col min="15394" max="15394" width="13.375" style="39" hidden="1" customWidth="1"/>
    <col min="15395" max="15397" width="1.625" style="39" hidden="1" customWidth="1"/>
    <col min="15398" max="15525" width="0" style="39" hidden="1" customWidth="1"/>
    <col min="15526" max="15616" width="0" style="39" hidden="1"/>
    <col min="15617" max="15617" width="1.625" style="39" hidden="1" customWidth="1"/>
    <col min="15618" max="15619" width="1.375" style="39" hidden="1" customWidth="1"/>
    <col min="15620" max="15620" width="1.875" style="39" hidden="1" customWidth="1"/>
    <col min="15621" max="15621" width="1.375" style="39" hidden="1" customWidth="1"/>
    <col min="15622" max="15622" width="1.5" style="39" hidden="1" customWidth="1"/>
    <col min="15623" max="15623" width="1.75" style="39" hidden="1" customWidth="1"/>
    <col min="15624" max="15624" width="1.5" style="39" hidden="1" customWidth="1"/>
    <col min="15625" max="15628" width="1.375" style="39" hidden="1" customWidth="1"/>
    <col min="15629" max="15629" width="1.75" style="39" hidden="1" customWidth="1"/>
    <col min="15630" max="15630" width="1.375" style="39" hidden="1" customWidth="1"/>
    <col min="15631" max="15631" width="1.625" style="39" hidden="1" customWidth="1"/>
    <col min="15632" max="15637" width="1.375" style="39" hidden="1" customWidth="1"/>
    <col min="15638" max="15639" width="2.25" style="39" hidden="1" customWidth="1"/>
    <col min="15640" max="15641" width="13.25" style="39" hidden="1" customWidth="1"/>
    <col min="15642" max="15642" width="13.375" style="39" hidden="1" customWidth="1"/>
    <col min="15643" max="15649" width="13.25" style="39" hidden="1" customWidth="1"/>
    <col min="15650" max="15650" width="13.375" style="39" hidden="1" customWidth="1"/>
    <col min="15651" max="15653" width="1.625" style="39" hidden="1" customWidth="1"/>
    <col min="15654" max="15781" width="0" style="39" hidden="1" customWidth="1"/>
    <col min="15782" max="15872" width="0" style="39" hidden="1"/>
    <col min="15873" max="15873" width="1.625" style="39" hidden="1" customWidth="1"/>
    <col min="15874" max="15875" width="1.375" style="39" hidden="1" customWidth="1"/>
    <col min="15876" max="15876" width="1.875" style="39" hidden="1" customWidth="1"/>
    <col min="15877" max="15877" width="1.375" style="39" hidden="1" customWidth="1"/>
    <col min="15878" max="15878" width="1.5" style="39" hidden="1" customWidth="1"/>
    <col min="15879" max="15879" width="1.75" style="39" hidden="1" customWidth="1"/>
    <col min="15880" max="15880" width="1.5" style="39" hidden="1" customWidth="1"/>
    <col min="15881" max="15884" width="1.375" style="39" hidden="1" customWidth="1"/>
    <col min="15885" max="15885" width="1.75" style="39" hidden="1" customWidth="1"/>
    <col min="15886" max="15886" width="1.375" style="39" hidden="1" customWidth="1"/>
    <col min="15887" max="15887" width="1.625" style="39" hidden="1" customWidth="1"/>
    <col min="15888" max="15893" width="1.375" style="39" hidden="1" customWidth="1"/>
    <col min="15894" max="15895" width="2.25" style="39" hidden="1" customWidth="1"/>
    <col min="15896" max="15897" width="13.25" style="39" hidden="1" customWidth="1"/>
    <col min="15898" max="15898" width="13.375" style="39" hidden="1" customWidth="1"/>
    <col min="15899" max="15905" width="13.25" style="39" hidden="1" customWidth="1"/>
    <col min="15906" max="15906" width="13.375" style="39" hidden="1" customWidth="1"/>
    <col min="15907" max="15909" width="1.625" style="39" hidden="1" customWidth="1"/>
    <col min="15910" max="16037" width="0" style="39" hidden="1" customWidth="1"/>
    <col min="16038" max="16128" width="0" style="39" hidden="1"/>
    <col min="16129" max="16129" width="1.625" style="39" hidden="1" customWidth="1"/>
    <col min="16130" max="16131" width="1.375" style="39" hidden="1" customWidth="1"/>
    <col min="16132" max="16132" width="1.875" style="39" hidden="1" customWidth="1"/>
    <col min="16133" max="16133" width="1.375" style="39" hidden="1" customWidth="1"/>
    <col min="16134" max="16134" width="1.5" style="39" hidden="1" customWidth="1"/>
    <col min="16135" max="16135" width="1.75" style="39" hidden="1" customWidth="1"/>
    <col min="16136" max="16136" width="1.5" style="39" hidden="1" customWidth="1"/>
    <col min="16137" max="16140" width="1.375" style="39" hidden="1" customWidth="1"/>
    <col min="16141" max="16141" width="1.75" style="39" hidden="1" customWidth="1"/>
    <col min="16142" max="16142" width="1.375" style="39" hidden="1" customWidth="1"/>
    <col min="16143" max="16143" width="1.625" style="39" hidden="1" customWidth="1"/>
    <col min="16144" max="16149" width="1.375" style="39" hidden="1" customWidth="1"/>
    <col min="16150" max="16151" width="2.25" style="39" hidden="1" customWidth="1"/>
    <col min="16152" max="16153" width="13.25" style="39" hidden="1" customWidth="1"/>
    <col min="16154" max="16154" width="13.375" style="39" hidden="1" customWidth="1"/>
    <col min="16155" max="16161" width="13.25" style="39" hidden="1" customWidth="1"/>
    <col min="16162" max="16162" width="13.375" style="39" hidden="1" customWidth="1"/>
    <col min="16163" max="16165" width="1.625" style="39" hidden="1" customWidth="1"/>
    <col min="16166" max="16293" width="0" style="39" hidden="1" customWidth="1"/>
    <col min="16294" max="16384" width="0" style="39" hidden="1"/>
  </cols>
  <sheetData>
    <row r="1" spans="1:134" s="21" customFormat="1" ht="9.9499999999999993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</row>
    <row r="2" spans="1:134" s="21" customFormat="1" ht="15" customHeight="1" x14ac:dyDescent="0.15">
      <c r="A2" s="20" t="s">
        <v>524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</row>
    <row r="3" spans="1:134" s="21" customFormat="1" ht="9.9499999999999993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</row>
    <row r="4" spans="1:134" s="21" customFormat="1" ht="16.149999999999999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4" t="s">
        <v>20</v>
      </c>
      <c r="AH4" s="72" t="s">
        <v>525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</row>
    <row r="5" spans="1:134" s="21" customFormat="1" ht="9.9499999999999993" customHeight="1" x14ac:dyDescent="0.15">
      <c r="A5" s="23"/>
      <c r="B5" s="23"/>
      <c r="C5" s="2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</row>
    <row r="6" spans="1:134" s="21" customFormat="1" ht="22.9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7" t="s">
        <v>26</v>
      </c>
      <c r="Y6" s="73"/>
      <c r="Z6" s="73"/>
      <c r="AA6" s="74"/>
      <c r="AB6" s="74"/>
      <c r="AC6" s="20"/>
      <c r="AD6" s="20"/>
      <c r="AE6" s="28" t="s">
        <v>0</v>
      </c>
      <c r="AF6" s="28" t="s">
        <v>1</v>
      </c>
      <c r="AG6" s="75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</row>
    <row r="7" spans="1:134" s="21" customFormat="1" ht="16.149999999999999" customHeight="1" x14ac:dyDescent="0.15">
      <c r="A7" s="20"/>
      <c r="B7" s="32" t="s">
        <v>21</v>
      </c>
      <c r="C7" s="20"/>
      <c r="D7" s="20"/>
      <c r="E7" s="20"/>
      <c r="F7" s="20"/>
      <c r="G7" s="20"/>
      <c r="H7" s="20"/>
      <c r="I7" s="20"/>
      <c r="J7" s="20"/>
      <c r="K7" s="5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82" t="s">
        <v>526</v>
      </c>
      <c r="Z7" s="482"/>
      <c r="AA7" s="482"/>
      <c r="AB7" s="20"/>
      <c r="AC7" s="20"/>
      <c r="AD7" s="20"/>
      <c r="AE7" s="31" t="s">
        <v>8</v>
      </c>
      <c r="AF7" s="31" t="s">
        <v>5</v>
      </c>
      <c r="AG7" s="76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</row>
    <row r="8" spans="1:134" s="21" customFormat="1" ht="14.45" customHeight="1" x14ac:dyDescent="0.15">
      <c r="A8" s="20"/>
      <c r="B8" s="32" t="s">
        <v>22</v>
      </c>
      <c r="C8" s="20"/>
      <c r="D8" s="20"/>
      <c r="E8" s="20"/>
      <c r="F8" s="20"/>
      <c r="G8" s="20"/>
      <c r="H8" s="20"/>
      <c r="I8" s="20"/>
      <c r="J8" s="20"/>
      <c r="K8" s="22" t="s">
        <v>527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</row>
    <row r="9" spans="1:134" s="21" customFormat="1" ht="15" customHeight="1" x14ac:dyDescent="0.15">
      <c r="A9" s="20"/>
      <c r="B9" s="32"/>
      <c r="C9" s="20"/>
      <c r="D9" s="20"/>
      <c r="E9" s="20"/>
      <c r="F9" s="20"/>
      <c r="G9" s="20"/>
      <c r="H9" s="20"/>
      <c r="I9" s="20"/>
      <c r="J9" s="20"/>
      <c r="K9" s="2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77"/>
      <c r="AG9" s="22"/>
      <c r="AH9" s="78" t="s">
        <v>27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</row>
    <row r="10" spans="1:134" ht="12.6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6" t="s">
        <v>17</v>
      </c>
      <c r="Y10" s="36" t="s">
        <v>7</v>
      </c>
      <c r="Z10" s="36" t="s">
        <v>9</v>
      </c>
      <c r="AA10" s="36" t="s">
        <v>10</v>
      </c>
      <c r="AB10" s="36" t="s">
        <v>24</v>
      </c>
      <c r="AC10" s="36" t="s">
        <v>12</v>
      </c>
      <c r="AD10" s="36" t="s">
        <v>13</v>
      </c>
      <c r="AE10" s="36" t="s">
        <v>14</v>
      </c>
      <c r="AF10" s="36" t="s">
        <v>15</v>
      </c>
      <c r="AG10" s="36" t="s">
        <v>16</v>
      </c>
      <c r="AH10" s="36" t="s">
        <v>28</v>
      </c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</row>
    <row r="11" spans="1:134" ht="21.95" customHeight="1" x14ac:dyDescent="0.15">
      <c r="A11" s="35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2"/>
      <c r="X11" s="43"/>
      <c r="Y11" s="79"/>
      <c r="Z11" s="79"/>
      <c r="AA11" s="79"/>
      <c r="AB11" s="79"/>
      <c r="AC11" s="80"/>
      <c r="AD11" s="79"/>
      <c r="AE11" s="767" t="s">
        <v>29</v>
      </c>
      <c r="AF11" s="768"/>
      <c r="AG11" s="769"/>
      <c r="AH11" s="79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</row>
    <row r="12" spans="1:134" ht="33.75" customHeight="1" x14ac:dyDescent="0.15">
      <c r="A12" s="35"/>
      <c r="B12" s="759" t="s">
        <v>30</v>
      </c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1"/>
      <c r="V12" s="762" t="s">
        <v>18</v>
      </c>
      <c r="W12" s="763"/>
      <c r="X12" s="81" t="s">
        <v>31</v>
      </c>
      <c r="Y12" s="81" t="s">
        <v>32</v>
      </c>
      <c r="Z12" s="81" t="s">
        <v>33</v>
      </c>
      <c r="AA12" s="82" t="s">
        <v>34</v>
      </c>
      <c r="AB12" s="83" t="s">
        <v>35</v>
      </c>
      <c r="AC12" s="81" t="s">
        <v>36</v>
      </c>
      <c r="AD12" s="45" t="s">
        <v>37</v>
      </c>
      <c r="AE12" s="84" t="s">
        <v>528</v>
      </c>
      <c r="AF12" s="84" t="s">
        <v>38</v>
      </c>
      <c r="AG12" s="84" t="s">
        <v>39</v>
      </c>
      <c r="AH12" s="45" t="s">
        <v>25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</row>
    <row r="13" spans="1:134" ht="12.75" customHeight="1" x14ac:dyDescent="0.15">
      <c r="A13" s="3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9"/>
      <c r="W13" s="50"/>
      <c r="X13" s="85"/>
      <c r="Y13" s="86"/>
      <c r="Z13" s="87"/>
      <c r="AA13" s="87"/>
      <c r="AB13" s="87"/>
      <c r="AC13" s="88"/>
      <c r="AD13" s="88"/>
      <c r="AE13" s="87"/>
      <c r="AF13" s="87"/>
      <c r="AG13" s="87"/>
      <c r="AH13" s="4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</row>
    <row r="14" spans="1:134" s="62" customFormat="1" ht="8.1" customHeight="1" thickBot="1" x14ac:dyDescent="0.2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6"/>
      <c r="W14" s="57"/>
      <c r="X14" s="58"/>
      <c r="Y14" s="59"/>
      <c r="Z14" s="60"/>
      <c r="AA14" s="60"/>
      <c r="AB14" s="60"/>
      <c r="AC14" s="61"/>
      <c r="AD14" s="60"/>
      <c r="AE14" s="60"/>
      <c r="AF14" s="60"/>
      <c r="AG14" s="60"/>
      <c r="AH14" s="61"/>
      <c r="AI14" s="89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</row>
    <row r="15" spans="1:134" ht="22.5" customHeight="1" x14ac:dyDescent="0.15">
      <c r="A15" s="35"/>
      <c r="B15" s="770" t="s">
        <v>40</v>
      </c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2"/>
      <c r="V15" s="90">
        <v>0</v>
      </c>
      <c r="W15" s="91">
        <v>1</v>
      </c>
      <c r="X15" s="63"/>
      <c r="Y15" s="63"/>
      <c r="Z15" s="63"/>
      <c r="AA15" s="63"/>
      <c r="AB15" s="63"/>
      <c r="AC15" s="64">
        <f>SUM(X15:AB15)</f>
        <v>0</v>
      </c>
      <c r="AD15" s="64">
        <f>SUM(AE15:AG15)</f>
        <v>0</v>
      </c>
      <c r="AE15" s="63"/>
      <c r="AF15" s="63"/>
      <c r="AG15" s="63"/>
      <c r="AH15" s="65">
        <f>AC15-AD15</f>
        <v>0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</row>
    <row r="16" spans="1:134" ht="20.25" customHeight="1" x14ac:dyDescent="0.15">
      <c r="A16" s="35"/>
      <c r="B16" s="770" t="s">
        <v>529</v>
      </c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2"/>
      <c r="V16" s="92">
        <v>0</v>
      </c>
      <c r="W16" s="93">
        <v>2</v>
      </c>
      <c r="X16" s="94">
        <f>SUM(X17:X20)</f>
        <v>0</v>
      </c>
      <c r="Y16" s="94">
        <f>SUM(Y17:Y20)</f>
        <v>0</v>
      </c>
      <c r="Z16" s="94">
        <f t="shared" ref="Z16:AG16" si="0">SUM(Z17:Z20)</f>
        <v>0</v>
      </c>
      <c r="AA16" s="94">
        <f t="shared" si="0"/>
        <v>0</v>
      </c>
      <c r="AB16" s="94">
        <f t="shared" si="0"/>
        <v>0</v>
      </c>
      <c r="AC16" s="94">
        <f t="shared" ref="AC16:AC27" si="1">SUM(X16:AB16)</f>
        <v>0</v>
      </c>
      <c r="AD16" s="94">
        <f>SUM(AE16:AG16)</f>
        <v>0</v>
      </c>
      <c r="AE16" s="94">
        <f>SUM(AE17:AE20)</f>
        <v>0</v>
      </c>
      <c r="AF16" s="94">
        <f t="shared" si="0"/>
        <v>0</v>
      </c>
      <c r="AG16" s="94">
        <f t="shared" si="0"/>
        <v>0</v>
      </c>
      <c r="AH16" s="95">
        <f t="shared" ref="AH16:AH25" si="2">AC16-AD16</f>
        <v>0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</row>
    <row r="17" spans="1:134" ht="20.25" customHeight="1" x14ac:dyDescent="0.15">
      <c r="A17" s="35"/>
      <c r="B17" s="764" t="s">
        <v>41</v>
      </c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6"/>
      <c r="V17" s="92">
        <v>0</v>
      </c>
      <c r="W17" s="93">
        <v>3</v>
      </c>
      <c r="X17" s="96"/>
      <c r="Y17" s="96"/>
      <c r="Z17" s="96"/>
      <c r="AA17" s="96"/>
      <c r="AB17" s="96"/>
      <c r="AC17" s="94">
        <f t="shared" si="1"/>
        <v>0</v>
      </c>
      <c r="AD17" s="94">
        <f t="shared" ref="AD17:AD27" si="3">SUM(AE17:AG17)</f>
        <v>0</v>
      </c>
      <c r="AE17" s="96"/>
      <c r="AF17" s="96"/>
      <c r="AG17" s="96"/>
      <c r="AH17" s="95">
        <f t="shared" si="2"/>
        <v>0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</row>
    <row r="18" spans="1:134" ht="20.25" customHeight="1" x14ac:dyDescent="0.15">
      <c r="A18" s="35"/>
      <c r="B18" s="764" t="s">
        <v>42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6"/>
      <c r="V18" s="92">
        <v>0</v>
      </c>
      <c r="W18" s="93">
        <v>4</v>
      </c>
      <c r="X18" s="96"/>
      <c r="Y18" s="96"/>
      <c r="Z18" s="96"/>
      <c r="AA18" s="96"/>
      <c r="AB18" s="96"/>
      <c r="AC18" s="94">
        <f t="shared" si="1"/>
        <v>0</v>
      </c>
      <c r="AD18" s="94">
        <f t="shared" si="3"/>
        <v>0</v>
      </c>
      <c r="AE18" s="97">
        <v>0</v>
      </c>
      <c r="AF18" s="96"/>
      <c r="AG18" s="96"/>
      <c r="AH18" s="95">
        <f t="shared" si="2"/>
        <v>0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</row>
    <row r="19" spans="1:134" ht="20.25" customHeight="1" x14ac:dyDescent="0.15">
      <c r="A19" s="35"/>
      <c r="B19" s="764" t="s">
        <v>43</v>
      </c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6"/>
      <c r="V19" s="92">
        <v>0</v>
      </c>
      <c r="W19" s="93">
        <v>5</v>
      </c>
      <c r="X19" s="96"/>
      <c r="Y19" s="96"/>
      <c r="Z19" s="96"/>
      <c r="AA19" s="96"/>
      <c r="AB19" s="96"/>
      <c r="AC19" s="94">
        <f t="shared" si="1"/>
        <v>0</v>
      </c>
      <c r="AD19" s="94">
        <f t="shared" si="3"/>
        <v>0</v>
      </c>
      <c r="AE19" s="96"/>
      <c r="AF19" s="96"/>
      <c r="AG19" s="96"/>
      <c r="AH19" s="95">
        <f t="shared" si="2"/>
        <v>0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</row>
    <row r="20" spans="1:134" ht="20.25" customHeight="1" x14ac:dyDescent="0.15">
      <c r="A20" s="35"/>
      <c r="B20" s="764" t="s">
        <v>44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6"/>
      <c r="V20" s="92">
        <v>0</v>
      </c>
      <c r="W20" s="93">
        <v>6</v>
      </c>
      <c r="X20" s="96"/>
      <c r="Y20" s="96"/>
      <c r="Z20" s="96"/>
      <c r="AA20" s="96"/>
      <c r="AB20" s="96"/>
      <c r="AC20" s="94">
        <f t="shared" si="1"/>
        <v>0</v>
      </c>
      <c r="AD20" s="94">
        <f t="shared" si="3"/>
        <v>0</v>
      </c>
      <c r="AE20" s="96"/>
      <c r="AF20" s="96"/>
      <c r="AG20" s="96"/>
      <c r="AH20" s="95">
        <f t="shared" si="2"/>
        <v>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</row>
    <row r="21" spans="1:134" ht="20.25" customHeight="1" x14ac:dyDescent="0.15">
      <c r="A21" s="35"/>
      <c r="B21" s="770" t="s">
        <v>530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2"/>
      <c r="V21" s="92">
        <v>0</v>
      </c>
      <c r="W21" s="93">
        <v>7</v>
      </c>
      <c r="X21" s="94">
        <f>SUM(X22:X23)</f>
        <v>0</v>
      </c>
      <c r="Y21" s="94">
        <f t="shared" ref="Y21:AG21" si="4">SUM(Y22:Y23)</f>
        <v>0</v>
      </c>
      <c r="Z21" s="94">
        <f t="shared" si="4"/>
        <v>0</v>
      </c>
      <c r="AA21" s="94">
        <f t="shared" si="4"/>
        <v>0</v>
      </c>
      <c r="AB21" s="94">
        <f t="shared" si="4"/>
        <v>0</v>
      </c>
      <c r="AC21" s="94">
        <f t="shared" si="1"/>
        <v>0</v>
      </c>
      <c r="AD21" s="94">
        <f t="shared" si="3"/>
        <v>0</v>
      </c>
      <c r="AE21" s="94">
        <f t="shared" si="4"/>
        <v>0</v>
      </c>
      <c r="AF21" s="94">
        <f t="shared" si="4"/>
        <v>0</v>
      </c>
      <c r="AG21" s="94">
        <f t="shared" si="4"/>
        <v>0</v>
      </c>
      <c r="AH21" s="95">
        <f t="shared" si="2"/>
        <v>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</row>
    <row r="22" spans="1:134" ht="20.25" customHeight="1" x14ac:dyDescent="0.15">
      <c r="A22" s="35"/>
      <c r="B22" s="764" t="s">
        <v>41</v>
      </c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6"/>
      <c r="V22" s="92">
        <v>0</v>
      </c>
      <c r="W22" s="93">
        <v>8</v>
      </c>
      <c r="X22" s="96"/>
      <c r="Y22" s="96"/>
      <c r="Z22" s="96"/>
      <c r="AA22" s="96"/>
      <c r="AB22" s="96"/>
      <c r="AC22" s="94">
        <f t="shared" si="1"/>
        <v>0</v>
      </c>
      <c r="AD22" s="94">
        <f t="shared" si="3"/>
        <v>0</v>
      </c>
      <c r="AE22" s="96"/>
      <c r="AF22" s="96"/>
      <c r="AG22" s="96"/>
      <c r="AH22" s="95">
        <f t="shared" si="2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</row>
    <row r="23" spans="1:134" ht="20.25" customHeight="1" x14ac:dyDescent="0.15">
      <c r="A23" s="35"/>
      <c r="B23" s="764" t="s">
        <v>42</v>
      </c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6"/>
      <c r="V23" s="92">
        <v>0</v>
      </c>
      <c r="W23" s="93">
        <v>9</v>
      </c>
      <c r="X23" s="96"/>
      <c r="Y23" s="96"/>
      <c r="Z23" s="96"/>
      <c r="AA23" s="96"/>
      <c r="AB23" s="96"/>
      <c r="AC23" s="94">
        <f t="shared" si="1"/>
        <v>0</v>
      </c>
      <c r="AD23" s="94">
        <f t="shared" si="3"/>
        <v>0</v>
      </c>
      <c r="AE23" s="97">
        <v>0</v>
      </c>
      <c r="AF23" s="96"/>
      <c r="AG23" s="96"/>
      <c r="AH23" s="95">
        <f t="shared" si="2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</row>
    <row r="24" spans="1:134" ht="20.25" customHeight="1" x14ac:dyDescent="0.15">
      <c r="A24" s="35"/>
      <c r="B24" s="770" t="s">
        <v>531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2"/>
      <c r="V24" s="92">
        <v>1</v>
      </c>
      <c r="W24" s="93">
        <v>0</v>
      </c>
      <c r="X24" s="96"/>
      <c r="Y24" s="96"/>
      <c r="Z24" s="96"/>
      <c r="AA24" s="96"/>
      <c r="AB24" s="96"/>
      <c r="AC24" s="94">
        <f t="shared" si="1"/>
        <v>0</v>
      </c>
      <c r="AD24" s="94">
        <f t="shared" si="3"/>
        <v>0</v>
      </c>
      <c r="AE24" s="96"/>
      <c r="AF24" s="96"/>
      <c r="AG24" s="96"/>
      <c r="AH24" s="95">
        <f t="shared" si="2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</row>
    <row r="25" spans="1:134" ht="24" customHeight="1" x14ac:dyDescent="0.15">
      <c r="A25" s="35"/>
      <c r="B25" s="773" t="s">
        <v>45</v>
      </c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5"/>
      <c r="V25" s="92">
        <v>1</v>
      </c>
      <c r="W25" s="93">
        <v>1</v>
      </c>
      <c r="X25" s="94">
        <f>X15+X16+X21+X24</f>
        <v>0</v>
      </c>
      <c r="Y25" s="94">
        <f t="shared" ref="Y25:AG25" si="5">Y15+Y16+Y21+Y24</f>
        <v>0</v>
      </c>
      <c r="Z25" s="94">
        <f t="shared" si="5"/>
        <v>0</v>
      </c>
      <c r="AA25" s="94">
        <f t="shared" si="5"/>
        <v>0</v>
      </c>
      <c r="AB25" s="94">
        <f t="shared" si="5"/>
        <v>0</v>
      </c>
      <c r="AC25" s="94">
        <f t="shared" si="1"/>
        <v>0</v>
      </c>
      <c r="AD25" s="94">
        <f t="shared" si="3"/>
        <v>0</v>
      </c>
      <c r="AE25" s="94">
        <f t="shared" si="5"/>
        <v>0</v>
      </c>
      <c r="AF25" s="94">
        <f t="shared" si="5"/>
        <v>0</v>
      </c>
      <c r="AG25" s="94">
        <f t="shared" si="5"/>
        <v>0</v>
      </c>
      <c r="AH25" s="95">
        <f t="shared" si="2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</row>
    <row r="26" spans="1:134" ht="24" customHeight="1" x14ac:dyDescent="0.15">
      <c r="A26" s="35"/>
      <c r="B26" s="773" t="s">
        <v>46</v>
      </c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5"/>
      <c r="V26" s="92">
        <v>1</v>
      </c>
      <c r="W26" s="93">
        <v>2</v>
      </c>
      <c r="X26" s="96"/>
      <c r="Y26" s="96"/>
      <c r="Z26" s="96"/>
      <c r="AA26" s="96"/>
      <c r="AB26" s="96"/>
      <c r="AC26" s="94">
        <f t="shared" si="1"/>
        <v>0</v>
      </c>
      <c r="AD26" s="98">
        <f t="shared" si="3"/>
        <v>0</v>
      </c>
      <c r="AE26" s="97">
        <v>0</v>
      </c>
      <c r="AF26" s="97">
        <v>0</v>
      </c>
      <c r="AG26" s="97">
        <v>0</v>
      </c>
      <c r="AH26" s="99">
        <f>IF(AD26=0,0,AC26-AD26)</f>
        <v>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</row>
    <row r="27" spans="1:134" ht="24" customHeight="1" thickBot="1" x14ac:dyDescent="0.2">
      <c r="A27" s="35"/>
      <c r="B27" s="773" t="s">
        <v>47</v>
      </c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5"/>
      <c r="V27" s="100">
        <v>1</v>
      </c>
      <c r="W27" s="66">
        <v>3</v>
      </c>
      <c r="X27" s="68">
        <f>X25-X26</f>
        <v>0</v>
      </c>
      <c r="Y27" s="68">
        <f t="shared" ref="Y27:AB27" si="6">Y25-Y26</f>
        <v>0</v>
      </c>
      <c r="Z27" s="68">
        <f t="shared" si="6"/>
        <v>0</v>
      </c>
      <c r="AA27" s="68">
        <f t="shared" si="6"/>
        <v>0</v>
      </c>
      <c r="AB27" s="68">
        <f t="shared" si="6"/>
        <v>0</v>
      </c>
      <c r="AC27" s="68">
        <f t="shared" si="1"/>
        <v>0</v>
      </c>
      <c r="AD27" s="101">
        <f t="shared" si="3"/>
        <v>0</v>
      </c>
      <c r="AE27" s="101">
        <f>IF(AE26=0,0,AE25-AE26)</f>
        <v>0</v>
      </c>
      <c r="AF27" s="101">
        <f t="shared" ref="AF27:AG27" si="7">IF(AF26=0,0,AF25-AF26)</f>
        <v>0</v>
      </c>
      <c r="AG27" s="101">
        <f t="shared" si="7"/>
        <v>0</v>
      </c>
      <c r="AH27" s="102">
        <f>IF(AD27=0,0,AC27-AD27)</f>
        <v>0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</row>
    <row r="28" spans="1:134" ht="18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03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</row>
    <row r="29" spans="1:134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</row>
    <row r="30" spans="1:134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</row>
    <row r="31" spans="1:134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</row>
    <row r="32" spans="1:134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</row>
    <row r="33" spans="1:134" hidden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</row>
    <row r="34" spans="1:134" hidden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</row>
    <row r="35" spans="1:134" hidden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</row>
    <row r="36" spans="1:134" hidden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</row>
    <row r="37" spans="1:134" hidden="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</row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sheetProtection sheet="1" objects="1" scenarios="1"/>
  <dataConsolidate/>
  <mergeCells count="16">
    <mergeCell ref="B24:U24"/>
    <mergeCell ref="B25:U25"/>
    <mergeCell ref="B26:U26"/>
    <mergeCell ref="B27:U27"/>
    <mergeCell ref="B18:U18"/>
    <mergeCell ref="B19:U19"/>
    <mergeCell ref="B20:U20"/>
    <mergeCell ref="B21:U21"/>
    <mergeCell ref="B22:U22"/>
    <mergeCell ref="B23:U23"/>
    <mergeCell ref="B17:U17"/>
    <mergeCell ref="AE11:AG11"/>
    <mergeCell ref="B12:U12"/>
    <mergeCell ref="V12:W12"/>
    <mergeCell ref="B15:U15"/>
    <mergeCell ref="B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20 AE19:AG20 AE22:AG22 AF23:AG23 X22:AB24 AE24:AG24 X26:AB26" xr:uid="{466D5BF8-8E46-46BA-B2F2-67FA94F0DB28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656E-15F1-4DBC-B1C8-713262F90415}">
  <sheetPr codeName="Sheet17">
    <pageSetUpPr autoPageBreaks="0" fitToPage="1"/>
  </sheetPr>
  <dimension ref="A1:XFC49"/>
  <sheetViews>
    <sheetView showGridLines="0" zoomScale="90" zoomScaleNormal="90" workbookViewId="0">
      <pane xSplit="23" ySplit="11" topLeftCell="X12" activePane="bottomRight" state="frozen"/>
      <selection activeCell="AE25" sqref="AE25"/>
      <selection pane="topRight" activeCell="AE25" sqref="AE25"/>
      <selection pane="bottomLeft" activeCell="AE25" sqref="AE25"/>
      <selection pane="bottomRight" activeCell="AA14" sqref="AA14"/>
    </sheetView>
  </sheetViews>
  <sheetFormatPr defaultColWidth="0" defaultRowHeight="0" customHeight="1" zeroHeight="1" x14ac:dyDescent="0.15"/>
  <cols>
    <col min="1" max="21" width="1.625" style="39" customWidth="1"/>
    <col min="22" max="23" width="2.625" style="39" customWidth="1"/>
    <col min="24" max="24" width="13.125" style="39" customWidth="1"/>
    <col min="25" max="25" width="10.875" style="39" customWidth="1"/>
    <col min="26" max="29" width="15.5" style="39" customWidth="1"/>
    <col min="30" max="30" width="11.75" style="39" customWidth="1"/>
    <col min="31" max="32" width="15.5" style="39" customWidth="1"/>
    <col min="33" max="33" width="10.5" style="39" customWidth="1"/>
    <col min="34" max="34" width="13.75" style="39" customWidth="1"/>
    <col min="35" max="35" width="0.125" style="39" hidden="1" customWidth="1"/>
    <col min="36" max="42" width="1.625" style="39" hidden="1" customWidth="1"/>
    <col min="43" max="44" width="0" style="39" hidden="1" customWidth="1"/>
    <col min="45" max="45" width="0.125" style="39" hidden="1" customWidth="1"/>
    <col min="46" max="52" width="1.625" style="39" hidden="1" customWidth="1"/>
    <col min="53" max="254" width="0" style="39" hidden="1" customWidth="1"/>
    <col min="255" max="255" width="3.5" style="39" customWidth="1"/>
    <col min="256" max="256" width="15" style="39" hidden="1"/>
    <col min="257" max="277" width="1.625" style="39" hidden="1" customWidth="1"/>
    <col min="278" max="279" width="2.625" style="39" hidden="1" customWidth="1"/>
    <col min="280" max="285" width="15.5" style="39" hidden="1" customWidth="1"/>
    <col min="286" max="286" width="11.75" style="39" hidden="1" customWidth="1"/>
    <col min="287" max="288" width="15.5" style="39" hidden="1" customWidth="1"/>
    <col min="289" max="289" width="10.5" style="39" hidden="1" customWidth="1"/>
    <col min="290" max="290" width="13.75" style="39" hidden="1" customWidth="1"/>
    <col min="291" max="510" width="15" style="39" hidden="1" customWidth="1"/>
    <col min="511" max="511" width="3.5" style="39" hidden="1" customWidth="1"/>
    <col min="512" max="512" width="15" style="39" hidden="1"/>
    <col min="513" max="533" width="1.625" style="39" hidden="1" customWidth="1"/>
    <col min="534" max="535" width="2.625" style="39" hidden="1" customWidth="1"/>
    <col min="536" max="541" width="15.5" style="39" hidden="1" customWidth="1"/>
    <col min="542" max="542" width="11.75" style="39" hidden="1" customWidth="1"/>
    <col min="543" max="544" width="15.5" style="39" hidden="1" customWidth="1"/>
    <col min="545" max="545" width="10.5" style="39" hidden="1" customWidth="1"/>
    <col min="546" max="546" width="13.75" style="39" hidden="1" customWidth="1"/>
    <col min="547" max="766" width="15" style="39" hidden="1" customWidth="1"/>
    <col min="767" max="767" width="3.5" style="39" hidden="1" customWidth="1"/>
    <col min="768" max="768" width="15" style="39" hidden="1"/>
    <col min="769" max="789" width="1.625" style="39" hidden="1" customWidth="1"/>
    <col min="790" max="791" width="2.625" style="39" hidden="1" customWidth="1"/>
    <col min="792" max="797" width="15.5" style="39" hidden="1" customWidth="1"/>
    <col min="798" max="798" width="11.75" style="39" hidden="1" customWidth="1"/>
    <col min="799" max="800" width="15.5" style="39" hidden="1" customWidth="1"/>
    <col min="801" max="801" width="10.5" style="39" hidden="1" customWidth="1"/>
    <col min="802" max="802" width="13.75" style="39" hidden="1" customWidth="1"/>
    <col min="803" max="1022" width="15" style="39" hidden="1" customWidth="1"/>
    <col min="1023" max="1023" width="3.5" style="39" hidden="1" customWidth="1"/>
    <col min="1024" max="1024" width="15" style="39" hidden="1"/>
    <col min="1025" max="1045" width="1.625" style="39" hidden="1" customWidth="1"/>
    <col min="1046" max="1047" width="2.625" style="39" hidden="1" customWidth="1"/>
    <col min="1048" max="1053" width="15.5" style="39" hidden="1" customWidth="1"/>
    <col min="1054" max="1054" width="11.75" style="39" hidden="1" customWidth="1"/>
    <col min="1055" max="1056" width="15.5" style="39" hidden="1" customWidth="1"/>
    <col min="1057" max="1057" width="10.5" style="39" hidden="1" customWidth="1"/>
    <col min="1058" max="1058" width="13.75" style="39" hidden="1" customWidth="1"/>
    <col min="1059" max="1278" width="15" style="39" hidden="1" customWidth="1"/>
    <col min="1279" max="1279" width="3.5" style="39" hidden="1" customWidth="1"/>
    <col min="1280" max="1280" width="15" style="39" hidden="1"/>
    <col min="1281" max="1301" width="1.625" style="39" hidden="1" customWidth="1"/>
    <col min="1302" max="1303" width="2.625" style="39" hidden="1" customWidth="1"/>
    <col min="1304" max="1309" width="15.5" style="39" hidden="1" customWidth="1"/>
    <col min="1310" max="1310" width="11.75" style="39" hidden="1" customWidth="1"/>
    <col min="1311" max="1312" width="15.5" style="39" hidden="1" customWidth="1"/>
    <col min="1313" max="1313" width="10.5" style="39" hidden="1" customWidth="1"/>
    <col min="1314" max="1314" width="13.75" style="39" hidden="1" customWidth="1"/>
    <col min="1315" max="1534" width="15" style="39" hidden="1" customWidth="1"/>
    <col min="1535" max="1535" width="3.5" style="39" hidden="1" customWidth="1"/>
    <col min="1536" max="1536" width="15" style="39" hidden="1"/>
    <col min="1537" max="1557" width="1.625" style="39" hidden="1" customWidth="1"/>
    <col min="1558" max="1559" width="2.625" style="39" hidden="1" customWidth="1"/>
    <col min="1560" max="1565" width="15.5" style="39" hidden="1" customWidth="1"/>
    <col min="1566" max="1566" width="11.75" style="39" hidden="1" customWidth="1"/>
    <col min="1567" max="1568" width="15.5" style="39" hidden="1" customWidth="1"/>
    <col min="1569" max="1569" width="10.5" style="39" hidden="1" customWidth="1"/>
    <col min="1570" max="1570" width="13.75" style="39" hidden="1" customWidth="1"/>
    <col min="1571" max="1790" width="15" style="39" hidden="1" customWidth="1"/>
    <col min="1791" max="1791" width="3.5" style="39" hidden="1" customWidth="1"/>
    <col min="1792" max="1792" width="15" style="39" hidden="1"/>
    <col min="1793" max="1813" width="1.625" style="39" hidden="1" customWidth="1"/>
    <col min="1814" max="1815" width="2.625" style="39" hidden="1" customWidth="1"/>
    <col min="1816" max="1821" width="15.5" style="39" hidden="1" customWidth="1"/>
    <col min="1822" max="1822" width="11.75" style="39" hidden="1" customWidth="1"/>
    <col min="1823" max="1824" width="15.5" style="39" hidden="1" customWidth="1"/>
    <col min="1825" max="1825" width="10.5" style="39" hidden="1" customWidth="1"/>
    <col min="1826" max="1826" width="13.75" style="39" hidden="1" customWidth="1"/>
    <col min="1827" max="2046" width="15" style="39" hidden="1" customWidth="1"/>
    <col min="2047" max="2047" width="3.5" style="39" hidden="1" customWidth="1"/>
    <col min="2048" max="2048" width="15" style="39" hidden="1"/>
    <col min="2049" max="2069" width="1.625" style="39" hidden="1" customWidth="1"/>
    <col min="2070" max="2071" width="2.625" style="39" hidden="1" customWidth="1"/>
    <col min="2072" max="2077" width="15.5" style="39" hidden="1" customWidth="1"/>
    <col min="2078" max="2078" width="11.75" style="39" hidden="1" customWidth="1"/>
    <col min="2079" max="2080" width="15.5" style="39" hidden="1" customWidth="1"/>
    <col min="2081" max="2081" width="10.5" style="39" hidden="1" customWidth="1"/>
    <col min="2082" max="2082" width="13.75" style="39" hidden="1" customWidth="1"/>
    <col min="2083" max="2302" width="15" style="39" hidden="1" customWidth="1"/>
    <col min="2303" max="2303" width="3.5" style="39" hidden="1" customWidth="1"/>
    <col min="2304" max="2304" width="15" style="39" hidden="1"/>
    <col min="2305" max="2325" width="1.625" style="39" hidden="1" customWidth="1"/>
    <col min="2326" max="2327" width="2.625" style="39" hidden="1" customWidth="1"/>
    <col min="2328" max="2333" width="15.5" style="39" hidden="1" customWidth="1"/>
    <col min="2334" max="2334" width="11.75" style="39" hidden="1" customWidth="1"/>
    <col min="2335" max="2336" width="15.5" style="39" hidden="1" customWidth="1"/>
    <col min="2337" max="2337" width="10.5" style="39" hidden="1" customWidth="1"/>
    <col min="2338" max="2338" width="13.75" style="39" hidden="1" customWidth="1"/>
    <col min="2339" max="2558" width="15" style="39" hidden="1" customWidth="1"/>
    <col min="2559" max="2559" width="3.5" style="39" hidden="1" customWidth="1"/>
    <col min="2560" max="2560" width="15" style="39" hidden="1"/>
    <col min="2561" max="2581" width="1.625" style="39" hidden="1" customWidth="1"/>
    <col min="2582" max="2583" width="2.625" style="39" hidden="1" customWidth="1"/>
    <col min="2584" max="2589" width="15.5" style="39" hidden="1" customWidth="1"/>
    <col min="2590" max="2590" width="11.75" style="39" hidden="1" customWidth="1"/>
    <col min="2591" max="2592" width="15.5" style="39" hidden="1" customWidth="1"/>
    <col min="2593" max="2593" width="10.5" style="39" hidden="1" customWidth="1"/>
    <col min="2594" max="2594" width="13.75" style="39" hidden="1" customWidth="1"/>
    <col min="2595" max="2814" width="15" style="39" hidden="1" customWidth="1"/>
    <col min="2815" max="2815" width="3.5" style="39" hidden="1" customWidth="1"/>
    <col min="2816" max="2816" width="15" style="39" hidden="1"/>
    <col min="2817" max="2837" width="1.625" style="39" hidden="1" customWidth="1"/>
    <col min="2838" max="2839" width="2.625" style="39" hidden="1" customWidth="1"/>
    <col min="2840" max="2845" width="15.5" style="39" hidden="1" customWidth="1"/>
    <col min="2846" max="2846" width="11.75" style="39" hidden="1" customWidth="1"/>
    <col min="2847" max="2848" width="15.5" style="39" hidden="1" customWidth="1"/>
    <col min="2849" max="2849" width="10.5" style="39" hidden="1" customWidth="1"/>
    <col min="2850" max="2850" width="13.75" style="39" hidden="1" customWidth="1"/>
    <col min="2851" max="3070" width="15" style="39" hidden="1" customWidth="1"/>
    <col min="3071" max="3071" width="3.5" style="39" hidden="1" customWidth="1"/>
    <col min="3072" max="3072" width="15" style="39" hidden="1"/>
    <col min="3073" max="3093" width="1.625" style="39" hidden="1" customWidth="1"/>
    <col min="3094" max="3095" width="2.625" style="39" hidden="1" customWidth="1"/>
    <col min="3096" max="3101" width="15.5" style="39" hidden="1" customWidth="1"/>
    <col min="3102" max="3102" width="11.75" style="39" hidden="1" customWidth="1"/>
    <col min="3103" max="3104" width="15.5" style="39" hidden="1" customWidth="1"/>
    <col min="3105" max="3105" width="10.5" style="39" hidden="1" customWidth="1"/>
    <col min="3106" max="3106" width="13.75" style="39" hidden="1" customWidth="1"/>
    <col min="3107" max="3326" width="15" style="39" hidden="1" customWidth="1"/>
    <col min="3327" max="3327" width="3.5" style="39" hidden="1" customWidth="1"/>
    <col min="3328" max="3328" width="15" style="39" hidden="1"/>
    <col min="3329" max="3349" width="1.625" style="39" hidden="1" customWidth="1"/>
    <col min="3350" max="3351" width="2.625" style="39" hidden="1" customWidth="1"/>
    <col min="3352" max="3357" width="15.5" style="39" hidden="1" customWidth="1"/>
    <col min="3358" max="3358" width="11.75" style="39" hidden="1" customWidth="1"/>
    <col min="3359" max="3360" width="15.5" style="39" hidden="1" customWidth="1"/>
    <col min="3361" max="3361" width="10.5" style="39" hidden="1" customWidth="1"/>
    <col min="3362" max="3362" width="13.75" style="39" hidden="1" customWidth="1"/>
    <col min="3363" max="3582" width="15" style="39" hidden="1" customWidth="1"/>
    <col min="3583" max="3583" width="3.5" style="39" hidden="1" customWidth="1"/>
    <col min="3584" max="3584" width="15" style="39" hidden="1"/>
    <col min="3585" max="3605" width="1.625" style="39" hidden="1" customWidth="1"/>
    <col min="3606" max="3607" width="2.625" style="39" hidden="1" customWidth="1"/>
    <col min="3608" max="3613" width="15.5" style="39" hidden="1" customWidth="1"/>
    <col min="3614" max="3614" width="11.75" style="39" hidden="1" customWidth="1"/>
    <col min="3615" max="3616" width="15.5" style="39" hidden="1" customWidth="1"/>
    <col min="3617" max="3617" width="10.5" style="39" hidden="1" customWidth="1"/>
    <col min="3618" max="3618" width="13.75" style="39" hidden="1" customWidth="1"/>
    <col min="3619" max="3838" width="15" style="39" hidden="1" customWidth="1"/>
    <col min="3839" max="3839" width="3.5" style="39" hidden="1" customWidth="1"/>
    <col min="3840" max="3840" width="15" style="39" hidden="1"/>
    <col min="3841" max="3861" width="1.625" style="39" hidden="1" customWidth="1"/>
    <col min="3862" max="3863" width="2.625" style="39" hidden="1" customWidth="1"/>
    <col min="3864" max="3869" width="15.5" style="39" hidden="1" customWidth="1"/>
    <col min="3870" max="3870" width="11.75" style="39" hidden="1" customWidth="1"/>
    <col min="3871" max="3872" width="15.5" style="39" hidden="1" customWidth="1"/>
    <col min="3873" max="3873" width="10.5" style="39" hidden="1" customWidth="1"/>
    <col min="3874" max="3874" width="13.75" style="39" hidden="1" customWidth="1"/>
    <col min="3875" max="4094" width="15" style="39" hidden="1" customWidth="1"/>
    <col min="4095" max="4095" width="3.5" style="39" hidden="1" customWidth="1"/>
    <col min="4096" max="4096" width="15" style="39" hidden="1"/>
    <col min="4097" max="4117" width="1.625" style="39" hidden="1" customWidth="1"/>
    <col min="4118" max="4119" width="2.625" style="39" hidden="1" customWidth="1"/>
    <col min="4120" max="4125" width="15.5" style="39" hidden="1" customWidth="1"/>
    <col min="4126" max="4126" width="11.75" style="39" hidden="1" customWidth="1"/>
    <col min="4127" max="4128" width="15.5" style="39" hidden="1" customWidth="1"/>
    <col min="4129" max="4129" width="10.5" style="39" hidden="1" customWidth="1"/>
    <col min="4130" max="4130" width="13.75" style="39" hidden="1" customWidth="1"/>
    <col min="4131" max="4350" width="15" style="39" hidden="1" customWidth="1"/>
    <col min="4351" max="4351" width="3.5" style="39" hidden="1" customWidth="1"/>
    <col min="4352" max="4352" width="15" style="39" hidden="1"/>
    <col min="4353" max="4373" width="1.625" style="39" hidden="1" customWidth="1"/>
    <col min="4374" max="4375" width="2.625" style="39" hidden="1" customWidth="1"/>
    <col min="4376" max="4381" width="15.5" style="39" hidden="1" customWidth="1"/>
    <col min="4382" max="4382" width="11.75" style="39" hidden="1" customWidth="1"/>
    <col min="4383" max="4384" width="15.5" style="39" hidden="1" customWidth="1"/>
    <col min="4385" max="4385" width="10.5" style="39" hidden="1" customWidth="1"/>
    <col min="4386" max="4386" width="13.75" style="39" hidden="1" customWidth="1"/>
    <col min="4387" max="4606" width="15" style="39" hidden="1" customWidth="1"/>
    <col min="4607" max="4607" width="3.5" style="39" hidden="1" customWidth="1"/>
    <col min="4608" max="4608" width="15" style="39" hidden="1"/>
    <col min="4609" max="4629" width="1.625" style="39" hidden="1" customWidth="1"/>
    <col min="4630" max="4631" width="2.625" style="39" hidden="1" customWidth="1"/>
    <col min="4632" max="4637" width="15.5" style="39" hidden="1" customWidth="1"/>
    <col min="4638" max="4638" width="11.75" style="39" hidden="1" customWidth="1"/>
    <col min="4639" max="4640" width="15.5" style="39" hidden="1" customWidth="1"/>
    <col min="4641" max="4641" width="10.5" style="39" hidden="1" customWidth="1"/>
    <col min="4642" max="4642" width="13.75" style="39" hidden="1" customWidth="1"/>
    <col min="4643" max="4862" width="15" style="39" hidden="1" customWidth="1"/>
    <col min="4863" max="4863" width="3.5" style="39" hidden="1" customWidth="1"/>
    <col min="4864" max="4864" width="15" style="39" hidden="1"/>
    <col min="4865" max="4885" width="1.625" style="39" hidden="1" customWidth="1"/>
    <col min="4886" max="4887" width="2.625" style="39" hidden="1" customWidth="1"/>
    <col min="4888" max="4893" width="15.5" style="39" hidden="1" customWidth="1"/>
    <col min="4894" max="4894" width="11.75" style="39" hidden="1" customWidth="1"/>
    <col min="4895" max="4896" width="15.5" style="39" hidden="1" customWidth="1"/>
    <col min="4897" max="4897" width="10.5" style="39" hidden="1" customWidth="1"/>
    <col min="4898" max="4898" width="13.75" style="39" hidden="1" customWidth="1"/>
    <col min="4899" max="5118" width="15" style="39" hidden="1" customWidth="1"/>
    <col min="5119" max="5119" width="3.5" style="39" hidden="1" customWidth="1"/>
    <col min="5120" max="5120" width="15" style="39" hidden="1"/>
    <col min="5121" max="5141" width="1.625" style="39" hidden="1" customWidth="1"/>
    <col min="5142" max="5143" width="2.625" style="39" hidden="1" customWidth="1"/>
    <col min="5144" max="5149" width="15.5" style="39" hidden="1" customWidth="1"/>
    <col min="5150" max="5150" width="11.75" style="39" hidden="1" customWidth="1"/>
    <col min="5151" max="5152" width="15.5" style="39" hidden="1" customWidth="1"/>
    <col min="5153" max="5153" width="10.5" style="39" hidden="1" customWidth="1"/>
    <col min="5154" max="5154" width="13.75" style="39" hidden="1" customWidth="1"/>
    <col min="5155" max="5374" width="15" style="39" hidden="1" customWidth="1"/>
    <col min="5375" max="5375" width="3.5" style="39" hidden="1" customWidth="1"/>
    <col min="5376" max="5376" width="15" style="39" hidden="1"/>
    <col min="5377" max="5397" width="1.625" style="39" hidden="1" customWidth="1"/>
    <col min="5398" max="5399" width="2.625" style="39" hidden="1" customWidth="1"/>
    <col min="5400" max="5405" width="15.5" style="39" hidden="1" customWidth="1"/>
    <col min="5406" max="5406" width="11.75" style="39" hidden="1" customWidth="1"/>
    <col min="5407" max="5408" width="15.5" style="39" hidden="1" customWidth="1"/>
    <col min="5409" max="5409" width="10.5" style="39" hidden="1" customWidth="1"/>
    <col min="5410" max="5410" width="13.75" style="39" hidden="1" customWidth="1"/>
    <col min="5411" max="5630" width="15" style="39" hidden="1" customWidth="1"/>
    <col min="5631" max="5631" width="3.5" style="39" hidden="1" customWidth="1"/>
    <col min="5632" max="5632" width="15" style="39" hidden="1"/>
    <col min="5633" max="5653" width="1.625" style="39" hidden="1" customWidth="1"/>
    <col min="5654" max="5655" width="2.625" style="39" hidden="1" customWidth="1"/>
    <col min="5656" max="5661" width="15.5" style="39" hidden="1" customWidth="1"/>
    <col min="5662" max="5662" width="11.75" style="39" hidden="1" customWidth="1"/>
    <col min="5663" max="5664" width="15.5" style="39" hidden="1" customWidth="1"/>
    <col min="5665" max="5665" width="10.5" style="39" hidden="1" customWidth="1"/>
    <col min="5666" max="5666" width="13.75" style="39" hidden="1" customWidth="1"/>
    <col min="5667" max="5886" width="15" style="39" hidden="1" customWidth="1"/>
    <col min="5887" max="5887" width="3.5" style="39" hidden="1" customWidth="1"/>
    <col min="5888" max="5888" width="15" style="39" hidden="1"/>
    <col min="5889" max="5909" width="1.625" style="39" hidden="1" customWidth="1"/>
    <col min="5910" max="5911" width="2.625" style="39" hidden="1" customWidth="1"/>
    <col min="5912" max="5917" width="15.5" style="39" hidden="1" customWidth="1"/>
    <col min="5918" max="5918" width="11.75" style="39" hidden="1" customWidth="1"/>
    <col min="5919" max="5920" width="15.5" style="39" hidden="1" customWidth="1"/>
    <col min="5921" max="5921" width="10.5" style="39" hidden="1" customWidth="1"/>
    <col min="5922" max="5922" width="13.75" style="39" hidden="1" customWidth="1"/>
    <col min="5923" max="6142" width="15" style="39" hidden="1" customWidth="1"/>
    <col min="6143" max="6143" width="3.5" style="39" hidden="1" customWidth="1"/>
    <col min="6144" max="6144" width="15" style="39" hidden="1"/>
    <col min="6145" max="6165" width="1.625" style="39" hidden="1" customWidth="1"/>
    <col min="6166" max="6167" width="2.625" style="39" hidden="1" customWidth="1"/>
    <col min="6168" max="6173" width="15.5" style="39" hidden="1" customWidth="1"/>
    <col min="6174" max="6174" width="11.75" style="39" hidden="1" customWidth="1"/>
    <col min="6175" max="6176" width="15.5" style="39" hidden="1" customWidth="1"/>
    <col min="6177" max="6177" width="10.5" style="39" hidden="1" customWidth="1"/>
    <col min="6178" max="6178" width="13.75" style="39" hidden="1" customWidth="1"/>
    <col min="6179" max="6398" width="15" style="39" hidden="1" customWidth="1"/>
    <col min="6399" max="6399" width="3.5" style="39" hidden="1" customWidth="1"/>
    <col min="6400" max="6400" width="15" style="39" hidden="1"/>
    <col min="6401" max="6421" width="1.625" style="39" hidden="1" customWidth="1"/>
    <col min="6422" max="6423" width="2.625" style="39" hidden="1" customWidth="1"/>
    <col min="6424" max="6429" width="15.5" style="39" hidden="1" customWidth="1"/>
    <col min="6430" max="6430" width="11.75" style="39" hidden="1" customWidth="1"/>
    <col min="6431" max="6432" width="15.5" style="39" hidden="1" customWidth="1"/>
    <col min="6433" max="6433" width="10.5" style="39" hidden="1" customWidth="1"/>
    <col min="6434" max="6434" width="13.75" style="39" hidden="1" customWidth="1"/>
    <col min="6435" max="6654" width="15" style="39" hidden="1" customWidth="1"/>
    <col min="6655" max="6655" width="3.5" style="39" hidden="1" customWidth="1"/>
    <col min="6656" max="6656" width="15" style="39" hidden="1"/>
    <col min="6657" max="6677" width="1.625" style="39" hidden="1" customWidth="1"/>
    <col min="6678" max="6679" width="2.625" style="39" hidden="1" customWidth="1"/>
    <col min="6680" max="6685" width="15.5" style="39" hidden="1" customWidth="1"/>
    <col min="6686" max="6686" width="11.75" style="39" hidden="1" customWidth="1"/>
    <col min="6687" max="6688" width="15.5" style="39" hidden="1" customWidth="1"/>
    <col min="6689" max="6689" width="10.5" style="39" hidden="1" customWidth="1"/>
    <col min="6690" max="6690" width="13.75" style="39" hidden="1" customWidth="1"/>
    <col min="6691" max="6910" width="15" style="39" hidden="1" customWidth="1"/>
    <col min="6911" max="6911" width="3.5" style="39" hidden="1" customWidth="1"/>
    <col min="6912" max="6912" width="15" style="39" hidden="1"/>
    <col min="6913" max="6933" width="1.625" style="39" hidden="1" customWidth="1"/>
    <col min="6934" max="6935" width="2.625" style="39" hidden="1" customWidth="1"/>
    <col min="6936" max="6941" width="15.5" style="39" hidden="1" customWidth="1"/>
    <col min="6942" max="6942" width="11.75" style="39" hidden="1" customWidth="1"/>
    <col min="6943" max="6944" width="15.5" style="39" hidden="1" customWidth="1"/>
    <col min="6945" max="6945" width="10.5" style="39" hidden="1" customWidth="1"/>
    <col min="6946" max="6946" width="13.75" style="39" hidden="1" customWidth="1"/>
    <col min="6947" max="7166" width="15" style="39" hidden="1" customWidth="1"/>
    <col min="7167" max="7167" width="3.5" style="39" hidden="1" customWidth="1"/>
    <col min="7168" max="7168" width="15" style="39" hidden="1"/>
    <col min="7169" max="7189" width="1.625" style="39" hidden="1" customWidth="1"/>
    <col min="7190" max="7191" width="2.625" style="39" hidden="1" customWidth="1"/>
    <col min="7192" max="7197" width="15.5" style="39" hidden="1" customWidth="1"/>
    <col min="7198" max="7198" width="11.75" style="39" hidden="1" customWidth="1"/>
    <col min="7199" max="7200" width="15.5" style="39" hidden="1" customWidth="1"/>
    <col min="7201" max="7201" width="10.5" style="39" hidden="1" customWidth="1"/>
    <col min="7202" max="7202" width="13.75" style="39" hidden="1" customWidth="1"/>
    <col min="7203" max="7422" width="15" style="39" hidden="1" customWidth="1"/>
    <col min="7423" max="7423" width="3.5" style="39" hidden="1" customWidth="1"/>
    <col min="7424" max="7424" width="15" style="39" hidden="1"/>
    <col min="7425" max="7445" width="1.625" style="39" hidden="1" customWidth="1"/>
    <col min="7446" max="7447" width="2.625" style="39" hidden="1" customWidth="1"/>
    <col min="7448" max="7453" width="15.5" style="39" hidden="1" customWidth="1"/>
    <col min="7454" max="7454" width="11.75" style="39" hidden="1" customWidth="1"/>
    <col min="7455" max="7456" width="15.5" style="39" hidden="1" customWidth="1"/>
    <col min="7457" max="7457" width="10.5" style="39" hidden="1" customWidth="1"/>
    <col min="7458" max="7458" width="13.75" style="39" hidden="1" customWidth="1"/>
    <col min="7459" max="7678" width="15" style="39" hidden="1" customWidth="1"/>
    <col min="7679" max="7679" width="3.5" style="39" hidden="1" customWidth="1"/>
    <col min="7680" max="7680" width="15" style="39" hidden="1"/>
    <col min="7681" max="7701" width="1.625" style="39" hidden="1" customWidth="1"/>
    <col min="7702" max="7703" width="2.625" style="39" hidden="1" customWidth="1"/>
    <col min="7704" max="7709" width="15.5" style="39" hidden="1" customWidth="1"/>
    <col min="7710" max="7710" width="11.75" style="39" hidden="1" customWidth="1"/>
    <col min="7711" max="7712" width="15.5" style="39" hidden="1" customWidth="1"/>
    <col min="7713" max="7713" width="10.5" style="39" hidden="1" customWidth="1"/>
    <col min="7714" max="7714" width="13.75" style="39" hidden="1" customWidth="1"/>
    <col min="7715" max="7934" width="15" style="39" hidden="1" customWidth="1"/>
    <col min="7935" max="7935" width="3.5" style="39" hidden="1" customWidth="1"/>
    <col min="7936" max="7936" width="15" style="39" hidden="1"/>
    <col min="7937" max="7957" width="1.625" style="39" hidden="1" customWidth="1"/>
    <col min="7958" max="7959" width="2.625" style="39" hidden="1" customWidth="1"/>
    <col min="7960" max="7965" width="15.5" style="39" hidden="1" customWidth="1"/>
    <col min="7966" max="7966" width="11.75" style="39" hidden="1" customWidth="1"/>
    <col min="7967" max="7968" width="15.5" style="39" hidden="1" customWidth="1"/>
    <col min="7969" max="7969" width="10.5" style="39" hidden="1" customWidth="1"/>
    <col min="7970" max="7970" width="13.75" style="39" hidden="1" customWidth="1"/>
    <col min="7971" max="8190" width="15" style="39" hidden="1" customWidth="1"/>
    <col min="8191" max="8191" width="3.5" style="39" hidden="1" customWidth="1"/>
    <col min="8192" max="8192" width="15" style="39" hidden="1"/>
    <col min="8193" max="8213" width="1.625" style="39" hidden="1" customWidth="1"/>
    <col min="8214" max="8215" width="2.625" style="39" hidden="1" customWidth="1"/>
    <col min="8216" max="8221" width="15.5" style="39" hidden="1" customWidth="1"/>
    <col min="8222" max="8222" width="11.75" style="39" hidden="1" customWidth="1"/>
    <col min="8223" max="8224" width="15.5" style="39" hidden="1" customWidth="1"/>
    <col min="8225" max="8225" width="10.5" style="39" hidden="1" customWidth="1"/>
    <col min="8226" max="8226" width="13.75" style="39" hidden="1" customWidth="1"/>
    <col min="8227" max="8446" width="15" style="39" hidden="1" customWidth="1"/>
    <col min="8447" max="8447" width="3.5" style="39" hidden="1" customWidth="1"/>
    <col min="8448" max="8448" width="15" style="39" hidden="1"/>
    <col min="8449" max="8469" width="1.625" style="39" hidden="1" customWidth="1"/>
    <col min="8470" max="8471" width="2.625" style="39" hidden="1" customWidth="1"/>
    <col min="8472" max="8477" width="15.5" style="39" hidden="1" customWidth="1"/>
    <col min="8478" max="8478" width="11.75" style="39" hidden="1" customWidth="1"/>
    <col min="8479" max="8480" width="15.5" style="39" hidden="1" customWidth="1"/>
    <col min="8481" max="8481" width="10.5" style="39" hidden="1" customWidth="1"/>
    <col min="8482" max="8482" width="13.75" style="39" hidden="1" customWidth="1"/>
    <col min="8483" max="8702" width="15" style="39" hidden="1" customWidth="1"/>
    <col min="8703" max="8703" width="3.5" style="39" hidden="1" customWidth="1"/>
    <col min="8704" max="8704" width="15" style="39" hidden="1"/>
    <col min="8705" max="8725" width="1.625" style="39" hidden="1" customWidth="1"/>
    <col min="8726" max="8727" width="2.625" style="39" hidden="1" customWidth="1"/>
    <col min="8728" max="8733" width="15.5" style="39" hidden="1" customWidth="1"/>
    <col min="8734" max="8734" width="11.75" style="39" hidden="1" customWidth="1"/>
    <col min="8735" max="8736" width="15.5" style="39" hidden="1" customWidth="1"/>
    <col min="8737" max="8737" width="10.5" style="39" hidden="1" customWidth="1"/>
    <col min="8738" max="8738" width="13.75" style="39" hidden="1" customWidth="1"/>
    <col min="8739" max="8958" width="15" style="39" hidden="1" customWidth="1"/>
    <col min="8959" max="8959" width="3.5" style="39" hidden="1" customWidth="1"/>
    <col min="8960" max="8960" width="15" style="39" hidden="1"/>
    <col min="8961" max="8981" width="1.625" style="39" hidden="1" customWidth="1"/>
    <col min="8982" max="8983" width="2.625" style="39" hidden="1" customWidth="1"/>
    <col min="8984" max="8989" width="15.5" style="39" hidden="1" customWidth="1"/>
    <col min="8990" max="8990" width="11.75" style="39" hidden="1" customWidth="1"/>
    <col min="8991" max="8992" width="15.5" style="39" hidden="1" customWidth="1"/>
    <col min="8993" max="8993" width="10.5" style="39" hidden="1" customWidth="1"/>
    <col min="8994" max="8994" width="13.75" style="39" hidden="1" customWidth="1"/>
    <col min="8995" max="9214" width="15" style="39" hidden="1" customWidth="1"/>
    <col min="9215" max="9215" width="3.5" style="39" hidden="1" customWidth="1"/>
    <col min="9216" max="9216" width="15" style="39" hidden="1"/>
    <col min="9217" max="9237" width="1.625" style="39" hidden="1" customWidth="1"/>
    <col min="9238" max="9239" width="2.625" style="39" hidden="1" customWidth="1"/>
    <col min="9240" max="9245" width="15.5" style="39" hidden="1" customWidth="1"/>
    <col min="9246" max="9246" width="11.75" style="39" hidden="1" customWidth="1"/>
    <col min="9247" max="9248" width="15.5" style="39" hidden="1" customWidth="1"/>
    <col min="9249" max="9249" width="10.5" style="39" hidden="1" customWidth="1"/>
    <col min="9250" max="9250" width="13.75" style="39" hidden="1" customWidth="1"/>
    <col min="9251" max="9470" width="15" style="39" hidden="1" customWidth="1"/>
    <col min="9471" max="9471" width="3.5" style="39" hidden="1" customWidth="1"/>
    <col min="9472" max="9472" width="15" style="39" hidden="1"/>
    <col min="9473" max="9493" width="1.625" style="39" hidden="1" customWidth="1"/>
    <col min="9494" max="9495" width="2.625" style="39" hidden="1" customWidth="1"/>
    <col min="9496" max="9501" width="15.5" style="39" hidden="1" customWidth="1"/>
    <col min="9502" max="9502" width="11.75" style="39" hidden="1" customWidth="1"/>
    <col min="9503" max="9504" width="15.5" style="39" hidden="1" customWidth="1"/>
    <col min="9505" max="9505" width="10.5" style="39" hidden="1" customWidth="1"/>
    <col min="9506" max="9506" width="13.75" style="39" hidden="1" customWidth="1"/>
    <col min="9507" max="9726" width="15" style="39" hidden="1" customWidth="1"/>
    <col min="9727" max="9727" width="3.5" style="39" hidden="1" customWidth="1"/>
    <col min="9728" max="9728" width="15" style="39" hidden="1"/>
    <col min="9729" max="9749" width="1.625" style="39" hidden="1" customWidth="1"/>
    <col min="9750" max="9751" width="2.625" style="39" hidden="1" customWidth="1"/>
    <col min="9752" max="9757" width="15.5" style="39" hidden="1" customWidth="1"/>
    <col min="9758" max="9758" width="11.75" style="39" hidden="1" customWidth="1"/>
    <col min="9759" max="9760" width="15.5" style="39" hidden="1" customWidth="1"/>
    <col min="9761" max="9761" width="10.5" style="39" hidden="1" customWidth="1"/>
    <col min="9762" max="9762" width="13.75" style="39" hidden="1" customWidth="1"/>
    <col min="9763" max="9982" width="15" style="39" hidden="1" customWidth="1"/>
    <col min="9983" max="9983" width="3.5" style="39" hidden="1" customWidth="1"/>
    <col min="9984" max="9984" width="15" style="39" hidden="1"/>
    <col min="9985" max="10005" width="1.625" style="39" hidden="1" customWidth="1"/>
    <col min="10006" max="10007" width="2.625" style="39" hidden="1" customWidth="1"/>
    <col min="10008" max="10013" width="15.5" style="39" hidden="1" customWidth="1"/>
    <col min="10014" max="10014" width="11.75" style="39" hidden="1" customWidth="1"/>
    <col min="10015" max="10016" width="15.5" style="39" hidden="1" customWidth="1"/>
    <col min="10017" max="10017" width="10.5" style="39" hidden="1" customWidth="1"/>
    <col min="10018" max="10018" width="13.75" style="39" hidden="1" customWidth="1"/>
    <col min="10019" max="10238" width="15" style="39" hidden="1" customWidth="1"/>
    <col min="10239" max="10239" width="3.5" style="39" hidden="1" customWidth="1"/>
    <col min="10240" max="10240" width="15" style="39" hidden="1"/>
    <col min="10241" max="10261" width="1.625" style="39" hidden="1" customWidth="1"/>
    <col min="10262" max="10263" width="2.625" style="39" hidden="1" customWidth="1"/>
    <col min="10264" max="10269" width="15.5" style="39" hidden="1" customWidth="1"/>
    <col min="10270" max="10270" width="11.75" style="39" hidden="1" customWidth="1"/>
    <col min="10271" max="10272" width="15.5" style="39" hidden="1" customWidth="1"/>
    <col min="10273" max="10273" width="10.5" style="39" hidden="1" customWidth="1"/>
    <col min="10274" max="10274" width="13.75" style="39" hidden="1" customWidth="1"/>
    <col min="10275" max="10494" width="15" style="39" hidden="1" customWidth="1"/>
    <col min="10495" max="10495" width="3.5" style="39" hidden="1" customWidth="1"/>
    <col min="10496" max="10496" width="15" style="39" hidden="1"/>
    <col min="10497" max="10517" width="1.625" style="39" hidden="1" customWidth="1"/>
    <col min="10518" max="10519" width="2.625" style="39" hidden="1" customWidth="1"/>
    <col min="10520" max="10525" width="15.5" style="39" hidden="1" customWidth="1"/>
    <col min="10526" max="10526" width="11.75" style="39" hidden="1" customWidth="1"/>
    <col min="10527" max="10528" width="15.5" style="39" hidden="1" customWidth="1"/>
    <col min="10529" max="10529" width="10.5" style="39" hidden="1" customWidth="1"/>
    <col min="10530" max="10530" width="13.75" style="39" hidden="1" customWidth="1"/>
    <col min="10531" max="10750" width="15" style="39" hidden="1" customWidth="1"/>
    <col min="10751" max="10751" width="3.5" style="39" hidden="1" customWidth="1"/>
    <col min="10752" max="10752" width="15" style="39" hidden="1"/>
    <col min="10753" max="10773" width="1.625" style="39" hidden="1" customWidth="1"/>
    <col min="10774" max="10775" width="2.625" style="39" hidden="1" customWidth="1"/>
    <col min="10776" max="10781" width="15.5" style="39" hidden="1" customWidth="1"/>
    <col min="10782" max="10782" width="11.75" style="39" hidden="1" customWidth="1"/>
    <col min="10783" max="10784" width="15.5" style="39" hidden="1" customWidth="1"/>
    <col min="10785" max="10785" width="10.5" style="39" hidden="1" customWidth="1"/>
    <col min="10786" max="10786" width="13.75" style="39" hidden="1" customWidth="1"/>
    <col min="10787" max="11006" width="15" style="39" hidden="1" customWidth="1"/>
    <col min="11007" max="11007" width="3.5" style="39" hidden="1" customWidth="1"/>
    <col min="11008" max="11008" width="15" style="39" hidden="1"/>
    <col min="11009" max="11029" width="1.625" style="39" hidden="1" customWidth="1"/>
    <col min="11030" max="11031" width="2.625" style="39" hidden="1" customWidth="1"/>
    <col min="11032" max="11037" width="15.5" style="39" hidden="1" customWidth="1"/>
    <col min="11038" max="11038" width="11.75" style="39" hidden="1" customWidth="1"/>
    <col min="11039" max="11040" width="15.5" style="39" hidden="1" customWidth="1"/>
    <col min="11041" max="11041" width="10.5" style="39" hidden="1" customWidth="1"/>
    <col min="11042" max="11042" width="13.75" style="39" hidden="1" customWidth="1"/>
    <col min="11043" max="11262" width="15" style="39" hidden="1" customWidth="1"/>
    <col min="11263" max="11263" width="3.5" style="39" hidden="1" customWidth="1"/>
    <col min="11264" max="11264" width="15" style="39" hidden="1"/>
    <col min="11265" max="11285" width="1.625" style="39" hidden="1" customWidth="1"/>
    <col min="11286" max="11287" width="2.625" style="39" hidden="1" customWidth="1"/>
    <col min="11288" max="11293" width="15.5" style="39" hidden="1" customWidth="1"/>
    <col min="11294" max="11294" width="11.75" style="39" hidden="1" customWidth="1"/>
    <col min="11295" max="11296" width="15.5" style="39" hidden="1" customWidth="1"/>
    <col min="11297" max="11297" width="10.5" style="39" hidden="1" customWidth="1"/>
    <col min="11298" max="11298" width="13.75" style="39" hidden="1" customWidth="1"/>
    <col min="11299" max="11518" width="15" style="39" hidden="1" customWidth="1"/>
    <col min="11519" max="11519" width="3.5" style="39" hidden="1" customWidth="1"/>
    <col min="11520" max="11520" width="15" style="39" hidden="1"/>
    <col min="11521" max="11541" width="1.625" style="39" hidden="1" customWidth="1"/>
    <col min="11542" max="11543" width="2.625" style="39" hidden="1" customWidth="1"/>
    <col min="11544" max="11549" width="15.5" style="39" hidden="1" customWidth="1"/>
    <col min="11550" max="11550" width="11.75" style="39" hidden="1" customWidth="1"/>
    <col min="11551" max="11552" width="15.5" style="39" hidden="1" customWidth="1"/>
    <col min="11553" max="11553" width="10.5" style="39" hidden="1" customWidth="1"/>
    <col min="11554" max="11554" width="13.75" style="39" hidden="1" customWidth="1"/>
    <col min="11555" max="11774" width="15" style="39" hidden="1" customWidth="1"/>
    <col min="11775" max="11775" width="3.5" style="39" hidden="1" customWidth="1"/>
    <col min="11776" max="11776" width="15" style="39" hidden="1"/>
    <col min="11777" max="11797" width="1.625" style="39" hidden="1" customWidth="1"/>
    <col min="11798" max="11799" width="2.625" style="39" hidden="1" customWidth="1"/>
    <col min="11800" max="11805" width="15.5" style="39" hidden="1" customWidth="1"/>
    <col min="11806" max="11806" width="11.75" style="39" hidden="1" customWidth="1"/>
    <col min="11807" max="11808" width="15.5" style="39" hidden="1" customWidth="1"/>
    <col min="11809" max="11809" width="10.5" style="39" hidden="1" customWidth="1"/>
    <col min="11810" max="11810" width="13.75" style="39" hidden="1" customWidth="1"/>
    <col min="11811" max="12030" width="15" style="39" hidden="1" customWidth="1"/>
    <col min="12031" max="12031" width="3.5" style="39" hidden="1" customWidth="1"/>
    <col min="12032" max="12032" width="15" style="39" hidden="1"/>
    <col min="12033" max="12053" width="1.625" style="39" hidden="1" customWidth="1"/>
    <col min="12054" max="12055" width="2.625" style="39" hidden="1" customWidth="1"/>
    <col min="12056" max="12061" width="15.5" style="39" hidden="1" customWidth="1"/>
    <col min="12062" max="12062" width="11.75" style="39" hidden="1" customWidth="1"/>
    <col min="12063" max="12064" width="15.5" style="39" hidden="1" customWidth="1"/>
    <col min="12065" max="12065" width="10.5" style="39" hidden="1" customWidth="1"/>
    <col min="12066" max="12066" width="13.75" style="39" hidden="1" customWidth="1"/>
    <col min="12067" max="12286" width="15" style="39" hidden="1" customWidth="1"/>
    <col min="12287" max="12287" width="3.5" style="39" hidden="1" customWidth="1"/>
    <col min="12288" max="12288" width="15" style="39" hidden="1"/>
    <col min="12289" max="12309" width="1.625" style="39" hidden="1" customWidth="1"/>
    <col min="12310" max="12311" width="2.625" style="39" hidden="1" customWidth="1"/>
    <col min="12312" max="12317" width="15.5" style="39" hidden="1" customWidth="1"/>
    <col min="12318" max="12318" width="11.75" style="39" hidden="1" customWidth="1"/>
    <col min="12319" max="12320" width="15.5" style="39" hidden="1" customWidth="1"/>
    <col min="12321" max="12321" width="10.5" style="39" hidden="1" customWidth="1"/>
    <col min="12322" max="12322" width="13.75" style="39" hidden="1" customWidth="1"/>
    <col min="12323" max="12542" width="15" style="39" hidden="1" customWidth="1"/>
    <col min="12543" max="12543" width="3.5" style="39" hidden="1" customWidth="1"/>
    <col min="12544" max="12544" width="15" style="39" hidden="1"/>
    <col min="12545" max="12565" width="1.625" style="39" hidden="1" customWidth="1"/>
    <col min="12566" max="12567" width="2.625" style="39" hidden="1" customWidth="1"/>
    <col min="12568" max="12573" width="15.5" style="39" hidden="1" customWidth="1"/>
    <col min="12574" max="12574" width="11.75" style="39" hidden="1" customWidth="1"/>
    <col min="12575" max="12576" width="15.5" style="39" hidden="1" customWidth="1"/>
    <col min="12577" max="12577" width="10.5" style="39" hidden="1" customWidth="1"/>
    <col min="12578" max="12578" width="13.75" style="39" hidden="1" customWidth="1"/>
    <col min="12579" max="12798" width="15" style="39" hidden="1" customWidth="1"/>
    <col min="12799" max="12799" width="3.5" style="39" hidden="1" customWidth="1"/>
    <col min="12800" max="12800" width="15" style="39" hidden="1"/>
    <col min="12801" max="12821" width="1.625" style="39" hidden="1" customWidth="1"/>
    <col min="12822" max="12823" width="2.625" style="39" hidden="1" customWidth="1"/>
    <col min="12824" max="12829" width="15.5" style="39" hidden="1" customWidth="1"/>
    <col min="12830" max="12830" width="11.75" style="39" hidden="1" customWidth="1"/>
    <col min="12831" max="12832" width="15.5" style="39" hidden="1" customWidth="1"/>
    <col min="12833" max="12833" width="10.5" style="39" hidden="1" customWidth="1"/>
    <col min="12834" max="12834" width="13.75" style="39" hidden="1" customWidth="1"/>
    <col min="12835" max="13054" width="15" style="39" hidden="1" customWidth="1"/>
    <col min="13055" max="13055" width="3.5" style="39" hidden="1" customWidth="1"/>
    <col min="13056" max="13056" width="15" style="39" hidden="1"/>
    <col min="13057" max="13077" width="1.625" style="39" hidden="1" customWidth="1"/>
    <col min="13078" max="13079" width="2.625" style="39" hidden="1" customWidth="1"/>
    <col min="13080" max="13085" width="15.5" style="39" hidden="1" customWidth="1"/>
    <col min="13086" max="13086" width="11.75" style="39" hidden="1" customWidth="1"/>
    <col min="13087" max="13088" width="15.5" style="39" hidden="1" customWidth="1"/>
    <col min="13089" max="13089" width="10.5" style="39" hidden="1" customWidth="1"/>
    <col min="13090" max="13090" width="13.75" style="39" hidden="1" customWidth="1"/>
    <col min="13091" max="13310" width="15" style="39" hidden="1" customWidth="1"/>
    <col min="13311" max="13311" width="3.5" style="39" hidden="1" customWidth="1"/>
    <col min="13312" max="13312" width="15" style="39" hidden="1"/>
    <col min="13313" max="13333" width="1.625" style="39" hidden="1" customWidth="1"/>
    <col min="13334" max="13335" width="2.625" style="39" hidden="1" customWidth="1"/>
    <col min="13336" max="13341" width="15.5" style="39" hidden="1" customWidth="1"/>
    <col min="13342" max="13342" width="11.75" style="39" hidden="1" customWidth="1"/>
    <col min="13343" max="13344" width="15.5" style="39" hidden="1" customWidth="1"/>
    <col min="13345" max="13345" width="10.5" style="39" hidden="1" customWidth="1"/>
    <col min="13346" max="13346" width="13.75" style="39" hidden="1" customWidth="1"/>
    <col min="13347" max="13566" width="15" style="39" hidden="1" customWidth="1"/>
    <col min="13567" max="13567" width="3.5" style="39" hidden="1" customWidth="1"/>
    <col min="13568" max="13568" width="15" style="39" hidden="1"/>
    <col min="13569" max="13589" width="1.625" style="39" hidden="1" customWidth="1"/>
    <col min="13590" max="13591" width="2.625" style="39" hidden="1" customWidth="1"/>
    <col min="13592" max="13597" width="15.5" style="39" hidden="1" customWidth="1"/>
    <col min="13598" max="13598" width="11.75" style="39" hidden="1" customWidth="1"/>
    <col min="13599" max="13600" width="15.5" style="39" hidden="1" customWidth="1"/>
    <col min="13601" max="13601" width="10.5" style="39" hidden="1" customWidth="1"/>
    <col min="13602" max="13602" width="13.75" style="39" hidden="1" customWidth="1"/>
    <col min="13603" max="13822" width="15" style="39" hidden="1" customWidth="1"/>
    <col min="13823" max="13823" width="3.5" style="39" hidden="1" customWidth="1"/>
    <col min="13824" max="13824" width="15" style="39" hidden="1"/>
    <col min="13825" max="13845" width="1.625" style="39" hidden="1" customWidth="1"/>
    <col min="13846" max="13847" width="2.625" style="39" hidden="1" customWidth="1"/>
    <col min="13848" max="13853" width="15.5" style="39" hidden="1" customWidth="1"/>
    <col min="13854" max="13854" width="11.75" style="39" hidden="1" customWidth="1"/>
    <col min="13855" max="13856" width="15.5" style="39" hidden="1" customWidth="1"/>
    <col min="13857" max="13857" width="10.5" style="39" hidden="1" customWidth="1"/>
    <col min="13858" max="13858" width="13.75" style="39" hidden="1" customWidth="1"/>
    <col min="13859" max="14078" width="15" style="39" hidden="1" customWidth="1"/>
    <col min="14079" max="14079" width="3.5" style="39" hidden="1" customWidth="1"/>
    <col min="14080" max="14080" width="15" style="39" hidden="1"/>
    <col min="14081" max="14101" width="1.625" style="39" hidden="1" customWidth="1"/>
    <col min="14102" max="14103" width="2.625" style="39" hidden="1" customWidth="1"/>
    <col min="14104" max="14109" width="15.5" style="39" hidden="1" customWidth="1"/>
    <col min="14110" max="14110" width="11.75" style="39" hidden="1" customWidth="1"/>
    <col min="14111" max="14112" width="15.5" style="39" hidden="1" customWidth="1"/>
    <col min="14113" max="14113" width="10.5" style="39" hidden="1" customWidth="1"/>
    <col min="14114" max="14114" width="13.75" style="39" hidden="1" customWidth="1"/>
    <col min="14115" max="14334" width="15" style="39" hidden="1" customWidth="1"/>
    <col min="14335" max="14335" width="3.5" style="39" hidden="1" customWidth="1"/>
    <col min="14336" max="14336" width="15" style="39" hidden="1"/>
    <col min="14337" max="14357" width="1.625" style="39" hidden="1" customWidth="1"/>
    <col min="14358" max="14359" width="2.625" style="39" hidden="1" customWidth="1"/>
    <col min="14360" max="14365" width="15.5" style="39" hidden="1" customWidth="1"/>
    <col min="14366" max="14366" width="11.75" style="39" hidden="1" customWidth="1"/>
    <col min="14367" max="14368" width="15.5" style="39" hidden="1" customWidth="1"/>
    <col min="14369" max="14369" width="10.5" style="39" hidden="1" customWidth="1"/>
    <col min="14370" max="14370" width="13.75" style="39" hidden="1" customWidth="1"/>
    <col min="14371" max="14590" width="15" style="39" hidden="1" customWidth="1"/>
    <col min="14591" max="14591" width="3.5" style="39" hidden="1" customWidth="1"/>
    <col min="14592" max="14592" width="15" style="39" hidden="1"/>
    <col min="14593" max="14613" width="1.625" style="39" hidden="1" customWidth="1"/>
    <col min="14614" max="14615" width="2.625" style="39" hidden="1" customWidth="1"/>
    <col min="14616" max="14621" width="15.5" style="39" hidden="1" customWidth="1"/>
    <col min="14622" max="14622" width="11.75" style="39" hidden="1" customWidth="1"/>
    <col min="14623" max="14624" width="15.5" style="39" hidden="1" customWidth="1"/>
    <col min="14625" max="14625" width="10.5" style="39" hidden="1" customWidth="1"/>
    <col min="14626" max="14626" width="13.75" style="39" hidden="1" customWidth="1"/>
    <col min="14627" max="14846" width="15" style="39" hidden="1" customWidth="1"/>
    <col min="14847" max="14847" width="3.5" style="39" hidden="1" customWidth="1"/>
    <col min="14848" max="14848" width="15" style="39" hidden="1"/>
    <col min="14849" max="14869" width="1.625" style="39" hidden="1" customWidth="1"/>
    <col min="14870" max="14871" width="2.625" style="39" hidden="1" customWidth="1"/>
    <col min="14872" max="14877" width="15.5" style="39" hidden="1" customWidth="1"/>
    <col min="14878" max="14878" width="11.75" style="39" hidden="1" customWidth="1"/>
    <col min="14879" max="14880" width="15.5" style="39" hidden="1" customWidth="1"/>
    <col min="14881" max="14881" width="10.5" style="39" hidden="1" customWidth="1"/>
    <col min="14882" max="14882" width="13.75" style="39" hidden="1" customWidth="1"/>
    <col min="14883" max="15102" width="15" style="39" hidden="1" customWidth="1"/>
    <col min="15103" max="15103" width="3.5" style="39" hidden="1" customWidth="1"/>
    <col min="15104" max="15104" width="15" style="39" hidden="1"/>
    <col min="15105" max="15125" width="1.625" style="39" hidden="1" customWidth="1"/>
    <col min="15126" max="15127" width="2.625" style="39" hidden="1" customWidth="1"/>
    <col min="15128" max="15133" width="15.5" style="39" hidden="1" customWidth="1"/>
    <col min="15134" max="15134" width="11.75" style="39" hidden="1" customWidth="1"/>
    <col min="15135" max="15136" width="15.5" style="39" hidden="1" customWidth="1"/>
    <col min="15137" max="15137" width="10.5" style="39" hidden="1" customWidth="1"/>
    <col min="15138" max="15138" width="13.75" style="39" hidden="1" customWidth="1"/>
    <col min="15139" max="15358" width="15" style="39" hidden="1" customWidth="1"/>
    <col min="15359" max="15359" width="3.5" style="39" hidden="1" customWidth="1"/>
    <col min="15360" max="15360" width="15" style="39" hidden="1"/>
    <col min="15361" max="15381" width="1.625" style="39" hidden="1" customWidth="1"/>
    <col min="15382" max="15383" width="2.625" style="39" hidden="1" customWidth="1"/>
    <col min="15384" max="15389" width="15.5" style="39" hidden="1" customWidth="1"/>
    <col min="15390" max="15390" width="11.75" style="39" hidden="1" customWidth="1"/>
    <col min="15391" max="15392" width="15.5" style="39" hidden="1" customWidth="1"/>
    <col min="15393" max="15393" width="10.5" style="39" hidden="1" customWidth="1"/>
    <col min="15394" max="15394" width="13.75" style="39" hidden="1" customWidth="1"/>
    <col min="15395" max="15614" width="15" style="39" hidden="1" customWidth="1"/>
    <col min="15615" max="15615" width="3.5" style="39" hidden="1" customWidth="1"/>
    <col min="15616" max="15616" width="15" style="39" hidden="1"/>
    <col min="15617" max="15637" width="1.625" style="39" hidden="1" customWidth="1"/>
    <col min="15638" max="15639" width="2.625" style="39" hidden="1" customWidth="1"/>
    <col min="15640" max="15645" width="15.5" style="39" hidden="1" customWidth="1"/>
    <col min="15646" max="15646" width="11.75" style="39" hidden="1" customWidth="1"/>
    <col min="15647" max="15648" width="15.5" style="39" hidden="1" customWidth="1"/>
    <col min="15649" max="15649" width="10.5" style="39" hidden="1" customWidth="1"/>
    <col min="15650" max="15650" width="13.75" style="39" hidden="1" customWidth="1"/>
    <col min="15651" max="15870" width="15" style="39" hidden="1" customWidth="1"/>
    <col min="15871" max="15871" width="3.5" style="39" hidden="1" customWidth="1"/>
    <col min="15872" max="15872" width="15" style="39" hidden="1"/>
    <col min="15873" max="15893" width="1.625" style="39" hidden="1" customWidth="1"/>
    <col min="15894" max="15895" width="2.625" style="39" hidden="1" customWidth="1"/>
    <col min="15896" max="15901" width="15.5" style="39" hidden="1" customWidth="1"/>
    <col min="15902" max="15902" width="11.75" style="39" hidden="1" customWidth="1"/>
    <col min="15903" max="15904" width="15.5" style="39" hidden="1" customWidth="1"/>
    <col min="15905" max="15905" width="10.5" style="39" hidden="1" customWidth="1"/>
    <col min="15906" max="15906" width="13.75" style="39" hidden="1" customWidth="1"/>
    <col min="15907" max="16126" width="15" style="39" hidden="1" customWidth="1"/>
    <col min="16127" max="16127" width="3.5" style="39" hidden="1" customWidth="1"/>
    <col min="16128" max="16128" width="15" style="39" hidden="1"/>
    <col min="16129" max="16149" width="1.625" style="39" hidden="1" customWidth="1"/>
    <col min="16150" max="16151" width="2.625" style="39" hidden="1" customWidth="1"/>
    <col min="16152" max="16157" width="15.5" style="39" hidden="1" customWidth="1"/>
    <col min="16158" max="16158" width="11.75" style="39" hidden="1" customWidth="1"/>
    <col min="16159" max="16160" width="15.5" style="39" hidden="1" customWidth="1"/>
    <col min="16161" max="16161" width="10.5" style="39" hidden="1" customWidth="1"/>
    <col min="16162" max="16162" width="13.75" style="39" hidden="1" customWidth="1"/>
    <col min="16163" max="16382" width="15" style="39" hidden="1" customWidth="1"/>
    <col min="16383" max="16383" width="3.5" style="39" hidden="1" customWidth="1"/>
    <col min="16384" max="16384" width="15" style="39" hidden="1"/>
  </cols>
  <sheetData>
    <row r="1" spans="1:255" s="21" customFormat="1" ht="9.9499999999999993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</row>
    <row r="2" spans="1:255" s="21" customFormat="1" ht="9.9499999999999993" customHeight="1" x14ac:dyDescent="0.15">
      <c r="A2" s="20" t="s">
        <v>299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</row>
    <row r="3" spans="1:255" s="21" customFormat="1" ht="15" customHeight="1" x14ac:dyDescent="0.15">
      <c r="A3" s="20" t="s">
        <v>300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</row>
    <row r="4" spans="1:255" s="21" customFormat="1" ht="13.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4" t="s">
        <v>20</v>
      </c>
      <c r="AH4" s="72" t="s">
        <v>301</v>
      </c>
      <c r="AI4" s="76"/>
      <c r="AJ4" s="76"/>
      <c r="AK4" s="264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255" s="21" customFormat="1" ht="24" customHeight="1" x14ac:dyDescent="0.15">
      <c r="A5" s="23"/>
      <c r="B5" s="23"/>
      <c r="C5" s="2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 t="s">
        <v>302</v>
      </c>
      <c r="AE5" s="28" t="s">
        <v>1</v>
      </c>
      <c r="AF5" s="165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255" s="21" customFormat="1" ht="29.25" customHeight="1" x14ac:dyDescent="0.2">
      <c r="A6" s="25"/>
      <c r="B6" s="265" t="s">
        <v>290</v>
      </c>
      <c r="C6" s="266"/>
      <c r="D6" s="266"/>
      <c r="E6" s="266"/>
      <c r="F6" s="26"/>
      <c r="G6" s="26"/>
      <c r="H6" s="163"/>
      <c r="I6" s="163"/>
      <c r="J6" s="267" t="s">
        <v>3</v>
      </c>
      <c r="K6" s="256"/>
      <c r="L6" s="256"/>
      <c r="M6" s="256"/>
      <c r="N6" s="256"/>
      <c r="O6" s="256"/>
      <c r="P6" s="268"/>
      <c r="Q6" s="268"/>
      <c r="R6" s="268"/>
      <c r="S6" s="268"/>
      <c r="T6" s="268"/>
      <c r="U6" s="268"/>
      <c r="V6" s="20"/>
      <c r="W6" s="25"/>
      <c r="X6" s="27" t="s">
        <v>303</v>
      </c>
      <c r="Y6" s="164"/>
      <c r="Z6" s="164"/>
      <c r="AA6" s="164"/>
      <c r="AB6" s="164"/>
      <c r="AC6" s="164"/>
      <c r="AD6" s="76" t="s">
        <v>304</v>
      </c>
      <c r="AE6" s="31" t="s">
        <v>5</v>
      </c>
      <c r="AF6" s="165"/>
      <c r="AG6" s="22"/>
      <c r="AH6" s="22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255" s="21" customFormat="1" ht="28.5" customHeight="1" x14ac:dyDescent="0.15">
      <c r="A7" s="25"/>
      <c r="B7" s="269" t="s">
        <v>291</v>
      </c>
      <c r="C7" s="270"/>
      <c r="D7" s="270"/>
      <c r="E7" s="270"/>
      <c r="F7" s="271"/>
      <c r="G7" s="33"/>
      <c r="H7" s="33"/>
      <c r="I7" s="33"/>
      <c r="J7" s="272" t="s">
        <v>305</v>
      </c>
      <c r="K7" s="269"/>
      <c r="L7" s="273"/>
      <c r="M7" s="273"/>
      <c r="N7" s="273"/>
      <c r="O7" s="268"/>
      <c r="P7" s="268"/>
      <c r="Q7" s="268"/>
      <c r="R7" s="273"/>
      <c r="S7" s="273"/>
      <c r="T7" s="273"/>
      <c r="U7" s="273"/>
      <c r="V7" s="247"/>
      <c r="W7" s="25"/>
      <c r="X7" s="25"/>
      <c r="Y7" s="228" t="s">
        <v>265</v>
      </c>
      <c r="Z7" s="25"/>
      <c r="AA7" s="25"/>
      <c r="AB7" s="25"/>
      <c r="AC7" s="25"/>
      <c r="AD7" s="228"/>
      <c r="AE7" s="23"/>
      <c r="AF7" s="23"/>
      <c r="AG7" s="20"/>
      <c r="AH7" s="22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1:255" ht="14.1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68" t="s">
        <v>17</v>
      </c>
      <c r="Y8" s="228"/>
      <c r="Z8" s="168"/>
      <c r="AA8" s="168"/>
      <c r="AB8" s="37"/>
      <c r="AC8" s="37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</row>
    <row r="9" spans="1:255" ht="21.95" customHeight="1" x14ac:dyDescent="0.15">
      <c r="A9" s="35"/>
      <c r="B9" s="835" t="s">
        <v>306</v>
      </c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7"/>
      <c r="V9" s="274"/>
      <c r="W9" s="275"/>
      <c r="X9" s="170"/>
      <c r="Y9" s="263" t="s">
        <v>307</v>
      </c>
      <c r="Z9" s="276"/>
      <c r="AA9" s="276"/>
      <c r="AB9" s="276"/>
      <c r="AC9" s="249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</row>
    <row r="10" spans="1:255" ht="18" customHeight="1" x14ac:dyDescent="0.15">
      <c r="A10" s="35"/>
      <c r="B10" s="838"/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40"/>
      <c r="V10" s="277" t="s">
        <v>308</v>
      </c>
      <c r="W10" s="171"/>
      <c r="X10" s="172" t="s">
        <v>309</v>
      </c>
      <c r="Y10" s="278" t="s">
        <v>310</v>
      </c>
      <c r="Z10" s="174"/>
      <c r="AA10" s="279"/>
      <c r="AB10" s="280"/>
      <c r="AC10" s="37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</row>
    <row r="11" spans="1:255" s="288" customFormat="1" ht="27.95" customHeight="1" thickBot="1" x14ac:dyDescent="0.2">
      <c r="A11" s="35"/>
      <c r="B11" s="841"/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3"/>
      <c r="V11" s="281"/>
      <c r="W11" s="282"/>
      <c r="X11" s="283" t="s">
        <v>311</v>
      </c>
      <c r="Y11" s="284" t="s">
        <v>312</v>
      </c>
      <c r="Z11" s="285"/>
      <c r="AA11" s="286"/>
      <c r="AB11" s="287"/>
      <c r="AC11" s="51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26.1" customHeight="1" x14ac:dyDescent="0.15">
      <c r="A12" s="35"/>
      <c r="B12" s="773" t="s">
        <v>313</v>
      </c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289"/>
      <c r="U12" s="290" t="s">
        <v>293</v>
      </c>
      <c r="V12" s="250">
        <v>0</v>
      </c>
      <c r="W12" s="291">
        <v>1</v>
      </c>
      <c r="X12" s="13">
        <v>6408</v>
      </c>
      <c r="Y12" s="292">
        <f>IF(OR(X12=0,$X$31=0),"",(X12/$X$31)*100)</f>
        <v>10.70408418942621</v>
      </c>
      <c r="Z12" s="293"/>
      <c r="AA12" s="293"/>
      <c r="AB12" s="293"/>
      <c r="AC12" s="35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</row>
    <row r="13" spans="1:255" ht="26.1" customHeight="1" x14ac:dyDescent="0.15">
      <c r="A13" s="35"/>
      <c r="B13" s="770" t="s">
        <v>314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2"/>
      <c r="V13" s="92">
        <v>0</v>
      </c>
      <c r="W13" s="294">
        <v>2</v>
      </c>
      <c r="X13" s="176">
        <v>33216</v>
      </c>
      <c r="Y13" s="292">
        <f t="shared" ref="Y13:Y30" si="0">IF(OR(X13=0,$X$31=0),"",(X13/$X$31)*100)</f>
        <v>55.484840892007014</v>
      </c>
      <c r="Z13" s="293"/>
      <c r="AA13" s="293"/>
      <c r="AB13" s="293"/>
      <c r="AC13" s="35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</row>
    <row r="14" spans="1:255" ht="26.1" customHeight="1" x14ac:dyDescent="0.15">
      <c r="A14" s="35"/>
      <c r="B14" s="770" t="s">
        <v>315</v>
      </c>
      <c r="C14" s="771"/>
      <c r="D14" s="771" t="s">
        <v>316</v>
      </c>
      <c r="E14" s="771"/>
      <c r="F14" s="771"/>
      <c r="G14" s="771"/>
      <c r="H14" s="771" t="s">
        <v>317</v>
      </c>
      <c r="I14" s="771"/>
      <c r="J14" s="771"/>
      <c r="K14" s="771"/>
      <c r="L14" s="771" t="s">
        <v>318</v>
      </c>
      <c r="M14" s="771"/>
      <c r="N14" s="771"/>
      <c r="O14" s="771"/>
      <c r="P14" s="771"/>
      <c r="Q14" s="771" t="s">
        <v>319</v>
      </c>
      <c r="R14" s="771"/>
      <c r="S14" s="771"/>
      <c r="T14" s="771"/>
      <c r="U14" s="772" t="s">
        <v>320</v>
      </c>
      <c r="V14" s="92">
        <v>0</v>
      </c>
      <c r="W14" s="294">
        <v>3</v>
      </c>
      <c r="X14" s="176">
        <v>0</v>
      </c>
      <c r="Y14" s="292" t="str">
        <f t="shared" si="0"/>
        <v/>
      </c>
      <c r="Z14" s="293"/>
      <c r="AA14" s="293"/>
      <c r="AB14" s="293"/>
      <c r="AC14" s="35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</row>
    <row r="15" spans="1:255" ht="26.1" customHeight="1" x14ac:dyDescent="0.15">
      <c r="A15" s="35"/>
      <c r="B15" s="770" t="s">
        <v>321</v>
      </c>
      <c r="C15" s="771"/>
      <c r="D15" s="771" t="s">
        <v>322</v>
      </c>
      <c r="E15" s="771"/>
      <c r="F15" s="771"/>
      <c r="G15" s="771"/>
      <c r="H15" s="771"/>
      <c r="I15" s="771"/>
      <c r="J15" s="771"/>
      <c r="K15" s="771"/>
      <c r="L15" s="771" t="s">
        <v>323</v>
      </c>
      <c r="M15" s="771"/>
      <c r="N15" s="771"/>
      <c r="O15" s="771"/>
      <c r="P15" s="771"/>
      <c r="Q15" s="771"/>
      <c r="R15" s="771"/>
      <c r="S15" s="771"/>
      <c r="T15" s="771"/>
      <c r="U15" s="772" t="s">
        <v>320</v>
      </c>
      <c r="V15" s="92">
        <v>0</v>
      </c>
      <c r="W15" s="294">
        <v>4</v>
      </c>
      <c r="X15" s="176">
        <v>0</v>
      </c>
      <c r="Y15" s="292" t="str">
        <f t="shared" si="0"/>
        <v/>
      </c>
      <c r="Z15" s="293"/>
      <c r="AA15" s="293"/>
      <c r="AB15" s="293"/>
      <c r="AC15" s="35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</row>
    <row r="16" spans="1:255" ht="26.1" customHeight="1" x14ac:dyDescent="0.15">
      <c r="A16" s="35"/>
      <c r="B16" s="770" t="s">
        <v>294</v>
      </c>
      <c r="C16" s="771"/>
      <c r="D16" s="771" t="s">
        <v>318</v>
      </c>
      <c r="E16" s="771"/>
      <c r="F16" s="771"/>
      <c r="G16" s="771"/>
      <c r="H16" s="771"/>
      <c r="I16" s="771"/>
      <c r="J16" s="771" t="s">
        <v>323</v>
      </c>
      <c r="K16" s="771"/>
      <c r="L16" s="771"/>
      <c r="M16" s="771"/>
      <c r="N16" s="771"/>
      <c r="O16" s="771"/>
      <c r="P16" s="771" t="s">
        <v>320</v>
      </c>
      <c r="Q16" s="771"/>
      <c r="R16" s="771"/>
      <c r="S16" s="771"/>
      <c r="T16" s="771"/>
      <c r="U16" s="772" t="s">
        <v>324</v>
      </c>
      <c r="V16" s="92">
        <v>0</v>
      </c>
      <c r="W16" s="294">
        <v>5</v>
      </c>
      <c r="X16" s="176">
        <v>11826</v>
      </c>
      <c r="Y16" s="292">
        <f t="shared" si="0"/>
        <v>19.754447506890504</v>
      </c>
      <c r="Z16" s="293"/>
      <c r="AA16" s="293"/>
      <c r="AB16" s="293"/>
      <c r="AC16" s="35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</row>
    <row r="17" spans="1:125" ht="26.1" customHeight="1" x14ac:dyDescent="0.15">
      <c r="A17" s="35"/>
      <c r="B17" s="770" t="s">
        <v>295</v>
      </c>
      <c r="C17" s="771"/>
      <c r="D17" s="771" t="s">
        <v>325</v>
      </c>
      <c r="E17" s="771"/>
      <c r="F17" s="771"/>
      <c r="G17" s="771"/>
      <c r="H17" s="771"/>
      <c r="I17" s="771"/>
      <c r="J17" s="771"/>
      <c r="K17" s="771"/>
      <c r="L17" s="771" t="s">
        <v>326</v>
      </c>
      <c r="M17" s="771"/>
      <c r="N17" s="771"/>
      <c r="O17" s="771"/>
      <c r="P17" s="771"/>
      <c r="Q17" s="771"/>
      <c r="R17" s="771"/>
      <c r="S17" s="771"/>
      <c r="T17" s="771"/>
      <c r="U17" s="772" t="s">
        <v>320</v>
      </c>
      <c r="V17" s="92">
        <v>0</v>
      </c>
      <c r="W17" s="294">
        <v>6</v>
      </c>
      <c r="X17" s="176">
        <v>0</v>
      </c>
      <c r="Y17" s="292" t="str">
        <f t="shared" si="0"/>
        <v/>
      </c>
      <c r="Z17" s="293"/>
      <c r="AA17" s="293"/>
      <c r="AB17" s="293"/>
      <c r="AC17" s="35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</row>
    <row r="18" spans="1:125" ht="26.1" customHeight="1" x14ac:dyDescent="0.15">
      <c r="A18" s="35"/>
      <c r="B18" s="844"/>
      <c r="C18" s="844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6"/>
      <c r="V18" s="92">
        <v>0</v>
      </c>
      <c r="W18" s="294">
        <v>7</v>
      </c>
      <c r="X18" s="238">
        <v>0</v>
      </c>
      <c r="Y18" s="295" t="str">
        <f t="shared" si="0"/>
        <v/>
      </c>
      <c r="Z18" s="293"/>
      <c r="AA18" s="293"/>
      <c r="AB18" s="293"/>
      <c r="AC18" s="35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</row>
    <row r="19" spans="1:125" ht="26.1" customHeight="1" x14ac:dyDescent="0.15">
      <c r="A19" s="35"/>
      <c r="B19" s="844"/>
      <c r="C19" s="844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6"/>
      <c r="V19" s="92">
        <v>0</v>
      </c>
      <c r="W19" s="294">
        <v>8</v>
      </c>
      <c r="X19" s="238">
        <v>0</v>
      </c>
      <c r="Y19" s="295" t="str">
        <f t="shared" si="0"/>
        <v/>
      </c>
      <c r="Z19" s="293"/>
      <c r="AA19" s="293"/>
      <c r="AB19" s="293"/>
      <c r="AC19" s="35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</row>
    <row r="20" spans="1:125" ht="26.1" customHeight="1" x14ac:dyDescent="0.15">
      <c r="A20" s="35"/>
      <c r="B20" s="770" t="s">
        <v>327</v>
      </c>
      <c r="C20" s="771"/>
      <c r="D20" s="771" t="s">
        <v>328</v>
      </c>
      <c r="E20" s="771"/>
      <c r="F20" s="771"/>
      <c r="G20" s="771"/>
      <c r="H20" s="771"/>
      <c r="I20" s="771"/>
      <c r="J20" s="771"/>
      <c r="K20" s="771"/>
      <c r="L20" s="771" t="s">
        <v>329</v>
      </c>
      <c r="M20" s="771"/>
      <c r="N20" s="771"/>
      <c r="O20" s="771"/>
      <c r="P20" s="771"/>
      <c r="Q20" s="771"/>
      <c r="R20" s="771"/>
      <c r="S20" s="771"/>
      <c r="T20" s="771"/>
      <c r="U20" s="771" t="s">
        <v>330</v>
      </c>
      <c r="V20" s="92">
        <v>0</v>
      </c>
      <c r="W20" s="294">
        <v>9</v>
      </c>
      <c r="X20" s="176">
        <v>8415</v>
      </c>
      <c r="Y20" s="292">
        <f t="shared" si="0"/>
        <v>14.056627411676272</v>
      </c>
      <c r="Z20" s="293"/>
      <c r="AA20" s="293"/>
      <c r="AB20" s="293"/>
      <c r="AC20" s="35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</row>
    <row r="21" spans="1:125" ht="26.1" customHeight="1" x14ac:dyDescent="0.15">
      <c r="A21" s="35"/>
      <c r="B21" s="770" t="s">
        <v>331</v>
      </c>
      <c r="C21" s="771"/>
      <c r="D21" s="771" t="s">
        <v>332</v>
      </c>
      <c r="E21" s="771"/>
      <c r="F21" s="771" t="s">
        <v>333</v>
      </c>
      <c r="G21" s="771" t="s">
        <v>334</v>
      </c>
      <c r="H21" s="771"/>
      <c r="I21" s="771" t="s">
        <v>335</v>
      </c>
      <c r="J21" s="771"/>
      <c r="K21" s="771" t="s">
        <v>336</v>
      </c>
      <c r="L21" s="771" t="s">
        <v>333</v>
      </c>
      <c r="M21" s="771"/>
      <c r="N21" s="771" t="s">
        <v>330</v>
      </c>
      <c r="O21" s="771"/>
      <c r="P21" s="771" t="s">
        <v>337</v>
      </c>
      <c r="Q21" s="771" t="s">
        <v>338</v>
      </c>
      <c r="R21" s="771"/>
      <c r="S21" s="771" t="s">
        <v>339</v>
      </c>
      <c r="T21" s="771"/>
      <c r="U21" s="771" t="s">
        <v>330</v>
      </c>
      <c r="V21" s="92">
        <v>1</v>
      </c>
      <c r="W21" s="294">
        <v>0</v>
      </c>
      <c r="X21" s="176"/>
      <c r="Y21" s="292" t="str">
        <f t="shared" si="0"/>
        <v/>
      </c>
      <c r="Z21" s="293"/>
      <c r="AA21" s="293"/>
      <c r="AB21" s="293"/>
      <c r="AC21" s="35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</row>
    <row r="22" spans="1:125" ht="26.1" customHeight="1" x14ac:dyDescent="0.15">
      <c r="A22" s="35"/>
      <c r="B22" s="770" t="s">
        <v>340</v>
      </c>
      <c r="C22" s="771"/>
      <c r="D22" s="771" t="s">
        <v>341</v>
      </c>
      <c r="E22" s="771"/>
      <c r="F22" s="771"/>
      <c r="G22" s="771"/>
      <c r="H22" s="771"/>
      <c r="I22" s="771"/>
      <c r="J22" s="771"/>
      <c r="K22" s="771"/>
      <c r="L22" s="771" t="s">
        <v>336</v>
      </c>
      <c r="M22" s="771"/>
      <c r="N22" s="771"/>
      <c r="O22" s="771"/>
      <c r="P22" s="771"/>
      <c r="Q22" s="771"/>
      <c r="R22" s="771"/>
      <c r="S22" s="771"/>
      <c r="T22" s="771"/>
      <c r="U22" s="771" t="s">
        <v>330</v>
      </c>
      <c r="V22" s="92">
        <v>1</v>
      </c>
      <c r="W22" s="294">
        <v>1</v>
      </c>
      <c r="X22" s="176"/>
      <c r="Y22" s="292" t="str">
        <f t="shared" si="0"/>
        <v/>
      </c>
      <c r="Z22" s="293"/>
      <c r="AA22" s="293"/>
      <c r="AB22" s="293"/>
      <c r="AC22" s="35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</row>
    <row r="23" spans="1:125" ht="26.1" customHeight="1" thickBot="1" x14ac:dyDescent="0.2">
      <c r="A23" s="35"/>
      <c r="B23" s="770" t="s">
        <v>342</v>
      </c>
      <c r="C23" s="771"/>
      <c r="D23" s="771" t="s">
        <v>343</v>
      </c>
      <c r="E23" s="771"/>
      <c r="F23" s="771" t="s">
        <v>344</v>
      </c>
      <c r="G23" s="771"/>
      <c r="H23" s="771"/>
      <c r="I23" s="771" t="s">
        <v>345</v>
      </c>
      <c r="J23" s="771"/>
      <c r="K23" s="771" t="s">
        <v>341</v>
      </c>
      <c r="L23" s="771"/>
      <c r="M23" s="771" t="s">
        <v>346</v>
      </c>
      <c r="N23" s="771"/>
      <c r="O23" s="771"/>
      <c r="P23" s="771" t="s">
        <v>347</v>
      </c>
      <c r="Q23" s="771"/>
      <c r="R23" s="771" t="s">
        <v>348</v>
      </c>
      <c r="S23" s="771"/>
      <c r="T23" s="771"/>
      <c r="U23" s="771" t="s">
        <v>330</v>
      </c>
      <c r="V23" s="259">
        <v>1</v>
      </c>
      <c r="W23" s="296">
        <v>2</v>
      </c>
      <c r="X23" s="214"/>
      <c r="Y23" s="292" t="str">
        <f t="shared" si="0"/>
        <v/>
      </c>
      <c r="Z23" s="293"/>
      <c r="AA23" s="293"/>
      <c r="AB23" s="293"/>
      <c r="AC23" s="35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</row>
    <row r="24" spans="1:125" ht="26.1" customHeight="1" thickBot="1" x14ac:dyDescent="0.2">
      <c r="A24" s="35"/>
      <c r="B24" s="770" t="s">
        <v>349</v>
      </c>
      <c r="C24" s="771"/>
      <c r="D24" s="771"/>
      <c r="E24" s="771"/>
      <c r="F24" s="771"/>
      <c r="G24" s="771"/>
      <c r="H24" s="771" t="s">
        <v>350</v>
      </c>
      <c r="I24" s="771"/>
      <c r="J24" s="771"/>
      <c r="K24" s="771"/>
      <c r="L24" s="771"/>
      <c r="M24" s="771"/>
      <c r="N24" s="771"/>
      <c r="O24" s="771" t="s">
        <v>351</v>
      </c>
      <c r="P24" s="771"/>
      <c r="Q24" s="771"/>
      <c r="R24" s="771"/>
      <c r="S24" s="771"/>
      <c r="T24" s="771"/>
      <c r="U24" s="829"/>
      <c r="V24" s="297"/>
      <c r="W24" s="298"/>
      <c r="X24" s="208">
        <f>SUM(X12:X17)+SUM(X20:X23)</f>
        <v>59865</v>
      </c>
      <c r="Y24" s="177">
        <f t="shared" si="0"/>
        <v>100</v>
      </c>
      <c r="Z24" s="293"/>
      <c r="AA24" s="293"/>
      <c r="AB24" s="293"/>
      <c r="AC24" s="35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</row>
    <row r="25" spans="1:125" ht="26.1" customHeight="1" x14ac:dyDescent="0.15">
      <c r="A25" s="35"/>
      <c r="B25" s="826" t="s">
        <v>296</v>
      </c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8"/>
      <c r="V25" s="250">
        <v>1</v>
      </c>
      <c r="W25" s="261">
        <v>3</v>
      </c>
      <c r="X25" s="65">
        <f>SUM(X27,X29:X30)</f>
        <v>0</v>
      </c>
      <c r="Y25" s="292" t="str">
        <f t="shared" si="0"/>
        <v/>
      </c>
      <c r="Z25" s="293"/>
      <c r="AA25" s="293"/>
      <c r="AB25" s="293"/>
      <c r="AC25" s="35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</row>
    <row r="26" spans="1:125" ht="26.1" customHeight="1" x14ac:dyDescent="0.15">
      <c r="A26" s="35"/>
      <c r="B26" s="299"/>
      <c r="C26" s="173"/>
      <c r="D26" s="824" t="s">
        <v>352</v>
      </c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289"/>
      <c r="U26" s="290" t="s">
        <v>297</v>
      </c>
      <c r="V26" s="92">
        <v>1</v>
      </c>
      <c r="W26" s="258">
        <v>4</v>
      </c>
      <c r="X26" s="176"/>
      <c r="Y26" s="292" t="str">
        <f t="shared" si="0"/>
        <v/>
      </c>
      <c r="Z26" s="293"/>
      <c r="AA26" s="293"/>
      <c r="AB26" s="293"/>
      <c r="AC26" s="35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</row>
    <row r="27" spans="1:125" ht="26.1" customHeight="1" x14ac:dyDescent="0.15">
      <c r="A27" s="35"/>
      <c r="B27" s="49"/>
      <c r="C27" s="173"/>
      <c r="D27" s="847" t="s">
        <v>298</v>
      </c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9"/>
      <c r="V27" s="92">
        <v>1</v>
      </c>
      <c r="W27" s="258">
        <v>5</v>
      </c>
      <c r="X27" s="176"/>
      <c r="Y27" s="292" t="str">
        <f t="shared" si="0"/>
        <v/>
      </c>
      <c r="Z27" s="293"/>
      <c r="AA27" s="293"/>
      <c r="AB27" s="293"/>
      <c r="AC27" s="35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</row>
    <row r="28" spans="1:125" ht="26.1" customHeight="1" x14ac:dyDescent="0.15">
      <c r="A28" s="35"/>
      <c r="B28" s="49"/>
      <c r="C28" s="173"/>
      <c r="D28" s="300"/>
      <c r="E28" s="773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5"/>
      <c r="V28" s="92">
        <v>1</v>
      </c>
      <c r="W28" s="258">
        <v>6</v>
      </c>
      <c r="X28" s="238">
        <v>0</v>
      </c>
      <c r="Y28" s="295" t="str">
        <f t="shared" si="0"/>
        <v/>
      </c>
      <c r="Z28" s="293"/>
      <c r="AA28" s="293"/>
      <c r="AB28" s="293"/>
      <c r="AC28" s="35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</row>
    <row r="29" spans="1:125" ht="26.1" customHeight="1" x14ac:dyDescent="0.15">
      <c r="A29" s="35"/>
      <c r="B29" s="49"/>
      <c r="C29" s="173"/>
      <c r="D29" s="764" t="s">
        <v>353</v>
      </c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6"/>
      <c r="V29" s="92">
        <v>1</v>
      </c>
      <c r="W29" s="258">
        <v>7</v>
      </c>
      <c r="X29" s="176"/>
      <c r="Y29" s="292" t="str">
        <f t="shared" si="0"/>
        <v/>
      </c>
      <c r="Z29" s="293"/>
      <c r="AA29" s="293"/>
      <c r="AB29" s="293"/>
      <c r="AC29" s="35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</row>
    <row r="30" spans="1:125" ht="26.1" customHeight="1" x14ac:dyDescent="0.15">
      <c r="A30" s="35"/>
      <c r="B30" s="301"/>
      <c r="C30" s="173"/>
      <c r="D30" s="764" t="s">
        <v>354</v>
      </c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6"/>
      <c r="V30" s="92">
        <v>1</v>
      </c>
      <c r="W30" s="258">
        <v>8</v>
      </c>
      <c r="X30" s="176"/>
      <c r="Y30" s="292" t="str">
        <f t="shared" si="0"/>
        <v/>
      </c>
      <c r="Z30" s="293"/>
      <c r="AA30" s="293"/>
      <c r="AB30" s="293"/>
      <c r="AC30" s="35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</row>
    <row r="31" spans="1:125" ht="26.1" customHeight="1" x14ac:dyDescent="0.15">
      <c r="A31" s="35"/>
      <c r="B31" s="826" t="s">
        <v>281</v>
      </c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8"/>
      <c r="V31" s="92">
        <v>1</v>
      </c>
      <c r="W31" s="258">
        <v>9</v>
      </c>
      <c r="X31" s="95">
        <f>SUM(X24:X25)</f>
        <v>59865</v>
      </c>
      <c r="Y31" s="292">
        <v>100</v>
      </c>
      <c r="Z31" s="293"/>
      <c r="AA31" s="293"/>
      <c r="AB31" s="293"/>
      <c r="AC31" s="35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</row>
    <row r="32" spans="1:125" ht="26.1" customHeight="1" thickBot="1" x14ac:dyDescent="0.2">
      <c r="A32" s="35"/>
      <c r="B32" s="301"/>
      <c r="C32" s="173"/>
      <c r="D32" s="824" t="s">
        <v>352</v>
      </c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289" t="s">
        <v>293</v>
      </c>
      <c r="R32" s="289"/>
      <c r="S32" s="302" t="s">
        <v>355</v>
      </c>
      <c r="T32" s="289"/>
      <c r="U32" s="290" t="s">
        <v>297</v>
      </c>
      <c r="V32" s="259">
        <v>2</v>
      </c>
      <c r="W32" s="260">
        <v>0</v>
      </c>
      <c r="X32" s="179">
        <f>SUM(X12,X26)</f>
        <v>6408</v>
      </c>
      <c r="Y32" s="292">
        <f>IF(OR(X32=0,$X$31=0),"",(X32/$X$31)*100)</f>
        <v>10.70408418942621</v>
      </c>
      <c r="Z32" s="293"/>
      <c r="AA32" s="293"/>
      <c r="AB32" s="293"/>
      <c r="AC32" s="35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</row>
    <row r="33" spans="1:125" ht="26.1" customHeight="1" x14ac:dyDescent="0.15">
      <c r="A33" s="178"/>
      <c r="B33" s="824" t="s">
        <v>356</v>
      </c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303" t="s">
        <v>292</v>
      </c>
      <c r="S33" s="304"/>
      <c r="T33" s="305"/>
      <c r="U33" s="306"/>
      <c r="V33" s="307"/>
      <c r="W33" s="308"/>
      <c r="X33" s="180">
        <v>100</v>
      </c>
      <c r="Y33" s="195"/>
      <c r="Z33" s="293"/>
      <c r="AA33" s="293"/>
      <c r="AB33" s="293"/>
      <c r="AC33" s="35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</row>
    <row r="34" spans="1:125" ht="14.25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</row>
    <row r="35" spans="1:125" ht="14.25" hidden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</row>
    <row r="36" spans="1:125" ht="14.25" hidden="1" x14ac:dyDescent="0.15">
      <c r="A36" s="3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</row>
    <row r="37" spans="1:125" ht="14.25" hidden="1" x14ac:dyDescent="0.15">
      <c r="A37" s="35"/>
      <c r="B37" s="38"/>
      <c r="C37" s="38"/>
      <c r="D37" s="38"/>
      <c r="E37" s="38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</row>
    <row r="38" spans="1:125" ht="14.25" hidden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</row>
    <row r="39" spans="1:125" ht="14.25" hidden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</row>
    <row r="40" spans="1:125" ht="14.25" hidden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</row>
    <row r="41" spans="1:125" ht="14.25" hidden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</row>
    <row r="42" spans="1:125" ht="14.25" hidden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</row>
    <row r="43" spans="1:125" ht="14.25" hidden="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</row>
    <row r="44" spans="1:125" ht="14.25" hidden="1" x14ac:dyDescent="0.15"/>
    <row r="45" spans="1:125" ht="14.25" hidden="1" x14ac:dyDescent="0.15"/>
    <row r="46" spans="1:125" ht="14.25" hidden="1" x14ac:dyDescent="0.15"/>
    <row r="47" spans="1:125" ht="14.25" hidden="1" x14ac:dyDescent="0.15"/>
    <row r="48" spans="1:125" ht="14.25" hidden="1" x14ac:dyDescent="0.15"/>
    <row r="49" ht="14.25" hidden="1" x14ac:dyDescent="0.15"/>
  </sheetData>
  <sheetProtection sheet="1" objects="1" scenarios="1"/>
  <dataConsolidate/>
  <mergeCells count="24">
    <mergeCell ref="B33:Q33"/>
    <mergeCell ref="B22:U22"/>
    <mergeCell ref="B23:U23"/>
    <mergeCell ref="B24:U24"/>
    <mergeCell ref="B25:U25"/>
    <mergeCell ref="D26:S26"/>
    <mergeCell ref="D27:U27"/>
    <mergeCell ref="E28:U28"/>
    <mergeCell ref="D29:U29"/>
    <mergeCell ref="D30:U30"/>
    <mergeCell ref="B31:U31"/>
    <mergeCell ref="D32:P32"/>
    <mergeCell ref="B21:U21"/>
    <mergeCell ref="B9:U11"/>
    <mergeCell ref="B12:S12"/>
    <mergeCell ref="B13:U13"/>
    <mergeCell ref="B14:U14"/>
    <mergeCell ref="B15:U15"/>
    <mergeCell ref="B16:U16"/>
    <mergeCell ref="B17:U17"/>
    <mergeCell ref="B18:C19"/>
    <mergeCell ref="D18:U18"/>
    <mergeCell ref="D19:U19"/>
    <mergeCell ref="B20:U2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2:X17 X20:X23 X26:X27 X29:X30" xr:uid="{C337801C-C9F3-4329-B501-FC33C57AAFFE}">
      <formula1>-9999999999</formula1>
      <formula2>99999999999</formula2>
    </dataValidation>
  </dataValidations>
  <pageMargins left="0.37" right="0" top="0.32" bottom="0.41" header="0" footer="0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4249-F7DC-4D08-ABEE-1E10A41AA226}">
  <sheetPr codeName="Sheet41">
    <pageSetUpPr autoPageBreaks="0" fitToPage="1"/>
  </sheetPr>
  <dimension ref="A1:WWO63"/>
  <sheetViews>
    <sheetView showGridLines="0" zoomScale="90" zoomScaleNormal="90" zoomScaleSheetLayoutView="75" workbookViewId="0">
      <pane xSplit="18" ySplit="10" topLeftCell="S11" activePane="bottomRight" state="frozen"/>
      <selection pane="topRight" activeCell="S1" sqref="S1"/>
      <selection pane="bottomLeft" activeCell="A11" sqref="A11"/>
      <selection pane="bottomRight" activeCell="S11" sqref="S11"/>
    </sheetView>
  </sheetViews>
  <sheetFormatPr defaultColWidth="0" defaultRowHeight="14.25" customHeight="1" zeroHeight="1" x14ac:dyDescent="0.15"/>
  <cols>
    <col min="1" max="1" width="0.875" style="234" customWidth="1"/>
    <col min="2" max="2" width="1.625" style="234" customWidth="1"/>
    <col min="3" max="3" width="2.625" style="234" customWidth="1"/>
    <col min="4" max="15" width="1.625" style="234" customWidth="1"/>
    <col min="16" max="16" width="3.25" style="234" customWidth="1"/>
    <col min="17" max="18" width="2.625" style="151" customWidth="1"/>
    <col min="19" max="28" width="14.5" style="151" customWidth="1"/>
    <col min="29" max="29" width="3.625" style="151" customWidth="1"/>
    <col min="30" max="32" width="12.625" style="151" hidden="1" customWidth="1"/>
    <col min="33" max="33" width="3.5" style="151" hidden="1" customWidth="1"/>
    <col min="34" max="256" width="5.25" style="162" hidden="1"/>
    <col min="257" max="257" width="0.875" style="162" hidden="1" customWidth="1"/>
    <col min="258" max="258" width="1.625" style="162" hidden="1" customWidth="1"/>
    <col min="259" max="259" width="2.625" style="162" hidden="1" customWidth="1"/>
    <col min="260" max="271" width="1.625" style="162" hidden="1" customWidth="1"/>
    <col min="272" max="272" width="3.25" style="162" hidden="1" customWidth="1"/>
    <col min="273" max="274" width="2.625" style="162" hidden="1" customWidth="1"/>
    <col min="275" max="285" width="12.625" style="162" hidden="1" customWidth="1"/>
    <col min="286" max="288" width="5.25" style="162" hidden="1" customWidth="1"/>
    <col min="289" max="289" width="3.5" style="162" hidden="1" customWidth="1"/>
    <col min="290" max="512" width="5.25" style="162" hidden="1"/>
    <col min="513" max="513" width="0.875" style="162" hidden="1" customWidth="1"/>
    <col min="514" max="514" width="1.625" style="162" hidden="1" customWidth="1"/>
    <col min="515" max="515" width="2.625" style="162" hidden="1" customWidth="1"/>
    <col min="516" max="527" width="1.625" style="162" hidden="1" customWidth="1"/>
    <col min="528" max="528" width="3.25" style="162" hidden="1" customWidth="1"/>
    <col min="529" max="530" width="2.625" style="162" hidden="1" customWidth="1"/>
    <col min="531" max="541" width="12.625" style="162" hidden="1" customWidth="1"/>
    <col min="542" max="544" width="5.25" style="162" hidden="1" customWidth="1"/>
    <col min="545" max="545" width="3.5" style="162" hidden="1" customWidth="1"/>
    <col min="546" max="768" width="5.25" style="162" hidden="1"/>
    <col min="769" max="769" width="0.875" style="162" hidden="1" customWidth="1"/>
    <col min="770" max="770" width="1.625" style="162" hidden="1" customWidth="1"/>
    <col min="771" max="771" width="2.625" style="162" hidden="1" customWidth="1"/>
    <col min="772" max="783" width="1.625" style="162" hidden="1" customWidth="1"/>
    <col min="784" max="784" width="3.25" style="162" hidden="1" customWidth="1"/>
    <col min="785" max="786" width="2.625" style="162" hidden="1" customWidth="1"/>
    <col min="787" max="797" width="12.625" style="162" hidden="1" customWidth="1"/>
    <col min="798" max="800" width="5.25" style="162" hidden="1" customWidth="1"/>
    <col min="801" max="801" width="3.5" style="162" hidden="1" customWidth="1"/>
    <col min="802" max="1024" width="5.25" style="162" hidden="1"/>
    <col min="1025" max="1025" width="0.875" style="162" hidden="1" customWidth="1"/>
    <col min="1026" max="1026" width="1.625" style="162" hidden="1" customWidth="1"/>
    <col min="1027" max="1027" width="2.625" style="162" hidden="1" customWidth="1"/>
    <col min="1028" max="1039" width="1.625" style="162" hidden="1" customWidth="1"/>
    <col min="1040" max="1040" width="3.25" style="162" hidden="1" customWidth="1"/>
    <col min="1041" max="1042" width="2.625" style="162" hidden="1" customWidth="1"/>
    <col min="1043" max="1053" width="12.625" style="162" hidden="1" customWidth="1"/>
    <col min="1054" max="1056" width="5.25" style="162" hidden="1" customWidth="1"/>
    <col min="1057" max="1057" width="3.5" style="162" hidden="1" customWidth="1"/>
    <col min="1058" max="1280" width="5.25" style="162" hidden="1"/>
    <col min="1281" max="1281" width="0.875" style="162" hidden="1" customWidth="1"/>
    <col min="1282" max="1282" width="1.625" style="162" hidden="1" customWidth="1"/>
    <col min="1283" max="1283" width="2.625" style="162" hidden="1" customWidth="1"/>
    <col min="1284" max="1295" width="1.625" style="162" hidden="1" customWidth="1"/>
    <col min="1296" max="1296" width="3.25" style="162" hidden="1" customWidth="1"/>
    <col min="1297" max="1298" width="2.625" style="162" hidden="1" customWidth="1"/>
    <col min="1299" max="1309" width="12.625" style="162" hidden="1" customWidth="1"/>
    <col min="1310" max="1312" width="5.25" style="162" hidden="1" customWidth="1"/>
    <col min="1313" max="1313" width="3.5" style="162" hidden="1" customWidth="1"/>
    <col min="1314" max="1536" width="5.25" style="162" hidden="1"/>
    <col min="1537" max="1537" width="0.875" style="162" hidden="1" customWidth="1"/>
    <col min="1538" max="1538" width="1.625" style="162" hidden="1" customWidth="1"/>
    <col min="1539" max="1539" width="2.625" style="162" hidden="1" customWidth="1"/>
    <col min="1540" max="1551" width="1.625" style="162" hidden="1" customWidth="1"/>
    <col min="1552" max="1552" width="3.25" style="162" hidden="1" customWidth="1"/>
    <col min="1553" max="1554" width="2.625" style="162" hidden="1" customWidth="1"/>
    <col min="1555" max="1565" width="12.625" style="162" hidden="1" customWidth="1"/>
    <col min="1566" max="1568" width="5.25" style="162" hidden="1" customWidth="1"/>
    <col min="1569" max="1569" width="3.5" style="162" hidden="1" customWidth="1"/>
    <col min="1570" max="1792" width="5.25" style="162" hidden="1"/>
    <col min="1793" max="1793" width="0.875" style="162" hidden="1" customWidth="1"/>
    <col min="1794" max="1794" width="1.625" style="162" hidden="1" customWidth="1"/>
    <col min="1795" max="1795" width="2.625" style="162" hidden="1" customWidth="1"/>
    <col min="1796" max="1807" width="1.625" style="162" hidden="1" customWidth="1"/>
    <col min="1808" max="1808" width="3.25" style="162" hidden="1" customWidth="1"/>
    <col min="1809" max="1810" width="2.625" style="162" hidden="1" customWidth="1"/>
    <col min="1811" max="1821" width="12.625" style="162" hidden="1" customWidth="1"/>
    <col min="1822" max="1824" width="5.25" style="162" hidden="1" customWidth="1"/>
    <col min="1825" max="1825" width="3.5" style="162" hidden="1" customWidth="1"/>
    <col min="1826" max="2048" width="5.25" style="162" hidden="1"/>
    <col min="2049" max="2049" width="0.875" style="162" hidden="1" customWidth="1"/>
    <col min="2050" max="2050" width="1.625" style="162" hidden="1" customWidth="1"/>
    <col min="2051" max="2051" width="2.625" style="162" hidden="1" customWidth="1"/>
    <col min="2052" max="2063" width="1.625" style="162" hidden="1" customWidth="1"/>
    <col min="2064" max="2064" width="3.25" style="162" hidden="1" customWidth="1"/>
    <col min="2065" max="2066" width="2.625" style="162" hidden="1" customWidth="1"/>
    <col min="2067" max="2077" width="12.625" style="162" hidden="1" customWidth="1"/>
    <col min="2078" max="2080" width="5.25" style="162" hidden="1" customWidth="1"/>
    <col min="2081" max="2081" width="3.5" style="162" hidden="1" customWidth="1"/>
    <col min="2082" max="2304" width="5.25" style="162" hidden="1"/>
    <col min="2305" max="2305" width="0.875" style="162" hidden="1" customWidth="1"/>
    <col min="2306" max="2306" width="1.625" style="162" hidden="1" customWidth="1"/>
    <col min="2307" max="2307" width="2.625" style="162" hidden="1" customWidth="1"/>
    <col min="2308" max="2319" width="1.625" style="162" hidden="1" customWidth="1"/>
    <col min="2320" max="2320" width="3.25" style="162" hidden="1" customWidth="1"/>
    <col min="2321" max="2322" width="2.625" style="162" hidden="1" customWidth="1"/>
    <col min="2323" max="2333" width="12.625" style="162" hidden="1" customWidth="1"/>
    <col min="2334" max="2336" width="5.25" style="162" hidden="1" customWidth="1"/>
    <col min="2337" max="2337" width="3.5" style="162" hidden="1" customWidth="1"/>
    <col min="2338" max="2560" width="5.25" style="162" hidden="1"/>
    <col min="2561" max="2561" width="0.875" style="162" hidden="1" customWidth="1"/>
    <col min="2562" max="2562" width="1.625" style="162" hidden="1" customWidth="1"/>
    <col min="2563" max="2563" width="2.625" style="162" hidden="1" customWidth="1"/>
    <col min="2564" max="2575" width="1.625" style="162" hidden="1" customWidth="1"/>
    <col min="2576" max="2576" width="3.25" style="162" hidden="1" customWidth="1"/>
    <col min="2577" max="2578" width="2.625" style="162" hidden="1" customWidth="1"/>
    <col min="2579" max="2589" width="12.625" style="162" hidden="1" customWidth="1"/>
    <col min="2590" max="2592" width="5.25" style="162" hidden="1" customWidth="1"/>
    <col min="2593" max="2593" width="3.5" style="162" hidden="1" customWidth="1"/>
    <col min="2594" max="2816" width="5.25" style="162" hidden="1"/>
    <col min="2817" max="2817" width="0.875" style="162" hidden="1" customWidth="1"/>
    <col min="2818" max="2818" width="1.625" style="162" hidden="1" customWidth="1"/>
    <col min="2819" max="2819" width="2.625" style="162" hidden="1" customWidth="1"/>
    <col min="2820" max="2831" width="1.625" style="162" hidden="1" customWidth="1"/>
    <col min="2832" max="2832" width="3.25" style="162" hidden="1" customWidth="1"/>
    <col min="2833" max="2834" width="2.625" style="162" hidden="1" customWidth="1"/>
    <col min="2835" max="2845" width="12.625" style="162" hidden="1" customWidth="1"/>
    <col min="2846" max="2848" width="5.25" style="162" hidden="1" customWidth="1"/>
    <col min="2849" max="2849" width="3.5" style="162" hidden="1" customWidth="1"/>
    <col min="2850" max="3072" width="5.25" style="162" hidden="1"/>
    <col min="3073" max="3073" width="0.875" style="162" hidden="1" customWidth="1"/>
    <col min="3074" max="3074" width="1.625" style="162" hidden="1" customWidth="1"/>
    <col min="3075" max="3075" width="2.625" style="162" hidden="1" customWidth="1"/>
    <col min="3076" max="3087" width="1.625" style="162" hidden="1" customWidth="1"/>
    <col min="3088" max="3088" width="3.25" style="162" hidden="1" customWidth="1"/>
    <col min="3089" max="3090" width="2.625" style="162" hidden="1" customWidth="1"/>
    <col min="3091" max="3101" width="12.625" style="162" hidden="1" customWidth="1"/>
    <col min="3102" max="3104" width="5.25" style="162" hidden="1" customWidth="1"/>
    <col min="3105" max="3105" width="3.5" style="162" hidden="1" customWidth="1"/>
    <col min="3106" max="3328" width="5.25" style="162" hidden="1"/>
    <col min="3329" max="3329" width="0.875" style="162" hidden="1" customWidth="1"/>
    <col min="3330" max="3330" width="1.625" style="162" hidden="1" customWidth="1"/>
    <col min="3331" max="3331" width="2.625" style="162" hidden="1" customWidth="1"/>
    <col min="3332" max="3343" width="1.625" style="162" hidden="1" customWidth="1"/>
    <col min="3344" max="3344" width="3.25" style="162" hidden="1" customWidth="1"/>
    <col min="3345" max="3346" width="2.625" style="162" hidden="1" customWidth="1"/>
    <col min="3347" max="3357" width="12.625" style="162" hidden="1" customWidth="1"/>
    <col min="3358" max="3360" width="5.25" style="162" hidden="1" customWidth="1"/>
    <col min="3361" max="3361" width="3.5" style="162" hidden="1" customWidth="1"/>
    <col min="3362" max="3584" width="5.25" style="162" hidden="1"/>
    <col min="3585" max="3585" width="0.875" style="162" hidden="1" customWidth="1"/>
    <col min="3586" max="3586" width="1.625" style="162" hidden="1" customWidth="1"/>
    <col min="3587" max="3587" width="2.625" style="162" hidden="1" customWidth="1"/>
    <col min="3588" max="3599" width="1.625" style="162" hidden="1" customWidth="1"/>
    <col min="3600" max="3600" width="3.25" style="162" hidden="1" customWidth="1"/>
    <col min="3601" max="3602" width="2.625" style="162" hidden="1" customWidth="1"/>
    <col min="3603" max="3613" width="12.625" style="162" hidden="1" customWidth="1"/>
    <col min="3614" max="3616" width="5.25" style="162" hidden="1" customWidth="1"/>
    <col min="3617" max="3617" width="3.5" style="162" hidden="1" customWidth="1"/>
    <col min="3618" max="3840" width="5.25" style="162" hidden="1"/>
    <col min="3841" max="3841" width="0.875" style="162" hidden="1" customWidth="1"/>
    <col min="3842" max="3842" width="1.625" style="162" hidden="1" customWidth="1"/>
    <col min="3843" max="3843" width="2.625" style="162" hidden="1" customWidth="1"/>
    <col min="3844" max="3855" width="1.625" style="162" hidden="1" customWidth="1"/>
    <col min="3856" max="3856" width="3.25" style="162" hidden="1" customWidth="1"/>
    <col min="3857" max="3858" width="2.625" style="162" hidden="1" customWidth="1"/>
    <col min="3859" max="3869" width="12.625" style="162" hidden="1" customWidth="1"/>
    <col min="3870" max="3872" width="5.25" style="162" hidden="1" customWidth="1"/>
    <col min="3873" max="3873" width="3.5" style="162" hidden="1" customWidth="1"/>
    <col min="3874" max="4096" width="5.25" style="162" hidden="1"/>
    <col min="4097" max="4097" width="0.875" style="162" hidden="1" customWidth="1"/>
    <col min="4098" max="4098" width="1.625" style="162" hidden="1" customWidth="1"/>
    <col min="4099" max="4099" width="2.625" style="162" hidden="1" customWidth="1"/>
    <col min="4100" max="4111" width="1.625" style="162" hidden="1" customWidth="1"/>
    <col min="4112" max="4112" width="3.25" style="162" hidden="1" customWidth="1"/>
    <col min="4113" max="4114" width="2.625" style="162" hidden="1" customWidth="1"/>
    <col min="4115" max="4125" width="12.625" style="162" hidden="1" customWidth="1"/>
    <col min="4126" max="4128" width="5.25" style="162" hidden="1" customWidth="1"/>
    <col min="4129" max="4129" width="3.5" style="162" hidden="1" customWidth="1"/>
    <col min="4130" max="4352" width="5.25" style="162" hidden="1"/>
    <col min="4353" max="4353" width="0.875" style="162" hidden="1" customWidth="1"/>
    <col min="4354" max="4354" width="1.625" style="162" hidden="1" customWidth="1"/>
    <col min="4355" max="4355" width="2.625" style="162" hidden="1" customWidth="1"/>
    <col min="4356" max="4367" width="1.625" style="162" hidden="1" customWidth="1"/>
    <col min="4368" max="4368" width="3.25" style="162" hidden="1" customWidth="1"/>
    <col min="4369" max="4370" width="2.625" style="162" hidden="1" customWidth="1"/>
    <col min="4371" max="4381" width="12.625" style="162" hidden="1" customWidth="1"/>
    <col min="4382" max="4384" width="5.25" style="162" hidden="1" customWidth="1"/>
    <col min="4385" max="4385" width="3.5" style="162" hidden="1" customWidth="1"/>
    <col min="4386" max="4608" width="5.25" style="162" hidden="1"/>
    <col min="4609" max="4609" width="0.875" style="162" hidden="1" customWidth="1"/>
    <col min="4610" max="4610" width="1.625" style="162" hidden="1" customWidth="1"/>
    <col min="4611" max="4611" width="2.625" style="162" hidden="1" customWidth="1"/>
    <col min="4612" max="4623" width="1.625" style="162" hidden="1" customWidth="1"/>
    <col min="4624" max="4624" width="3.25" style="162" hidden="1" customWidth="1"/>
    <col min="4625" max="4626" width="2.625" style="162" hidden="1" customWidth="1"/>
    <col min="4627" max="4637" width="12.625" style="162" hidden="1" customWidth="1"/>
    <col min="4638" max="4640" width="5.25" style="162" hidden="1" customWidth="1"/>
    <col min="4641" max="4641" width="3.5" style="162" hidden="1" customWidth="1"/>
    <col min="4642" max="4864" width="5.25" style="162" hidden="1"/>
    <col min="4865" max="4865" width="0.875" style="162" hidden="1" customWidth="1"/>
    <col min="4866" max="4866" width="1.625" style="162" hidden="1" customWidth="1"/>
    <col min="4867" max="4867" width="2.625" style="162" hidden="1" customWidth="1"/>
    <col min="4868" max="4879" width="1.625" style="162" hidden="1" customWidth="1"/>
    <col min="4880" max="4880" width="3.25" style="162" hidden="1" customWidth="1"/>
    <col min="4881" max="4882" width="2.625" style="162" hidden="1" customWidth="1"/>
    <col min="4883" max="4893" width="12.625" style="162" hidden="1" customWidth="1"/>
    <col min="4894" max="4896" width="5.25" style="162" hidden="1" customWidth="1"/>
    <col min="4897" max="4897" width="3.5" style="162" hidden="1" customWidth="1"/>
    <col min="4898" max="5120" width="5.25" style="162" hidden="1"/>
    <col min="5121" max="5121" width="0.875" style="162" hidden="1" customWidth="1"/>
    <col min="5122" max="5122" width="1.625" style="162" hidden="1" customWidth="1"/>
    <col min="5123" max="5123" width="2.625" style="162" hidden="1" customWidth="1"/>
    <col min="5124" max="5135" width="1.625" style="162" hidden="1" customWidth="1"/>
    <col min="5136" max="5136" width="3.25" style="162" hidden="1" customWidth="1"/>
    <col min="5137" max="5138" width="2.625" style="162" hidden="1" customWidth="1"/>
    <col min="5139" max="5149" width="12.625" style="162" hidden="1" customWidth="1"/>
    <col min="5150" max="5152" width="5.25" style="162" hidden="1" customWidth="1"/>
    <col min="5153" max="5153" width="3.5" style="162" hidden="1" customWidth="1"/>
    <col min="5154" max="5376" width="5.25" style="162" hidden="1"/>
    <col min="5377" max="5377" width="0.875" style="162" hidden="1" customWidth="1"/>
    <col min="5378" max="5378" width="1.625" style="162" hidden="1" customWidth="1"/>
    <col min="5379" max="5379" width="2.625" style="162" hidden="1" customWidth="1"/>
    <col min="5380" max="5391" width="1.625" style="162" hidden="1" customWidth="1"/>
    <col min="5392" max="5392" width="3.25" style="162" hidden="1" customWidth="1"/>
    <col min="5393" max="5394" width="2.625" style="162" hidden="1" customWidth="1"/>
    <col min="5395" max="5405" width="12.625" style="162" hidden="1" customWidth="1"/>
    <col min="5406" max="5408" width="5.25" style="162" hidden="1" customWidth="1"/>
    <col min="5409" max="5409" width="3.5" style="162" hidden="1" customWidth="1"/>
    <col min="5410" max="5632" width="5.25" style="162" hidden="1"/>
    <col min="5633" max="5633" width="0.875" style="162" hidden="1" customWidth="1"/>
    <col min="5634" max="5634" width="1.625" style="162" hidden="1" customWidth="1"/>
    <col min="5635" max="5635" width="2.625" style="162" hidden="1" customWidth="1"/>
    <col min="5636" max="5647" width="1.625" style="162" hidden="1" customWidth="1"/>
    <col min="5648" max="5648" width="3.25" style="162" hidden="1" customWidth="1"/>
    <col min="5649" max="5650" width="2.625" style="162" hidden="1" customWidth="1"/>
    <col min="5651" max="5661" width="12.625" style="162" hidden="1" customWidth="1"/>
    <col min="5662" max="5664" width="5.25" style="162" hidden="1" customWidth="1"/>
    <col min="5665" max="5665" width="3.5" style="162" hidden="1" customWidth="1"/>
    <col min="5666" max="5888" width="5.25" style="162" hidden="1"/>
    <col min="5889" max="5889" width="0.875" style="162" hidden="1" customWidth="1"/>
    <col min="5890" max="5890" width="1.625" style="162" hidden="1" customWidth="1"/>
    <col min="5891" max="5891" width="2.625" style="162" hidden="1" customWidth="1"/>
    <col min="5892" max="5903" width="1.625" style="162" hidden="1" customWidth="1"/>
    <col min="5904" max="5904" width="3.25" style="162" hidden="1" customWidth="1"/>
    <col min="5905" max="5906" width="2.625" style="162" hidden="1" customWidth="1"/>
    <col min="5907" max="5917" width="12.625" style="162" hidden="1" customWidth="1"/>
    <col min="5918" max="5920" width="5.25" style="162" hidden="1" customWidth="1"/>
    <col min="5921" max="5921" width="3.5" style="162" hidden="1" customWidth="1"/>
    <col min="5922" max="6144" width="5.25" style="162" hidden="1"/>
    <col min="6145" max="6145" width="0.875" style="162" hidden="1" customWidth="1"/>
    <col min="6146" max="6146" width="1.625" style="162" hidden="1" customWidth="1"/>
    <col min="6147" max="6147" width="2.625" style="162" hidden="1" customWidth="1"/>
    <col min="6148" max="6159" width="1.625" style="162" hidden="1" customWidth="1"/>
    <col min="6160" max="6160" width="3.25" style="162" hidden="1" customWidth="1"/>
    <col min="6161" max="6162" width="2.625" style="162" hidden="1" customWidth="1"/>
    <col min="6163" max="6173" width="12.625" style="162" hidden="1" customWidth="1"/>
    <col min="6174" max="6176" width="5.25" style="162" hidden="1" customWidth="1"/>
    <col min="6177" max="6177" width="3.5" style="162" hidden="1" customWidth="1"/>
    <col min="6178" max="6400" width="5.25" style="162" hidden="1"/>
    <col min="6401" max="6401" width="0.875" style="162" hidden="1" customWidth="1"/>
    <col min="6402" max="6402" width="1.625" style="162" hidden="1" customWidth="1"/>
    <col min="6403" max="6403" width="2.625" style="162" hidden="1" customWidth="1"/>
    <col min="6404" max="6415" width="1.625" style="162" hidden="1" customWidth="1"/>
    <col min="6416" max="6416" width="3.25" style="162" hidden="1" customWidth="1"/>
    <col min="6417" max="6418" width="2.625" style="162" hidden="1" customWidth="1"/>
    <col min="6419" max="6429" width="12.625" style="162" hidden="1" customWidth="1"/>
    <col min="6430" max="6432" width="5.25" style="162" hidden="1" customWidth="1"/>
    <col min="6433" max="6433" width="3.5" style="162" hidden="1" customWidth="1"/>
    <col min="6434" max="6656" width="5.25" style="162" hidden="1"/>
    <col min="6657" max="6657" width="0.875" style="162" hidden="1" customWidth="1"/>
    <col min="6658" max="6658" width="1.625" style="162" hidden="1" customWidth="1"/>
    <col min="6659" max="6659" width="2.625" style="162" hidden="1" customWidth="1"/>
    <col min="6660" max="6671" width="1.625" style="162" hidden="1" customWidth="1"/>
    <col min="6672" max="6672" width="3.25" style="162" hidden="1" customWidth="1"/>
    <col min="6673" max="6674" width="2.625" style="162" hidden="1" customWidth="1"/>
    <col min="6675" max="6685" width="12.625" style="162" hidden="1" customWidth="1"/>
    <col min="6686" max="6688" width="5.25" style="162" hidden="1" customWidth="1"/>
    <col min="6689" max="6689" width="3.5" style="162" hidden="1" customWidth="1"/>
    <col min="6690" max="6912" width="5.25" style="162" hidden="1"/>
    <col min="6913" max="6913" width="0.875" style="162" hidden="1" customWidth="1"/>
    <col min="6914" max="6914" width="1.625" style="162" hidden="1" customWidth="1"/>
    <col min="6915" max="6915" width="2.625" style="162" hidden="1" customWidth="1"/>
    <col min="6916" max="6927" width="1.625" style="162" hidden="1" customWidth="1"/>
    <col min="6928" max="6928" width="3.25" style="162" hidden="1" customWidth="1"/>
    <col min="6929" max="6930" width="2.625" style="162" hidden="1" customWidth="1"/>
    <col min="6931" max="6941" width="12.625" style="162" hidden="1" customWidth="1"/>
    <col min="6942" max="6944" width="5.25" style="162" hidden="1" customWidth="1"/>
    <col min="6945" max="6945" width="3.5" style="162" hidden="1" customWidth="1"/>
    <col min="6946" max="7168" width="5.25" style="162" hidden="1"/>
    <col min="7169" max="7169" width="0.875" style="162" hidden="1" customWidth="1"/>
    <col min="7170" max="7170" width="1.625" style="162" hidden="1" customWidth="1"/>
    <col min="7171" max="7171" width="2.625" style="162" hidden="1" customWidth="1"/>
    <col min="7172" max="7183" width="1.625" style="162" hidden="1" customWidth="1"/>
    <col min="7184" max="7184" width="3.25" style="162" hidden="1" customWidth="1"/>
    <col min="7185" max="7186" width="2.625" style="162" hidden="1" customWidth="1"/>
    <col min="7187" max="7197" width="12.625" style="162" hidden="1" customWidth="1"/>
    <col min="7198" max="7200" width="5.25" style="162" hidden="1" customWidth="1"/>
    <col min="7201" max="7201" width="3.5" style="162" hidden="1" customWidth="1"/>
    <col min="7202" max="7424" width="5.25" style="162" hidden="1"/>
    <col min="7425" max="7425" width="0.875" style="162" hidden="1" customWidth="1"/>
    <col min="7426" max="7426" width="1.625" style="162" hidden="1" customWidth="1"/>
    <col min="7427" max="7427" width="2.625" style="162" hidden="1" customWidth="1"/>
    <col min="7428" max="7439" width="1.625" style="162" hidden="1" customWidth="1"/>
    <col min="7440" max="7440" width="3.25" style="162" hidden="1" customWidth="1"/>
    <col min="7441" max="7442" width="2.625" style="162" hidden="1" customWidth="1"/>
    <col min="7443" max="7453" width="12.625" style="162" hidden="1" customWidth="1"/>
    <col min="7454" max="7456" width="5.25" style="162" hidden="1" customWidth="1"/>
    <col min="7457" max="7457" width="3.5" style="162" hidden="1" customWidth="1"/>
    <col min="7458" max="7680" width="5.25" style="162" hidden="1"/>
    <col min="7681" max="7681" width="0.875" style="162" hidden="1" customWidth="1"/>
    <col min="7682" max="7682" width="1.625" style="162" hidden="1" customWidth="1"/>
    <col min="7683" max="7683" width="2.625" style="162" hidden="1" customWidth="1"/>
    <col min="7684" max="7695" width="1.625" style="162" hidden="1" customWidth="1"/>
    <col min="7696" max="7696" width="3.25" style="162" hidden="1" customWidth="1"/>
    <col min="7697" max="7698" width="2.625" style="162" hidden="1" customWidth="1"/>
    <col min="7699" max="7709" width="12.625" style="162" hidden="1" customWidth="1"/>
    <col min="7710" max="7712" width="5.25" style="162" hidden="1" customWidth="1"/>
    <col min="7713" max="7713" width="3.5" style="162" hidden="1" customWidth="1"/>
    <col min="7714" max="7936" width="5.25" style="162" hidden="1"/>
    <col min="7937" max="7937" width="0.875" style="162" hidden="1" customWidth="1"/>
    <col min="7938" max="7938" width="1.625" style="162" hidden="1" customWidth="1"/>
    <col min="7939" max="7939" width="2.625" style="162" hidden="1" customWidth="1"/>
    <col min="7940" max="7951" width="1.625" style="162" hidden="1" customWidth="1"/>
    <col min="7952" max="7952" width="3.25" style="162" hidden="1" customWidth="1"/>
    <col min="7953" max="7954" width="2.625" style="162" hidden="1" customWidth="1"/>
    <col min="7955" max="7965" width="12.625" style="162" hidden="1" customWidth="1"/>
    <col min="7966" max="7968" width="5.25" style="162" hidden="1" customWidth="1"/>
    <col min="7969" max="7969" width="3.5" style="162" hidden="1" customWidth="1"/>
    <col min="7970" max="8192" width="5.25" style="162" hidden="1"/>
    <col min="8193" max="8193" width="0.875" style="162" hidden="1" customWidth="1"/>
    <col min="8194" max="8194" width="1.625" style="162" hidden="1" customWidth="1"/>
    <col min="8195" max="8195" width="2.625" style="162" hidden="1" customWidth="1"/>
    <col min="8196" max="8207" width="1.625" style="162" hidden="1" customWidth="1"/>
    <col min="8208" max="8208" width="3.25" style="162" hidden="1" customWidth="1"/>
    <col min="8209" max="8210" width="2.625" style="162" hidden="1" customWidth="1"/>
    <col min="8211" max="8221" width="12.625" style="162" hidden="1" customWidth="1"/>
    <col min="8222" max="8224" width="5.25" style="162" hidden="1" customWidth="1"/>
    <col min="8225" max="8225" width="3.5" style="162" hidden="1" customWidth="1"/>
    <col min="8226" max="8448" width="5.25" style="162" hidden="1"/>
    <col min="8449" max="8449" width="0.875" style="162" hidden="1" customWidth="1"/>
    <col min="8450" max="8450" width="1.625" style="162" hidden="1" customWidth="1"/>
    <col min="8451" max="8451" width="2.625" style="162" hidden="1" customWidth="1"/>
    <col min="8452" max="8463" width="1.625" style="162" hidden="1" customWidth="1"/>
    <col min="8464" max="8464" width="3.25" style="162" hidden="1" customWidth="1"/>
    <col min="8465" max="8466" width="2.625" style="162" hidden="1" customWidth="1"/>
    <col min="8467" max="8477" width="12.625" style="162" hidden="1" customWidth="1"/>
    <col min="8478" max="8480" width="5.25" style="162" hidden="1" customWidth="1"/>
    <col min="8481" max="8481" width="3.5" style="162" hidden="1" customWidth="1"/>
    <col min="8482" max="8704" width="5.25" style="162" hidden="1"/>
    <col min="8705" max="8705" width="0.875" style="162" hidden="1" customWidth="1"/>
    <col min="8706" max="8706" width="1.625" style="162" hidden="1" customWidth="1"/>
    <col min="8707" max="8707" width="2.625" style="162" hidden="1" customWidth="1"/>
    <col min="8708" max="8719" width="1.625" style="162" hidden="1" customWidth="1"/>
    <col min="8720" max="8720" width="3.25" style="162" hidden="1" customWidth="1"/>
    <col min="8721" max="8722" width="2.625" style="162" hidden="1" customWidth="1"/>
    <col min="8723" max="8733" width="12.625" style="162" hidden="1" customWidth="1"/>
    <col min="8734" max="8736" width="5.25" style="162" hidden="1" customWidth="1"/>
    <col min="8737" max="8737" width="3.5" style="162" hidden="1" customWidth="1"/>
    <col min="8738" max="8960" width="5.25" style="162" hidden="1"/>
    <col min="8961" max="8961" width="0.875" style="162" hidden="1" customWidth="1"/>
    <col min="8962" max="8962" width="1.625" style="162" hidden="1" customWidth="1"/>
    <col min="8963" max="8963" width="2.625" style="162" hidden="1" customWidth="1"/>
    <col min="8964" max="8975" width="1.625" style="162" hidden="1" customWidth="1"/>
    <col min="8976" max="8976" width="3.25" style="162" hidden="1" customWidth="1"/>
    <col min="8977" max="8978" width="2.625" style="162" hidden="1" customWidth="1"/>
    <col min="8979" max="8989" width="12.625" style="162" hidden="1" customWidth="1"/>
    <col min="8990" max="8992" width="5.25" style="162" hidden="1" customWidth="1"/>
    <col min="8993" max="8993" width="3.5" style="162" hidden="1" customWidth="1"/>
    <col min="8994" max="9216" width="5.25" style="162" hidden="1"/>
    <col min="9217" max="9217" width="0.875" style="162" hidden="1" customWidth="1"/>
    <col min="9218" max="9218" width="1.625" style="162" hidden="1" customWidth="1"/>
    <col min="9219" max="9219" width="2.625" style="162" hidden="1" customWidth="1"/>
    <col min="9220" max="9231" width="1.625" style="162" hidden="1" customWidth="1"/>
    <col min="9232" max="9232" width="3.25" style="162" hidden="1" customWidth="1"/>
    <col min="9233" max="9234" width="2.625" style="162" hidden="1" customWidth="1"/>
    <col min="9235" max="9245" width="12.625" style="162" hidden="1" customWidth="1"/>
    <col min="9246" max="9248" width="5.25" style="162" hidden="1" customWidth="1"/>
    <col min="9249" max="9249" width="3.5" style="162" hidden="1" customWidth="1"/>
    <col min="9250" max="9472" width="5.25" style="162" hidden="1"/>
    <col min="9473" max="9473" width="0.875" style="162" hidden="1" customWidth="1"/>
    <col min="9474" max="9474" width="1.625" style="162" hidden="1" customWidth="1"/>
    <col min="9475" max="9475" width="2.625" style="162" hidden="1" customWidth="1"/>
    <col min="9476" max="9487" width="1.625" style="162" hidden="1" customWidth="1"/>
    <col min="9488" max="9488" width="3.25" style="162" hidden="1" customWidth="1"/>
    <col min="9489" max="9490" width="2.625" style="162" hidden="1" customWidth="1"/>
    <col min="9491" max="9501" width="12.625" style="162" hidden="1" customWidth="1"/>
    <col min="9502" max="9504" width="5.25" style="162" hidden="1" customWidth="1"/>
    <col min="9505" max="9505" width="3.5" style="162" hidden="1" customWidth="1"/>
    <col min="9506" max="9728" width="5.25" style="162" hidden="1"/>
    <col min="9729" max="9729" width="0.875" style="162" hidden="1" customWidth="1"/>
    <col min="9730" max="9730" width="1.625" style="162" hidden="1" customWidth="1"/>
    <col min="9731" max="9731" width="2.625" style="162" hidden="1" customWidth="1"/>
    <col min="9732" max="9743" width="1.625" style="162" hidden="1" customWidth="1"/>
    <col min="9744" max="9744" width="3.25" style="162" hidden="1" customWidth="1"/>
    <col min="9745" max="9746" width="2.625" style="162" hidden="1" customWidth="1"/>
    <col min="9747" max="9757" width="12.625" style="162" hidden="1" customWidth="1"/>
    <col min="9758" max="9760" width="5.25" style="162" hidden="1" customWidth="1"/>
    <col min="9761" max="9761" width="3.5" style="162" hidden="1" customWidth="1"/>
    <col min="9762" max="9984" width="5.25" style="162" hidden="1"/>
    <col min="9985" max="9985" width="0.875" style="162" hidden="1" customWidth="1"/>
    <col min="9986" max="9986" width="1.625" style="162" hidden="1" customWidth="1"/>
    <col min="9987" max="9987" width="2.625" style="162" hidden="1" customWidth="1"/>
    <col min="9988" max="9999" width="1.625" style="162" hidden="1" customWidth="1"/>
    <col min="10000" max="10000" width="3.25" style="162" hidden="1" customWidth="1"/>
    <col min="10001" max="10002" width="2.625" style="162" hidden="1" customWidth="1"/>
    <col min="10003" max="10013" width="12.625" style="162" hidden="1" customWidth="1"/>
    <col min="10014" max="10016" width="5.25" style="162" hidden="1" customWidth="1"/>
    <col min="10017" max="10017" width="3.5" style="162" hidden="1" customWidth="1"/>
    <col min="10018" max="10240" width="5.25" style="162" hidden="1"/>
    <col min="10241" max="10241" width="0.875" style="162" hidden="1" customWidth="1"/>
    <col min="10242" max="10242" width="1.625" style="162" hidden="1" customWidth="1"/>
    <col min="10243" max="10243" width="2.625" style="162" hidden="1" customWidth="1"/>
    <col min="10244" max="10255" width="1.625" style="162" hidden="1" customWidth="1"/>
    <col min="10256" max="10256" width="3.25" style="162" hidden="1" customWidth="1"/>
    <col min="10257" max="10258" width="2.625" style="162" hidden="1" customWidth="1"/>
    <col min="10259" max="10269" width="12.625" style="162" hidden="1" customWidth="1"/>
    <col min="10270" max="10272" width="5.25" style="162" hidden="1" customWidth="1"/>
    <col min="10273" max="10273" width="3.5" style="162" hidden="1" customWidth="1"/>
    <col min="10274" max="10496" width="5.25" style="162" hidden="1"/>
    <col min="10497" max="10497" width="0.875" style="162" hidden="1" customWidth="1"/>
    <col min="10498" max="10498" width="1.625" style="162" hidden="1" customWidth="1"/>
    <col min="10499" max="10499" width="2.625" style="162" hidden="1" customWidth="1"/>
    <col min="10500" max="10511" width="1.625" style="162" hidden="1" customWidth="1"/>
    <col min="10512" max="10512" width="3.25" style="162" hidden="1" customWidth="1"/>
    <col min="10513" max="10514" width="2.625" style="162" hidden="1" customWidth="1"/>
    <col min="10515" max="10525" width="12.625" style="162" hidden="1" customWidth="1"/>
    <col min="10526" max="10528" width="5.25" style="162" hidden="1" customWidth="1"/>
    <col min="10529" max="10529" width="3.5" style="162" hidden="1" customWidth="1"/>
    <col min="10530" max="10752" width="5.25" style="162" hidden="1"/>
    <col min="10753" max="10753" width="0.875" style="162" hidden="1" customWidth="1"/>
    <col min="10754" max="10754" width="1.625" style="162" hidden="1" customWidth="1"/>
    <col min="10755" max="10755" width="2.625" style="162" hidden="1" customWidth="1"/>
    <col min="10756" max="10767" width="1.625" style="162" hidden="1" customWidth="1"/>
    <col min="10768" max="10768" width="3.25" style="162" hidden="1" customWidth="1"/>
    <col min="10769" max="10770" width="2.625" style="162" hidden="1" customWidth="1"/>
    <col min="10771" max="10781" width="12.625" style="162" hidden="1" customWidth="1"/>
    <col min="10782" max="10784" width="5.25" style="162" hidden="1" customWidth="1"/>
    <col min="10785" max="10785" width="3.5" style="162" hidden="1" customWidth="1"/>
    <col min="10786" max="11008" width="5.25" style="162" hidden="1"/>
    <col min="11009" max="11009" width="0.875" style="162" hidden="1" customWidth="1"/>
    <col min="11010" max="11010" width="1.625" style="162" hidden="1" customWidth="1"/>
    <col min="11011" max="11011" width="2.625" style="162" hidden="1" customWidth="1"/>
    <col min="11012" max="11023" width="1.625" style="162" hidden="1" customWidth="1"/>
    <col min="11024" max="11024" width="3.25" style="162" hidden="1" customWidth="1"/>
    <col min="11025" max="11026" width="2.625" style="162" hidden="1" customWidth="1"/>
    <col min="11027" max="11037" width="12.625" style="162" hidden="1" customWidth="1"/>
    <col min="11038" max="11040" width="5.25" style="162" hidden="1" customWidth="1"/>
    <col min="11041" max="11041" width="3.5" style="162" hidden="1" customWidth="1"/>
    <col min="11042" max="11264" width="5.25" style="162" hidden="1"/>
    <col min="11265" max="11265" width="0.875" style="162" hidden="1" customWidth="1"/>
    <col min="11266" max="11266" width="1.625" style="162" hidden="1" customWidth="1"/>
    <col min="11267" max="11267" width="2.625" style="162" hidden="1" customWidth="1"/>
    <col min="11268" max="11279" width="1.625" style="162" hidden="1" customWidth="1"/>
    <col min="11280" max="11280" width="3.25" style="162" hidden="1" customWidth="1"/>
    <col min="11281" max="11282" width="2.625" style="162" hidden="1" customWidth="1"/>
    <col min="11283" max="11293" width="12.625" style="162" hidden="1" customWidth="1"/>
    <col min="11294" max="11296" width="5.25" style="162" hidden="1" customWidth="1"/>
    <col min="11297" max="11297" width="3.5" style="162" hidden="1" customWidth="1"/>
    <col min="11298" max="11520" width="5.25" style="162" hidden="1"/>
    <col min="11521" max="11521" width="0.875" style="162" hidden="1" customWidth="1"/>
    <col min="11522" max="11522" width="1.625" style="162" hidden="1" customWidth="1"/>
    <col min="11523" max="11523" width="2.625" style="162" hidden="1" customWidth="1"/>
    <col min="11524" max="11535" width="1.625" style="162" hidden="1" customWidth="1"/>
    <col min="11536" max="11536" width="3.25" style="162" hidden="1" customWidth="1"/>
    <col min="11537" max="11538" width="2.625" style="162" hidden="1" customWidth="1"/>
    <col min="11539" max="11549" width="12.625" style="162" hidden="1" customWidth="1"/>
    <col min="11550" max="11552" width="5.25" style="162" hidden="1" customWidth="1"/>
    <col min="11553" max="11553" width="3.5" style="162" hidden="1" customWidth="1"/>
    <col min="11554" max="11776" width="5.25" style="162" hidden="1"/>
    <col min="11777" max="11777" width="0.875" style="162" hidden="1" customWidth="1"/>
    <col min="11778" max="11778" width="1.625" style="162" hidden="1" customWidth="1"/>
    <col min="11779" max="11779" width="2.625" style="162" hidden="1" customWidth="1"/>
    <col min="11780" max="11791" width="1.625" style="162" hidden="1" customWidth="1"/>
    <col min="11792" max="11792" width="3.25" style="162" hidden="1" customWidth="1"/>
    <col min="11793" max="11794" width="2.625" style="162" hidden="1" customWidth="1"/>
    <col min="11795" max="11805" width="12.625" style="162" hidden="1" customWidth="1"/>
    <col min="11806" max="11808" width="5.25" style="162" hidden="1" customWidth="1"/>
    <col min="11809" max="11809" width="3.5" style="162" hidden="1" customWidth="1"/>
    <col min="11810" max="12032" width="5.25" style="162" hidden="1"/>
    <col min="12033" max="12033" width="0.875" style="162" hidden="1" customWidth="1"/>
    <col min="12034" max="12034" width="1.625" style="162" hidden="1" customWidth="1"/>
    <col min="12035" max="12035" width="2.625" style="162" hidden="1" customWidth="1"/>
    <col min="12036" max="12047" width="1.625" style="162" hidden="1" customWidth="1"/>
    <col min="12048" max="12048" width="3.25" style="162" hidden="1" customWidth="1"/>
    <col min="12049" max="12050" width="2.625" style="162" hidden="1" customWidth="1"/>
    <col min="12051" max="12061" width="12.625" style="162" hidden="1" customWidth="1"/>
    <col min="12062" max="12064" width="5.25" style="162" hidden="1" customWidth="1"/>
    <col min="12065" max="12065" width="3.5" style="162" hidden="1" customWidth="1"/>
    <col min="12066" max="12288" width="5.25" style="162" hidden="1"/>
    <col min="12289" max="12289" width="0.875" style="162" hidden="1" customWidth="1"/>
    <col min="12290" max="12290" width="1.625" style="162" hidden="1" customWidth="1"/>
    <col min="12291" max="12291" width="2.625" style="162" hidden="1" customWidth="1"/>
    <col min="12292" max="12303" width="1.625" style="162" hidden="1" customWidth="1"/>
    <col min="12304" max="12304" width="3.25" style="162" hidden="1" customWidth="1"/>
    <col min="12305" max="12306" width="2.625" style="162" hidden="1" customWidth="1"/>
    <col min="12307" max="12317" width="12.625" style="162" hidden="1" customWidth="1"/>
    <col min="12318" max="12320" width="5.25" style="162" hidden="1" customWidth="1"/>
    <col min="12321" max="12321" width="3.5" style="162" hidden="1" customWidth="1"/>
    <col min="12322" max="12544" width="5.25" style="162" hidden="1"/>
    <col min="12545" max="12545" width="0.875" style="162" hidden="1" customWidth="1"/>
    <col min="12546" max="12546" width="1.625" style="162" hidden="1" customWidth="1"/>
    <col min="12547" max="12547" width="2.625" style="162" hidden="1" customWidth="1"/>
    <col min="12548" max="12559" width="1.625" style="162" hidden="1" customWidth="1"/>
    <col min="12560" max="12560" width="3.25" style="162" hidden="1" customWidth="1"/>
    <col min="12561" max="12562" width="2.625" style="162" hidden="1" customWidth="1"/>
    <col min="12563" max="12573" width="12.625" style="162" hidden="1" customWidth="1"/>
    <col min="12574" max="12576" width="5.25" style="162" hidden="1" customWidth="1"/>
    <col min="12577" max="12577" width="3.5" style="162" hidden="1" customWidth="1"/>
    <col min="12578" max="12800" width="5.25" style="162" hidden="1"/>
    <col min="12801" max="12801" width="0.875" style="162" hidden="1" customWidth="1"/>
    <col min="12802" max="12802" width="1.625" style="162" hidden="1" customWidth="1"/>
    <col min="12803" max="12803" width="2.625" style="162" hidden="1" customWidth="1"/>
    <col min="12804" max="12815" width="1.625" style="162" hidden="1" customWidth="1"/>
    <col min="12816" max="12816" width="3.25" style="162" hidden="1" customWidth="1"/>
    <col min="12817" max="12818" width="2.625" style="162" hidden="1" customWidth="1"/>
    <col min="12819" max="12829" width="12.625" style="162" hidden="1" customWidth="1"/>
    <col min="12830" max="12832" width="5.25" style="162" hidden="1" customWidth="1"/>
    <col min="12833" max="12833" width="3.5" style="162" hidden="1" customWidth="1"/>
    <col min="12834" max="13056" width="5.25" style="162" hidden="1"/>
    <col min="13057" max="13057" width="0.875" style="162" hidden="1" customWidth="1"/>
    <col min="13058" max="13058" width="1.625" style="162" hidden="1" customWidth="1"/>
    <col min="13059" max="13059" width="2.625" style="162" hidden="1" customWidth="1"/>
    <col min="13060" max="13071" width="1.625" style="162" hidden="1" customWidth="1"/>
    <col min="13072" max="13072" width="3.25" style="162" hidden="1" customWidth="1"/>
    <col min="13073" max="13074" width="2.625" style="162" hidden="1" customWidth="1"/>
    <col min="13075" max="13085" width="12.625" style="162" hidden="1" customWidth="1"/>
    <col min="13086" max="13088" width="5.25" style="162" hidden="1" customWidth="1"/>
    <col min="13089" max="13089" width="3.5" style="162" hidden="1" customWidth="1"/>
    <col min="13090" max="13312" width="5.25" style="162" hidden="1"/>
    <col min="13313" max="13313" width="0.875" style="162" hidden="1" customWidth="1"/>
    <col min="13314" max="13314" width="1.625" style="162" hidden="1" customWidth="1"/>
    <col min="13315" max="13315" width="2.625" style="162" hidden="1" customWidth="1"/>
    <col min="13316" max="13327" width="1.625" style="162" hidden="1" customWidth="1"/>
    <col min="13328" max="13328" width="3.25" style="162" hidden="1" customWidth="1"/>
    <col min="13329" max="13330" width="2.625" style="162" hidden="1" customWidth="1"/>
    <col min="13331" max="13341" width="12.625" style="162" hidden="1" customWidth="1"/>
    <col min="13342" max="13344" width="5.25" style="162" hidden="1" customWidth="1"/>
    <col min="13345" max="13345" width="3.5" style="162" hidden="1" customWidth="1"/>
    <col min="13346" max="13568" width="5.25" style="162" hidden="1"/>
    <col min="13569" max="13569" width="0.875" style="162" hidden="1" customWidth="1"/>
    <col min="13570" max="13570" width="1.625" style="162" hidden="1" customWidth="1"/>
    <col min="13571" max="13571" width="2.625" style="162" hidden="1" customWidth="1"/>
    <col min="13572" max="13583" width="1.625" style="162" hidden="1" customWidth="1"/>
    <col min="13584" max="13584" width="3.25" style="162" hidden="1" customWidth="1"/>
    <col min="13585" max="13586" width="2.625" style="162" hidden="1" customWidth="1"/>
    <col min="13587" max="13597" width="12.625" style="162" hidden="1" customWidth="1"/>
    <col min="13598" max="13600" width="5.25" style="162" hidden="1" customWidth="1"/>
    <col min="13601" max="13601" width="3.5" style="162" hidden="1" customWidth="1"/>
    <col min="13602" max="13824" width="5.25" style="162" hidden="1"/>
    <col min="13825" max="13825" width="0.875" style="162" hidden="1" customWidth="1"/>
    <col min="13826" max="13826" width="1.625" style="162" hidden="1" customWidth="1"/>
    <col min="13827" max="13827" width="2.625" style="162" hidden="1" customWidth="1"/>
    <col min="13828" max="13839" width="1.625" style="162" hidden="1" customWidth="1"/>
    <col min="13840" max="13840" width="3.25" style="162" hidden="1" customWidth="1"/>
    <col min="13841" max="13842" width="2.625" style="162" hidden="1" customWidth="1"/>
    <col min="13843" max="13853" width="12.625" style="162" hidden="1" customWidth="1"/>
    <col min="13854" max="13856" width="5.25" style="162" hidden="1" customWidth="1"/>
    <col min="13857" max="13857" width="3.5" style="162" hidden="1" customWidth="1"/>
    <col min="13858" max="14080" width="5.25" style="162" hidden="1"/>
    <col min="14081" max="14081" width="0.875" style="162" hidden="1" customWidth="1"/>
    <col min="14082" max="14082" width="1.625" style="162" hidden="1" customWidth="1"/>
    <col min="14083" max="14083" width="2.625" style="162" hidden="1" customWidth="1"/>
    <col min="14084" max="14095" width="1.625" style="162" hidden="1" customWidth="1"/>
    <col min="14096" max="14096" width="3.25" style="162" hidden="1" customWidth="1"/>
    <col min="14097" max="14098" width="2.625" style="162" hidden="1" customWidth="1"/>
    <col min="14099" max="14109" width="12.625" style="162" hidden="1" customWidth="1"/>
    <col min="14110" max="14112" width="5.25" style="162" hidden="1" customWidth="1"/>
    <col min="14113" max="14113" width="3.5" style="162" hidden="1" customWidth="1"/>
    <col min="14114" max="14336" width="5.25" style="162" hidden="1"/>
    <col min="14337" max="14337" width="0.875" style="162" hidden="1" customWidth="1"/>
    <col min="14338" max="14338" width="1.625" style="162" hidden="1" customWidth="1"/>
    <col min="14339" max="14339" width="2.625" style="162" hidden="1" customWidth="1"/>
    <col min="14340" max="14351" width="1.625" style="162" hidden="1" customWidth="1"/>
    <col min="14352" max="14352" width="3.25" style="162" hidden="1" customWidth="1"/>
    <col min="14353" max="14354" width="2.625" style="162" hidden="1" customWidth="1"/>
    <col min="14355" max="14365" width="12.625" style="162" hidden="1" customWidth="1"/>
    <col min="14366" max="14368" width="5.25" style="162" hidden="1" customWidth="1"/>
    <col min="14369" max="14369" width="3.5" style="162" hidden="1" customWidth="1"/>
    <col min="14370" max="14592" width="5.25" style="162" hidden="1"/>
    <col min="14593" max="14593" width="0.875" style="162" hidden="1" customWidth="1"/>
    <col min="14594" max="14594" width="1.625" style="162" hidden="1" customWidth="1"/>
    <col min="14595" max="14595" width="2.625" style="162" hidden="1" customWidth="1"/>
    <col min="14596" max="14607" width="1.625" style="162" hidden="1" customWidth="1"/>
    <col min="14608" max="14608" width="3.25" style="162" hidden="1" customWidth="1"/>
    <col min="14609" max="14610" width="2.625" style="162" hidden="1" customWidth="1"/>
    <col min="14611" max="14621" width="12.625" style="162" hidden="1" customWidth="1"/>
    <col min="14622" max="14624" width="5.25" style="162" hidden="1" customWidth="1"/>
    <col min="14625" max="14625" width="3.5" style="162" hidden="1" customWidth="1"/>
    <col min="14626" max="14848" width="5.25" style="162" hidden="1"/>
    <col min="14849" max="14849" width="0.875" style="162" hidden="1" customWidth="1"/>
    <col min="14850" max="14850" width="1.625" style="162" hidden="1" customWidth="1"/>
    <col min="14851" max="14851" width="2.625" style="162" hidden="1" customWidth="1"/>
    <col min="14852" max="14863" width="1.625" style="162" hidden="1" customWidth="1"/>
    <col min="14864" max="14864" width="3.25" style="162" hidden="1" customWidth="1"/>
    <col min="14865" max="14866" width="2.625" style="162" hidden="1" customWidth="1"/>
    <col min="14867" max="14877" width="12.625" style="162" hidden="1" customWidth="1"/>
    <col min="14878" max="14880" width="5.25" style="162" hidden="1" customWidth="1"/>
    <col min="14881" max="14881" width="3.5" style="162" hidden="1" customWidth="1"/>
    <col min="14882" max="15104" width="5.25" style="162" hidden="1"/>
    <col min="15105" max="15105" width="0.875" style="162" hidden="1" customWidth="1"/>
    <col min="15106" max="15106" width="1.625" style="162" hidden="1" customWidth="1"/>
    <col min="15107" max="15107" width="2.625" style="162" hidden="1" customWidth="1"/>
    <col min="15108" max="15119" width="1.625" style="162" hidden="1" customWidth="1"/>
    <col min="15120" max="15120" width="3.25" style="162" hidden="1" customWidth="1"/>
    <col min="15121" max="15122" width="2.625" style="162" hidden="1" customWidth="1"/>
    <col min="15123" max="15133" width="12.625" style="162" hidden="1" customWidth="1"/>
    <col min="15134" max="15136" width="5.25" style="162" hidden="1" customWidth="1"/>
    <col min="15137" max="15137" width="3.5" style="162" hidden="1" customWidth="1"/>
    <col min="15138" max="15360" width="5.25" style="162" hidden="1"/>
    <col min="15361" max="15361" width="0.875" style="162" hidden="1" customWidth="1"/>
    <col min="15362" max="15362" width="1.625" style="162" hidden="1" customWidth="1"/>
    <col min="15363" max="15363" width="2.625" style="162" hidden="1" customWidth="1"/>
    <col min="15364" max="15375" width="1.625" style="162" hidden="1" customWidth="1"/>
    <col min="15376" max="15376" width="3.25" style="162" hidden="1" customWidth="1"/>
    <col min="15377" max="15378" width="2.625" style="162" hidden="1" customWidth="1"/>
    <col min="15379" max="15389" width="12.625" style="162" hidden="1" customWidth="1"/>
    <col min="15390" max="15392" width="5.25" style="162" hidden="1" customWidth="1"/>
    <col min="15393" max="15393" width="3.5" style="162" hidden="1" customWidth="1"/>
    <col min="15394" max="15616" width="5.25" style="162" hidden="1"/>
    <col min="15617" max="15617" width="0.875" style="162" hidden="1" customWidth="1"/>
    <col min="15618" max="15618" width="1.625" style="162" hidden="1" customWidth="1"/>
    <col min="15619" max="15619" width="2.625" style="162" hidden="1" customWidth="1"/>
    <col min="15620" max="15631" width="1.625" style="162" hidden="1" customWidth="1"/>
    <col min="15632" max="15632" width="3.25" style="162" hidden="1" customWidth="1"/>
    <col min="15633" max="15634" width="2.625" style="162" hidden="1" customWidth="1"/>
    <col min="15635" max="15645" width="12.625" style="162" hidden="1" customWidth="1"/>
    <col min="15646" max="15648" width="5.25" style="162" hidden="1" customWidth="1"/>
    <col min="15649" max="15649" width="3.5" style="162" hidden="1" customWidth="1"/>
    <col min="15650" max="15872" width="5.25" style="162" hidden="1"/>
    <col min="15873" max="15873" width="0.875" style="162" hidden="1" customWidth="1"/>
    <col min="15874" max="15874" width="1.625" style="162" hidden="1" customWidth="1"/>
    <col min="15875" max="15875" width="2.625" style="162" hidden="1" customWidth="1"/>
    <col min="15876" max="15887" width="1.625" style="162" hidden="1" customWidth="1"/>
    <col min="15888" max="15888" width="3.25" style="162" hidden="1" customWidth="1"/>
    <col min="15889" max="15890" width="2.625" style="162" hidden="1" customWidth="1"/>
    <col min="15891" max="15901" width="12.625" style="162" hidden="1" customWidth="1"/>
    <col min="15902" max="15904" width="5.25" style="162" hidden="1" customWidth="1"/>
    <col min="15905" max="15905" width="3.5" style="162" hidden="1" customWidth="1"/>
    <col min="15906" max="16128" width="5.25" style="162" hidden="1"/>
    <col min="16129" max="16129" width="0.875" style="162" hidden="1" customWidth="1"/>
    <col min="16130" max="16130" width="1.625" style="162" hidden="1" customWidth="1"/>
    <col min="16131" max="16131" width="2.625" style="162" hidden="1" customWidth="1"/>
    <col min="16132" max="16143" width="1.625" style="162" hidden="1" customWidth="1"/>
    <col min="16144" max="16144" width="3.25" style="162" hidden="1" customWidth="1"/>
    <col min="16145" max="16146" width="2.625" style="162" hidden="1" customWidth="1"/>
    <col min="16147" max="16157" width="12.625" style="162" hidden="1" customWidth="1"/>
    <col min="16158" max="16160" width="5.25" style="162" hidden="1" customWidth="1"/>
    <col min="16161" max="16161" width="3.5" style="162" hidden="1" customWidth="1"/>
    <col min="16162" max="16384" width="5.25" style="162" hidden="1"/>
  </cols>
  <sheetData>
    <row r="1" spans="1:128" ht="10.15" customHeight="1" x14ac:dyDescent="0.1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106"/>
      <c r="AD1" s="106"/>
      <c r="AE1" s="106"/>
      <c r="AF1" s="106"/>
      <c r="AG1" s="106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</row>
    <row r="2" spans="1:128" ht="19.149999999999999" customHeight="1" x14ac:dyDescent="0.15">
      <c r="A2" s="210" t="s">
        <v>299</v>
      </c>
      <c r="B2" s="110" t="s">
        <v>466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9"/>
      <c r="R2" s="29"/>
      <c r="S2" s="29"/>
      <c r="T2" s="29"/>
      <c r="U2" s="29"/>
      <c r="V2" s="29"/>
      <c r="W2" s="29"/>
      <c r="X2" s="29"/>
      <c r="Y2" s="29"/>
      <c r="Z2" s="29"/>
      <c r="AA2" s="24" t="s">
        <v>20</v>
      </c>
      <c r="AB2" s="72" t="s">
        <v>467</v>
      </c>
      <c r="AC2" s="354"/>
      <c r="AD2" s="20"/>
      <c r="AE2" s="424"/>
      <c r="AF2" s="1"/>
      <c r="AG2" s="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</row>
    <row r="3" spans="1:128" s="429" customFormat="1" ht="25.15" customHeight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 t="s">
        <v>468</v>
      </c>
      <c r="U3" s="425"/>
      <c r="V3" s="425"/>
      <c r="W3" s="182"/>
      <c r="X3" s="182"/>
      <c r="Y3" s="3" t="s">
        <v>0</v>
      </c>
      <c r="Z3" s="28" t="s">
        <v>1</v>
      </c>
      <c r="AA3" s="426"/>
      <c r="AB3" s="425"/>
      <c r="AC3" s="424"/>
      <c r="AD3" s="427"/>
      <c r="AE3" s="427"/>
      <c r="AF3" s="427"/>
      <c r="AG3" s="427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</row>
    <row r="4" spans="1:128" ht="15" customHeight="1" x14ac:dyDescent="0.15">
      <c r="A4" s="210"/>
      <c r="B4" s="2" t="s">
        <v>21</v>
      </c>
      <c r="C4" s="430"/>
      <c r="D4" s="430"/>
      <c r="E4" s="430"/>
      <c r="F4" s="430"/>
      <c r="G4" s="430"/>
      <c r="H4" s="431"/>
      <c r="I4" s="5" t="s">
        <v>3</v>
      </c>
      <c r="J4" s="432"/>
      <c r="K4" s="210"/>
      <c r="L4" s="210"/>
      <c r="M4" s="210"/>
      <c r="N4" s="210"/>
      <c r="O4" s="210"/>
      <c r="P4" s="210"/>
      <c r="Q4" s="29"/>
      <c r="R4" s="29"/>
      <c r="S4" s="29"/>
      <c r="T4" s="29"/>
      <c r="U4" s="29"/>
      <c r="V4" s="29"/>
      <c r="W4" s="29"/>
      <c r="X4" s="29"/>
      <c r="Y4" s="6" t="s">
        <v>8</v>
      </c>
      <c r="Z4" s="31" t="s">
        <v>5</v>
      </c>
      <c r="AA4" s="30"/>
      <c r="AB4" s="23"/>
      <c r="AC4" s="424"/>
      <c r="AD4" s="106"/>
      <c r="AE4" s="106"/>
      <c r="AF4" s="106"/>
      <c r="AG4" s="106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</row>
    <row r="5" spans="1:128" ht="15" customHeight="1" x14ac:dyDescent="0.15">
      <c r="A5" s="210"/>
      <c r="B5" s="2" t="s">
        <v>22</v>
      </c>
      <c r="C5" s="2"/>
      <c r="D5" s="430"/>
      <c r="E5" s="430"/>
      <c r="F5" s="2"/>
      <c r="G5" s="4"/>
      <c r="H5" s="433"/>
      <c r="I5" s="434" t="s">
        <v>469</v>
      </c>
      <c r="J5" s="382"/>
      <c r="K5" s="210"/>
      <c r="L5" s="210"/>
      <c r="M5" s="210"/>
      <c r="N5" s="210"/>
      <c r="O5" s="210"/>
      <c r="P5" s="210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06"/>
      <c r="AD5" s="106"/>
      <c r="AE5" s="106"/>
      <c r="AF5" s="106"/>
      <c r="AG5" s="106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</row>
    <row r="6" spans="1:128" s="438" customFormat="1" ht="14.1" customHeight="1" x14ac:dyDescent="0.15">
      <c r="A6" s="43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5" t="s">
        <v>17</v>
      </c>
      <c r="T6" s="185" t="s">
        <v>7</v>
      </c>
      <c r="U6" s="185" t="s">
        <v>9</v>
      </c>
      <c r="V6" s="185" t="s">
        <v>10</v>
      </c>
      <c r="W6" s="185" t="s">
        <v>24</v>
      </c>
      <c r="X6" s="185" t="s">
        <v>12</v>
      </c>
      <c r="Y6" s="185" t="s">
        <v>13</v>
      </c>
      <c r="Z6" s="185" t="s">
        <v>14</v>
      </c>
      <c r="AA6" s="185" t="s">
        <v>15</v>
      </c>
      <c r="AB6" s="185" t="s">
        <v>16</v>
      </c>
      <c r="AC6" s="185"/>
      <c r="AD6" s="185"/>
      <c r="AE6" s="185"/>
      <c r="AF6" s="185"/>
      <c r="AG6" s="436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</row>
    <row r="7" spans="1:128" s="216" customFormat="1" ht="18" customHeight="1" x14ac:dyDescent="0.15">
      <c r="A7" s="145"/>
      <c r="B7" s="894" t="s">
        <v>470</v>
      </c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6"/>
      <c r="Q7" s="439"/>
      <c r="R7" s="440"/>
      <c r="S7" s="903" t="s">
        <v>471</v>
      </c>
      <c r="T7" s="904"/>
      <c r="U7" s="904"/>
      <c r="V7" s="904"/>
      <c r="W7" s="904"/>
      <c r="X7" s="905"/>
      <c r="Y7" s="903" t="s">
        <v>472</v>
      </c>
      <c r="Z7" s="904"/>
      <c r="AA7" s="904"/>
      <c r="AB7" s="905"/>
      <c r="AC7" s="441"/>
      <c r="AD7" s="145"/>
      <c r="AE7" s="145"/>
      <c r="AF7" s="213"/>
      <c r="AG7" s="173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</row>
    <row r="8" spans="1:128" s="216" customFormat="1" ht="18" customHeight="1" x14ac:dyDescent="0.15">
      <c r="A8" s="145"/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9"/>
      <c r="Q8" s="211"/>
      <c r="R8" s="143"/>
      <c r="S8" s="128"/>
      <c r="T8" s="906" t="s">
        <v>473</v>
      </c>
      <c r="U8" s="907"/>
      <c r="V8" s="385"/>
      <c r="W8" s="385"/>
      <c r="X8" s="385"/>
      <c r="Y8" s="442"/>
      <c r="Z8" s="908" t="s">
        <v>474</v>
      </c>
      <c r="AA8" s="910" t="s">
        <v>475</v>
      </c>
      <c r="AB8" s="385"/>
      <c r="AC8" s="212"/>
      <c r="AD8" s="143"/>
      <c r="AE8" s="143"/>
      <c r="AF8" s="143"/>
      <c r="AG8" s="173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</row>
    <row r="9" spans="1:128" s="448" customFormat="1" ht="27.95" customHeight="1" x14ac:dyDescent="0.15">
      <c r="A9" s="367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9"/>
      <c r="Q9" s="367"/>
      <c r="R9" s="367"/>
      <c r="S9" s="443" t="s">
        <v>464</v>
      </c>
      <c r="T9" s="444"/>
      <c r="U9" s="445"/>
      <c r="V9" s="443" t="s">
        <v>476</v>
      </c>
      <c r="W9" s="443" t="s">
        <v>19</v>
      </c>
      <c r="X9" s="243" t="s">
        <v>350</v>
      </c>
      <c r="Y9" s="443" t="s">
        <v>477</v>
      </c>
      <c r="Z9" s="909"/>
      <c r="AA9" s="911"/>
      <c r="AB9" s="443" t="s">
        <v>264</v>
      </c>
      <c r="AC9" s="446"/>
      <c r="AD9" s="444"/>
      <c r="AE9" s="444"/>
      <c r="AF9" s="444"/>
      <c r="AG9" s="356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7"/>
      <c r="DN9" s="447"/>
      <c r="DO9" s="447"/>
      <c r="DP9" s="447"/>
      <c r="DQ9" s="447"/>
      <c r="DR9" s="447"/>
      <c r="DS9" s="447"/>
      <c r="DT9" s="447"/>
      <c r="DU9" s="447"/>
      <c r="DV9" s="447"/>
      <c r="DW9" s="447"/>
      <c r="DX9" s="447"/>
    </row>
    <row r="10" spans="1:128" s="457" customFormat="1" ht="8.1" customHeight="1" thickBot="1" x14ac:dyDescent="0.2">
      <c r="A10" s="371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2"/>
      <c r="Q10" s="449"/>
      <c r="R10" s="371"/>
      <c r="S10" s="450"/>
      <c r="T10" s="449"/>
      <c r="U10" s="451"/>
      <c r="V10" s="450"/>
      <c r="W10" s="450"/>
      <c r="X10" s="450"/>
      <c r="Y10" s="452"/>
      <c r="Z10" s="909"/>
      <c r="AA10" s="911"/>
      <c r="AB10" s="450"/>
      <c r="AC10" s="453"/>
      <c r="AD10" s="449"/>
      <c r="AE10" s="449"/>
      <c r="AF10" s="454"/>
      <c r="AG10" s="455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</row>
    <row r="11" spans="1:128" ht="18.75" customHeight="1" x14ac:dyDescent="0.15">
      <c r="A11" s="145"/>
      <c r="B11" s="809" t="s">
        <v>478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778"/>
      <c r="Q11" s="191">
        <v>0</v>
      </c>
      <c r="R11" s="341">
        <v>1</v>
      </c>
      <c r="S11" s="63">
        <v>526784</v>
      </c>
      <c r="T11" s="63">
        <v>73909</v>
      </c>
      <c r="U11" s="236">
        <v>0</v>
      </c>
      <c r="V11" s="63">
        <v>3554881</v>
      </c>
      <c r="W11" s="63">
        <v>2861</v>
      </c>
      <c r="X11" s="64">
        <f t="shared" ref="X11:X33" si="0">SUM(S11:T11,V11:W11)</f>
        <v>4158435</v>
      </c>
      <c r="Y11" s="63"/>
      <c r="Z11" s="63">
        <v>189879</v>
      </c>
      <c r="AA11" s="63">
        <v>18134</v>
      </c>
      <c r="AB11" s="65">
        <f t="shared" ref="AB11:AB33" si="1">X11-SUM(Y11:AA11)</f>
        <v>3950422</v>
      </c>
      <c r="AC11" s="223"/>
      <c r="AD11" s="458"/>
      <c r="AE11" s="458"/>
      <c r="AF11" s="458"/>
      <c r="AG11" s="38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</row>
    <row r="12" spans="1:128" ht="20.100000000000001" customHeight="1" x14ac:dyDescent="0.15">
      <c r="A12" s="145"/>
      <c r="B12" s="809" t="s">
        <v>479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778"/>
      <c r="Q12" s="194">
        <v>0</v>
      </c>
      <c r="R12" s="343">
        <v>2</v>
      </c>
      <c r="S12" s="96">
        <v>76594</v>
      </c>
      <c r="T12" s="96">
        <v>330700</v>
      </c>
      <c r="U12" s="193">
        <v>0</v>
      </c>
      <c r="V12" s="96">
        <v>524448</v>
      </c>
      <c r="W12" s="96">
        <v>9</v>
      </c>
      <c r="X12" s="94">
        <f t="shared" si="0"/>
        <v>931751</v>
      </c>
      <c r="Y12" s="96"/>
      <c r="Z12" s="96">
        <v>903457</v>
      </c>
      <c r="AA12" s="96">
        <v>26639</v>
      </c>
      <c r="AB12" s="95">
        <f t="shared" si="1"/>
        <v>1655</v>
      </c>
      <c r="AC12" s="223"/>
      <c r="AD12" s="458"/>
      <c r="AE12" s="458"/>
      <c r="AF12" s="458"/>
      <c r="AG12" s="38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</row>
    <row r="13" spans="1:128" ht="20.100000000000001" customHeight="1" x14ac:dyDescent="0.15">
      <c r="A13" s="145"/>
      <c r="B13" s="809" t="s">
        <v>480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778"/>
      <c r="Q13" s="194">
        <v>0</v>
      </c>
      <c r="R13" s="343">
        <v>3</v>
      </c>
      <c r="S13" s="96"/>
      <c r="T13" s="96">
        <v>103251</v>
      </c>
      <c r="U13" s="193">
        <v>0</v>
      </c>
      <c r="V13" s="96">
        <v>30727</v>
      </c>
      <c r="W13" s="96"/>
      <c r="X13" s="94">
        <f t="shared" si="0"/>
        <v>133978</v>
      </c>
      <c r="Y13" s="96"/>
      <c r="Z13" s="96"/>
      <c r="AA13" s="96">
        <v>29000</v>
      </c>
      <c r="AB13" s="95">
        <f t="shared" si="1"/>
        <v>104978</v>
      </c>
      <c r="AC13" s="223"/>
      <c r="AD13" s="458"/>
      <c r="AE13" s="458"/>
      <c r="AF13" s="458"/>
      <c r="AG13" s="38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</row>
    <row r="14" spans="1:128" ht="20.100000000000001" customHeight="1" x14ac:dyDescent="0.15">
      <c r="A14" s="145"/>
      <c r="B14" s="809" t="s">
        <v>481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778"/>
      <c r="Q14" s="194">
        <v>0</v>
      </c>
      <c r="R14" s="343">
        <v>4</v>
      </c>
      <c r="S14" s="96">
        <v>150942</v>
      </c>
      <c r="T14" s="96">
        <v>5554308</v>
      </c>
      <c r="U14" s="193">
        <v>0</v>
      </c>
      <c r="V14" s="96">
        <v>163098</v>
      </c>
      <c r="W14" s="96">
        <v>4933</v>
      </c>
      <c r="X14" s="94">
        <f t="shared" si="0"/>
        <v>5873281</v>
      </c>
      <c r="Y14" s="96"/>
      <c r="Z14" s="96">
        <v>1895715</v>
      </c>
      <c r="AA14" s="96">
        <v>959578</v>
      </c>
      <c r="AB14" s="95">
        <f t="shared" si="1"/>
        <v>3017988</v>
      </c>
      <c r="AC14" s="223"/>
      <c r="AD14" s="458"/>
      <c r="AE14" s="458"/>
      <c r="AF14" s="458"/>
      <c r="AG14" s="38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</row>
    <row r="15" spans="1:128" ht="20.100000000000001" customHeight="1" x14ac:dyDescent="0.15">
      <c r="A15" s="145"/>
      <c r="B15" s="809" t="s">
        <v>482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778"/>
      <c r="Q15" s="194">
        <v>0</v>
      </c>
      <c r="R15" s="343">
        <v>5</v>
      </c>
      <c r="S15" s="96">
        <v>6843764</v>
      </c>
      <c r="T15" s="96">
        <v>233023</v>
      </c>
      <c r="U15" s="193">
        <v>0</v>
      </c>
      <c r="V15" s="96">
        <v>99056</v>
      </c>
      <c r="W15" s="96">
        <v>8981</v>
      </c>
      <c r="X15" s="94">
        <f t="shared" si="0"/>
        <v>7184824</v>
      </c>
      <c r="Y15" s="96">
        <v>3305</v>
      </c>
      <c r="Z15" s="96">
        <v>606070</v>
      </c>
      <c r="AA15" s="96">
        <v>30293</v>
      </c>
      <c r="AB15" s="95">
        <f t="shared" si="1"/>
        <v>6545156</v>
      </c>
      <c r="AC15" s="223"/>
      <c r="AD15" s="458"/>
      <c r="AE15" s="458"/>
      <c r="AF15" s="458"/>
      <c r="AG15" s="38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</row>
    <row r="16" spans="1:128" ht="20.100000000000001" customHeight="1" thickBot="1" x14ac:dyDescent="0.2">
      <c r="A16" s="145"/>
      <c r="B16" s="809" t="s">
        <v>483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778"/>
      <c r="Q16" s="196">
        <v>0</v>
      </c>
      <c r="R16" s="344">
        <v>6</v>
      </c>
      <c r="S16" s="67"/>
      <c r="T16" s="67"/>
      <c r="U16" s="203">
        <v>0</v>
      </c>
      <c r="V16" s="67"/>
      <c r="W16" s="67"/>
      <c r="X16" s="68">
        <f t="shared" si="0"/>
        <v>0</v>
      </c>
      <c r="Y16" s="67"/>
      <c r="Z16" s="67"/>
      <c r="AA16" s="67"/>
      <c r="AB16" s="69">
        <f t="shared" si="1"/>
        <v>0</v>
      </c>
      <c r="AC16" s="223"/>
      <c r="AD16" s="458"/>
      <c r="AE16" s="458"/>
      <c r="AF16" s="458"/>
      <c r="AG16" s="38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</row>
    <row r="17" spans="1:128" ht="20.100000000000001" customHeight="1" x14ac:dyDescent="0.15">
      <c r="A17" s="145"/>
      <c r="B17" s="809" t="s">
        <v>484</v>
      </c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778"/>
      <c r="Q17" s="224">
        <v>0</v>
      </c>
      <c r="R17" s="345">
        <v>7</v>
      </c>
      <c r="S17" s="346"/>
      <c r="T17" s="346"/>
      <c r="U17" s="239">
        <v>0</v>
      </c>
      <c r="V17" s="346"/>
      <c r="W17" s="346"/>
      <c r="X17" s="205">
        <f t="shared" si="0"/>
        <v>0</v>
      </c>
      <c r="Y17" s="346"/>
      <c r="Z17" s="346"/>
      <c r="AA17" s="346"/>
      <c r="AB17" s="206">
        <f t="shared" si="1"/>
        <v>0</v>
      </c>
      <c r="AC17" s="223"/>
      <c r="AD17" s="458"/>
      <c r="AE17" s="458"/>
      <c r="AF17" s="458"/>
      <c r="AG17" s="38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</row>
    <row r="18" spans="1:128" ht="20.100000000000001" customHeight="1" x14ac:dyDescent="0.15">
      <c r="A18" s="145"/>
      <c r="B18" s="809" t="s">
        <v>485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778"/>
      <c r="Q18" s="194">
        <v>0</v>
      </c>
      <c r="R18" s="343">
        <v>8</v>
      </c>
      <c r="S18" s="96"/>
      <c r="T18" s="96">
        <v>511040</v>
      </c>
      <c r="U18" s="193">
        <v>0</v>
      </c>
      <c r="V18" s="96">
        <v>2507</v>
      </c>
      <c r="W18" s="96"/>
      <c r="X18" s="94">
        <f t="shared" si="0"/>
        <v>513547</v>
      </c>
      <c r="Y18" s="96"/>
      <c r="Z18" s="96">
        <v>3037</v>
      </c>
      <c r="AA18" s="96">
        <v>2600</v>
      </c>
      <c r="AB18" s="95">
        <f t="shared" si="1"/>
        <v>507910</v>
      </c>
      <c r="AC18" s="223"/>
      <c r="AD18" s="458"/>
      <c r="AE18" s="458"/>
      <c r="AF18" s="458"/>
      <c r="AG18" s="38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</row>
    <row r="19" spans="1:128" ht="20.100000000000001" customHeight="1" x14ac:dyDescent="0.15">
      <c r="A19" s="145"/>
      <c r="B19" s="809" t="s">
        <v>486</v>
      </c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778"/>
      <c r="Q19" s="194">
        <v>0</v>
      </c>
      <c r="R19" s="343">
        <v>9</v>
      </c>
      <c r="S19" s="96"/>
      <c r="T19" s="96"/>
      <c r="U19" s="193">
        <v>0</v>
      </c>
      <c r="V19" s="96"/>
      <c r="W19" s="96"/>
      <c r="X19" s="94">
        <f t="shared" si="0"/>
        <v>0</v>
      </c>
      <c r="Y19" s="96"/>
      <c r="Z19" s="96"/>
      <c r="AA19" s="96"/>
      <c r="AB19" s="95">
        <f t="shared" si="1"/>
        <v>0</v>
      </c>
      <c r="AC19" s="223"/>
      <c r="AD19" s="458"/>
      <c r="AE19" s="458"/>
      <c r="AF19" s="458"/>
      <c r="AG19" s="38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</row>
    <row r="20" spans="1:128" ht="20.100000000000001" customHeight="1" thickBot="1" x14ac:dyDescent="0.2">
      <c r="A20" s="145"/>
      <c r="B20" s="809" t="s">
        <v>487</v>
      </c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778"/>
      <c r="Q20" s="253">
        <v>1</v>
      </c>
      <c r="R20" s="459">
        <v>0</v>
      </c>
      <c r="S20" s="198">
        <v>6175</v>
      </c>
      <c r="T20" s="198">
        <v>648</v>
      </c>
      <c r="U20" s="200">
        <v>0</v>
      </c>
      <c r="V20" s="198">
        <v>85</v>
      </c>
      <c r="W20" s="198">
        <v>432</v>
      </c>
      <c r="X20" s="199">
        <f t="shared" si="0"/>
        <v>7340</v>
      </c>
      <c r="Y20" s="198"/>
      <c r="Z20" s="198">
        <v>6514</v>
      </c>
      <c r="AA20" s="198">
        <v>309</v>
      </c>
      <c r="AB20" s="201">
        <f t="shared" si="1"/>
        <v>517</v>
      </c>
      <c r="AC20" s="223"/>
      <c r="AD20" s="458"/>
      <c r="AE20" s="458"/>
      <c r="AF20" s="458"/>
      <c r="AG20" s="38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</row>
    <row r="21" spans="1:128" ht="20.100000000000001" customHeight="1" x14ac:dyDescent="0.15">
      <c r="A21" s="145"/>
      <c r="B21" s="912"/>
      <c r="C21" s="912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778"/>
      <c r="Q21" s="191">
        <v>1</v>
      </c>
      <c r="R21" s="341">
        <v>1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41">
        <f t="shared" si="0"/>
        <v>0</v>
      </c>
      <c r="Y21" s="236">
        <v>0</v>
      </c>
      <c r="Z21" s="236">
        <v>0</v>
      </c>
      <c r="AA21" s="236">
        <v>0</v>
      </c>
      <c r="AB21" s="242">
        <f t="shared" si="1"/>
        <v>0</v>
      </c>
      <c r="AC21" s="223"/>
      <c r="AD21" s="458"/>
      <c r="AE21" s="458"/>
      <c r="AF21" s="458"/>
      <c r="AG21" s="38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</row>
    <row r="22" spans="1:128" ht="20.100000000000001" customHeight="1" x14ac:dyDescent="0.15">
      <c r="A22" s="145"/>
      <c r="B22" s="912"/>
      <c r="C22" s="912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778"/>
      <c r="Q22" s="194">
        <v>1</v>
      </c>
      <c r="R22" s="343">
        <v>2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5">
        <f t="shared" si="0"/>
        <v>0</v>
      </c>
      <c r="Y22" s="193">
        <v>0</v>
      </c>
      <c r="Z22" s="193">
        <v>0</v>
      </c>
      <c r="AA22" s="193">
        <v>0</v>
      </c>
      <c r="AB22" s="202">
        <f t="shared" si="1"/>
        <v>0</v>
      </c>
      <c r="AC22" s="223"/>
      <c r="AD22" s="458"/>
      <c r="AE22" s="458"/>
      <c r="AF22" s="458"/>
      <c r="AG22" s="38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</row>
    <row r="23" spans="1:128" ht="20.100000000000001" customHeight="1" x14ac:dyDescent="0.15">
      <c r="A23" s="145"/>
      <c r="B23" s="912"/>
      <c r="C23" s="912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778"/>
      <c r="Q23" s="194">
        <v>1</v>
      </c>
      <c r="R23" s="343">
        <v>3</v>
      </c>
      <c r="S23" s="195">
        <f>SUM(S21:S22)</f>
        <v>0</v>
      </c>
      <c r="T23" s="195">
        <f>SUM(T21:T22)</f>
        <v>0</v>
      </c>
      <c r="U23" s="195">
        <f>SUM(U21:U22)</f>
        <v>0</v>
      </c>
      <c r="V23" s="195">
        <f>SUM(V21:V22)</f>
        <v>0</v>
      </c>
      <c r="W23" s="195">
        <f>SUM(W21:W22)</f>
        <v>0</v>
      </c>
      <c r="X23" s="195">
        <f t="shared" si="0"/>
        <v>0</v>
      </c>
      <c r="Y23" s="195">
        <f>SUM(Y21:Y22)</f>
        <v>0</v>
      </c>
      <c r="Z23" s="195">
        <f>SUM(Z21:Z22)</f>
        <v>0</v>
      </c>
      <c r="AA23" s="195">
        <f>SUM(AA21:AA22)</f>
        <v>0</v>
      </c>
      <c r="AB23" s="202">
        <f t="shared" si="1"/>
        <v>0</v>
      </c>
      <c r="AC23" s="223"/>
      <c r="AD23" s="458"/>
      <c r="AE23" s="458"/>
      <c r="AF23" s="458"/>
      <c r="AG23" s="38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</row>
    <row r="24" spans="1:128" ht="20.100000000000001" customHeight="1" x14ac:dyDescent="0.15">
      <c r="A24" s="145"/>
      <c r="B24" s="809" t="s">
        <v>488</v>
      </c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778"/>
      <c r="Q24" s="194">
        <v>1</v>
      </c>
      <c r="R24" s="343">
        <v>4</v>
      </c>
      <c r="S24" s="96">
        <v>39443</v>
      </c>
      <c r="T24" s="96">
        <v>988263</v>
      </c>
      <c r="U24" s="193">
        <v>0</v>
      </c>
      <c r="V24" s="96">
        <v>65179</v>
      </c>
      <c r="W24" s="96">
        <v>265</v>
      </c>
      <c r="X24" s="94">
        <f t="shared" si="0"/>
        <v>1093150</v>
      </c>
      <c r="Y24" s="96"/>
      <c r="Z24" s="96"/>
      <c r="AA24" s="96">
        <v>12951</v>
      </c>
      <c r="AB24" s="95">
        <f t="shared" si="1"/>
        <v>1080199</v>
      </c>
      <c r="AC24" s="223"/>
      <c r="AD24" s="458"/>
      <c r="AE24" s="458"/>
      <c r="AF24" s="458"/>
      <c r="AG24" s="38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</row>
    <row r="25" spans="1:128" ht="20.100000000000001" customHeight="1" x14ac:dyDescent="0.15">
      <c r="A25" s="145"/>
      <c r="B25" s="809" t="s">
        <v>489</v>
      </c>
      <c r="C25" s="809" t="s">
        <v>490</v>
      </c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778"/>
      <c r="Q25" s="194">
        <v>1</v>
      </c>
      <c r="R25" s="343">
        <v>5</v>
      </c>
      <c r="S25" s="96"/>
      <c r="T25" s="96">
        <v>31489</v>
      </c>
      <c r="U25" s="193">
        <v>0</v>
      </c>
      <c r="V25" s="96"/>
      <c r="W25" s="96">
        <v>696</v>
      </c>
      <c r="X25" s="94">
        <f t="shared" si="0"/>
        <v>32185</v>
      </c>
      <c r="Y25" s="96"/>
      <c r="Z25" s="96">
        <v>292</v>
      </c>
      <c r="AA25" s="96">
        <v>87</v>
      </c>
      <c r="AB25" s="95">
        <f t="shared" si="1"/>
        <v>31806</v>
      </c>
      <c r="AC25" s="223"/>
      <c r="AD25" s="458"/>
      <c r="AE25" s="458"/>
      <c r="AF25" s="458"/>
      <c r="AG25" s="38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</row>
    <row r="26" spans="1:128" ht="20.100000000000001" customHeight="1" thickBot="1" x14ac:dyDescent="0.2">
      <c r="A26" s="145"/>
      <c r="B26" s="809" t="s">
        <v>491</v>
      </c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778"/>
      <c r="Q26" s="196">
        <v>1</v>
      </c>
      <c r="R26" s="344">
        <v>6</v>
      </c>
      <c r="S26" s="67"/>
      <c r="T26" s="67"/>
      <c r="U26" s="203">
        <v>0</v>
      </c>
      <c r="V26" s="67"/>
      <c r="W26" s="67"/>
      <c r="X26" s="68">
        <f t="shared" si="0"/>
        <v>0</v>
      </c>
      <c r="Y26" s="67"/>
      <c r="Z26" s="67"/>
      <c r="AA26" s="67"/>
      <c r="AB26" s="69">
        <f t="shared" si="1"/>
        <v>0</v>
      </c>
      <c r="AC26" s="223"/>
      <c r="AD26" s="458"/>
      <c r="AE26" s="458"/>
      <c r="AF26" s="458"/>
      <c r="AG26" s="38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</row>
    <row r="27" spans="1:128" ht="20.100000000000001" customHeight="1" x14ac:dyDescent="0.15">
      <c r="A27" s="145"/>
      <c r="B27" s="809" t="s">
        <v>492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778"/>
      <c r="Q27" s="224">
        <v>1</v>
      </c>
      <c r="R27" s="345">
        <v>7</v>
      </c>
      <c r="S27" s="346"/>
      <c r="T27" s="346">
        <v>546453</v>
      </c>
      <c r="U27" s="239">
        <v>0</v>
      </c>
      <c r="V27" s="346">
        <v>30097</v>
      </c>
      <c r="W27" s="346"/>
      <c r="X27" s="205">
        <f t="shared" si="0"/>
        <v>576550</v>
      </c>
      <c r="Y27" s="346"/>
      <c r="Z27" s="346"/>
      <c r="AA27" s="346">
        <v>16341</v>
      </c>
      <c r="AB27" s="206">
        <f t="shared" si="1"/>
        <v>560209</v>
      </c>
      <c r="AC27" s="223"/>
      <c r="AD27" s="458"/>
      <c r="AE27" s="458"/>
      <c r="AF27" s="458"/>
      <c r="AG27" s="38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</row>
    <row r="28" spans="1:128" ht="20.100000000000001" customHeight="1" x14ac:dyDescent="0.15">
      <c r="A28" s="145"/>
      <c r="B28" s="809" t="s">
        <v>493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778"/>
      <c r="Q28" s="194">
        <v>1</v>
      </c>
      <c r="R28" s="343">
        <v>8</v>
      </c>
      <c r="S28" s="96"/>
      <c r="T28" s="96">
        <v>1353634</v>
      </c>
      <c r="U28" s="193">
        <v>0</v>
      </c>
      <c r="V28" s="96">
        <v>18760</v>
      </c>
      <c r="W28" s="96"/>
      <c r="X28" s="94">
        <f t="shared" si="0"/>
        <v>1372394</v>
      </c>
      <c r="Y28" s="96"/>
      <c r="Z28" s="96">
        <v>1</v>
      </c>
      <c r="AA28" s="96">
        <v>60</v>
      </c>
      <c r="AB28" s="95">
        <f t="shared" si="1"/>
        <v>1372333</v>
      </c>
      <c r="AC28" s="223"/>
      <c r="AD28" s="458"/>
      <c r="AE28" s="458"/>
      <c r="AF28" s="458"/>
      <c r="AG28" s="38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</row>
    <row r="29" spans="1:128" ht="20.100000000000001" customHeight="1" x14ac:dyDescent="0.15">
      <c r="A29" s="145"/>
      <c r="B29" s="809" t="s">
        <v>494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778"/>
      <c r="Q29" s="194">
        <v>1</v>
      </c>
      <c r="R29" s="343">
        <v>9</v>
      </c>
      <c r="S29" s="96">
        <v>1270367</v>
      </c>
      <c r="T29" s="96">
        <v>417621</v>
      </c>
      <c r="U29" s="193">
        <v>0</v>
      </c>
      <c r="V29" s="96">
        <v>13238</v>
      </c>
      <c r="W29" s="96">
        <v>13238</v>
      </c>
      <c r="X29" s="94">
        <f t="shared" si="0"/>
        <v>1714464</v>
      </c>
      <c r="Y29" s="96"/>
      <c r="Z29" s="96"/>
      <c r="AA29" s="96">
        <v>1281</v>
      </c>
      <c r="AB29" s="95">
        <f t="shared" si="1"/>
        <v>1713183</v>
      </c>
      <c r="AC29" s="223"/>
      <c r="AD29" s="458"/>
      <c r="AE29" s="458"/>
      <c r="AF29" s="458"/>
      <c r="AG29" s="38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</row>
    <row r="30" spans="1:128" ht="20.100000000000001" customHeight="1" x14ac:dyDescent="0.15">
      <c r="A30" s="145"/>
      <c r="B30" s="809" t="s">
        <v>495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778"/>
      <c r="Q30" s="194">
        <v>2</v>
      </c>
      <c r="R30" s="343">
        <v>0</v>
      </c>
      <c r="S30" s="96">
        <v>202078</v>
      </c>
      <c r="T30" s="96">
        <v>577823</v>
      </c>
      <c r="U30" s="193">
        <v>0</v>
      </c>
      <c r="V30" s="96">
        <v>3547</v>
      </c>
      <c r="W30" s="96">
        <v>3547</v>
      </c>
      <c r="X30" s="94">
        <f t="shared" si="0"/>
        <v>786995</v>
      </c>
      <c r="Y30" s="96"/>
      <c r="Z30" s="96">
        <v>24</v>
      </c>
      <c r="AA30" s="96">
        <v>1150</v>
      </c>
      <c r="AB30" s="95">
        <f t="shared" si="1"/>
        <v>785821</v>
      </c>
      <c r="AC30" s="223"/>
      <c r="AD30" s="458"/>
      <c r="AE30" s="458"/>
      <c r="AF30" s="458"/>
      <c r="AG30" s="38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</row>
    <row r="31" spans="1:128" ht="20.100000000000001" customHeight="1" x14ac:dyDescent="0.15">
      <c r="A31" s="145"/>
      <c r="B31" s="913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869"/>
      <c r="Q31" s="194"/>
      <c r="R31" s="343"/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5">
        <f t="shared" si="0"/>
        <v>0</v>
      </c>
      <c r="Y31" s="193">
        <v>0</v>
      </c>
      <c r="Z31" s="193">
        <v>0</v>
      </c>
      <c r="AA31" s="193">
        <v>0</v>
      </c>
      <c r="AB31" s="202">
        <f t="shared" si="1"/>
        <v>0</v>
      </c>
      <c r="AC31" s="223"/>
      <c r="AD31" s="458"/>
      <c r="AE31" s="458"/>
      <c r="AF31" s="458"/>
      <c r="AG31" s="38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</row>
    <row r="32" spans="1:128" ht="20.100000000000001" customHeight="1" x14ac:dyDescent="0.15">
      <c r="A32" s="145"/>
      <c r="B32" s="913"/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869"/>
      <c r="Q32" s="194"/>
      <c r="R32" s="343"/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5">
        <f t="shared" si="0"/>
        <v>0</v>
      </c>
      <c r="Y32" s="193">
        <v>0</v>
      </c>
      <c r="Z32" s="193">
        <v>0</v>
      </c>
      <c r="AA32" s="193">
        <v>0</v>
      </c>
      <c r="AB32" s="202">
        <f t="shared" si="1"/>
        <v>0</v>
      </c>
      <c r="AC32" s="223"/>
      <c r="AD32" s="458"/>
      <c r="AE32" s="458"/>
      <c r="AF32" s="458"/>
      <c r="AG32" s="38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</row>
    <row r="33" spans="1:128" ht="20.100000000000001" customHeight="1" thickBot="1" x14ac:dyDescent="0.2">
      <c r="A33" s="145"/>
      <c r="B33" s="913"/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869"/>
      <c r="Q33" s="196"/>
      <c r="R33" s="344"/>
      <c r="S33" s="203">
        <v>0</v>
      </c>
      <c r="T33" s="203">
        <v>0</v>
      </c>
      <c r="U33" s="203">
        <v>0</v>
      </c>
      <c r="V33" s="203">
        <v>0</v>
      </c>
      <c r="W33" s="203">
        <v>0</v>
      </c>
      <c r="X33" s="237">
        <f t="shared" si="0"/>
        <v>0</v>
      </c>
      <c r="Y33" s="203">
        <v>0</v>
      </c>
      <c r="Z33" s="203">
        <v>0</v>
      </c>
      <c r="AA33" s="203">
        <v>0</v>
      </c>
      <c r="AB33" s="204">
        <f t="shared" si="1"/>
        <v>0</v>
      </c>
      <c r="AC33" s="223"/>
      <c r="AD33" s="458"/>
      <c r="AE33" s="458"/>
      <c r="AF33" s="458"/>
      <c r="AG33" s="38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</row>
    <row r="34" spans="1:128" ht="9.9499999999999993" customHeight="1" x14ac:dyDescent="0.15">
      <c r="A34" s="460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118"/>
      <c r="AE34" s="118"/>
      <c r="AF34" s="118"/>
      <c r="AG34" s="38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</row>
    <row r="35" spans="1:128" s="216" customFormat="1" ht="21.75" hidden="1" customHeight="1" x14ac:dyDescent="0.15">
      <c r="A35" s="370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370"/>
      <c r="R35" s="370"/>
      <c r="S35" s="462"/>
      <c r="T35" s="462"/>
      <c r="U35" s="370"/>
      <c r="V35" s="369"/>
      <c r="W35" s="370"/>
      <c r="X35" s="370"/>
      <c r="Y35" s="370"/>
      <c r="Z35" s="369"/>
      <c r="AA35" s="370"/>
      <c r="AB35" s="370"/>
      <c r="AC35" s="370"/>
      <c r="AD35" s="145"/>
      <c r="AE35" s="145"/>
      <c r="AF35" s="145"/>
      <c r="AG35" s="173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</row>
    <row r="36" spans="1:128" s="216" customFormat="1" ht="18" hidden="1" customHeight="1" x14ac:dyDescent="0.15">
      <c r="A36" s="37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63"/>
      <c r="M36" s="441"/>
      <c r="N36" s="441"/>
      <c r="O36" s="441"/>
      <c r="P36" s="441"/>
      <c r="Q36" s="464"/>
      <c r="R36" s="212"/>
      <c r="S36" s="462"/>
      <c r="T36" s="462"/>
      <c r="U36" s="465"/>
      <c r="V36" s="465"/>
      <c r="W36" s="465"/>
      <c r="X36" s="465"/>
      <c r="Y36" s="465"/>
      <c r="Z36" s="465"/>
      <c r="AA36" s="465"/>
      <c r="AB36" s="465"/>
      <c r="AC36" s="465"/>
      <c r="AD36" s="188"/>
      <c r="AE36" s="188"/>
      <c r="AF36" s="188"/>
      <c r="AG36" s="173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</row>
    <row r="37" spans="1:128" s="216" customFormat="1" ht="27.75" hidden="1" customHeight="1" x14ac:dyDescent="0.15">
      <c r="A37" s="370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370"/>
      <c r="R37" s="370"/>
      <c r="S37" s="466"/>
      <c r="T37" s="466"/>
      <c r="U37" s="370"/>
      <c r="V37" s="446"/>
      <c r="W37" s="370"/>
      <c r="X37" s="370"/>
      <c r="Y37" s="370"/>
      <c r="Z37" s="446"/>
      <c r="AA37" s="370"/>
      <c r="AB37" s="370"/>
      <c r="AC37" s="370"/>
      <c r="AD37" s="145"/>
      <c r="AE37" s="145"/>
      <c r="AF37" s="145"/>
      <c r="AG37" s="173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</row>
    <row r="38" spans="1:128" ht="20.100000000000001" hidden="1" customHeight="1" x14ac:dyDescent="0.15">
      <c r="A38" s="370"/>
      <c r="B38" s="464"/>
      <c r="C38" s="441"/>
      <c r="D38" s="441"/>
      <c r="E38" s="441"/>
      <c r="F38" s="441"/>
      <c r="G38" s="463"/>
      <c r="H38" s="441"/>
      <c r="I38" s="441"/>
      <c r="J38" s="441"/>
      <c r="K38" s="463"/>
      <c r="L38" s="463"/>
      <c r="M38" s="213"/>
      <c r="N38" s="213"/>
      <c r="O38" s="441"/>
      <c r="P38" s="441"/>
      <c r="Q38" s="467"/>
      <c r="R38" s="467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458"/>
      <c r="AE38" s="458"/>
      <c r="AF38" s="458"/>
      <c r="AG38" s="38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</row>
    <row r="39" spans="1:128" ht="20.100000000000001" hidden="1" customHeight="1" x14ac:dyDescent="0.15">
      <c r="A39" s="370"/>
      <c r="B39" s="441"/>
      <c r="C39" s="441"/>
      <c r="D39" s="441"/>
      <c r="E39" s="441"/>
      <c r="F39" s="441"/>
      <c r="G39" s="441"/>
      <c r="H39" s="463"/>
      <c r="I39" s="441"/>
      <c r="J39" s="441"/>
      <c r="K39" s="441"/>
      <c r="L39" s="441"/>
      <c r="M39" s="441"/>
      <c r="N39" s="212"/>
      <c r="O39" s="441"/>
      <c r="P39" s="441"/>
      <c r="Q39" s="467"/>
      <c r="R39" s="467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458"/>
      <c r="AE39" s="458"/>
      <c r="AF39" s="458"/>
      <c r="AG39" s="38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</row>
    <row r="40" spans="1:128" ht="20.100000000000001" hidden="1" customHeight="1" x14ac:dyDescent="0.15">
      <c r="A40" s="370"/>
      <c r="B40" s="441"/>
      <c r="C40" s="441"/>
      <c r="D40" s="441"/>
      <c r="E40" s="441"/>
      <c r="F40" s="463"/>
      <c r="G40" s="441"/>
      <c r="H40" s="441"/>
      <c r="I40" s="441"/>
      <c r="J40" s="468"/>
      <c r="K40" s="469"/>
      <c r="L40" s="368"/>
      <c r="M40" s="368"/>
      <c r="N40" s="213"/>
      <c r="O40" s="212"/>
      <c r="P40" s="441"/>
      <c r="Q40" s="467"/>
      <c r="R40" s="467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38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</row>
    <row r="41" spans="1:128" ht="25.15" hidden="1" customHeight="1" x14ac:dyDescent="0.15">
      <c r="A41" s="370"/>
      <c r="B41" s="175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75"/>
      <c r="AD41" s="38"/>
      <c r="AE41" s="38"/>
      <c r="AF41" s="38"/>
      <c r="AG41" s="38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</row>
    <row r="42" spans="1:128" s="474" customFormat="1" ht="15.6" hidden="1" customHeight="1" x14ac:dyDescent="0.15">
      <c r="A42" s="470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53"/>
      <c r="R42" s="3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167"/>
      <c r="AD42" s="167"/>
      <c r="AE42" s="167"/>
      <c r="AF42" s="167"/>
      <c r="AG42" s="167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3"/>
      <c r="DS42" s="473"/>
      <c r="DT42" s="473"/>
      <c r="DU42" s="473"/>
      <c r="DV42" s="473"/>
      <c r="DW42" s="473"/>
      <c r="DX42" s="473"/>
    </row>
    <row r="43" spans="1:128" ht="25.15" hidden="1" customHeight="1" x14ac:dyDescent="0.15">
      <c r="A43" s="145"/>
      <c r="B43" s="173"/>
      <c r="C43" s="310"/>
      <c r="D43" s="312"/>
      <c r="E43" s="310"/>
      <c r="F43" s="211"/>
      <c r="G43" s="312"/>
      <c r="H43" s="310"/>
      <c r="I43" s="310"/>
      <c r="J43" s="310"/>
      <c r="K43" s="146"/>
      <c r="L43" s="310"/>
      <c r="M43" s="310"/>
      <c r="N43" s="310"/>
      <c r="O43" s="310"/>
      <c r="P43" s="310"/>
      <c r="Q43" s="144"/>
      <c r="R43" s="144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</row>
    <row r="44" spans="1:128" ht="25.15" hidden="1" customHeight="1" x14ac:dyDescent="0.15">
      <c r="A44" s="219"/>
      <c r="B44" s="475"/>
      <c r="C44" s="475"/>
      <c r="D44" s="475"/>
      <c r="E44" s="475"/>
      <c r="F44" s="475"/>
      <c r="G44" s="475"/>
      <c r="H44" s="475"/>
      <c r="I44" s="475"/>
      <c r="J44" s="475"/>
      <c r="K44" s="70"/>
      <c r="L44" s="475"/>
      <c r="M44" s="475"/>
      <c r="N44" s="475"/>
      <c r="O44" s="475"/>
      <c r="P44" s="475"/>
      <c r="Q44" s="476"/>
      <c r="R44" s="476"/>
    </row>
    <row r="45" spans="1:128" ht="25.15" hidden="1" customHeight="1" x14ac:dyDescent="0.15">
      <c r="A45" s="219"/>
      <c r="B45" s="477"/>
      <c r="C45" s="70"/>
      <c r="D45" s="475"/>
      <c r="E45" s="475"/>
      <c r="F45" s="477"/>
      <c r="G45" s="70"/>
      <c r="H45" s="475"/>
      <c r="I45" s="475"/>
      <c r="J45" s="478"/>
      <c r="K45" s="479"/>
      <c r="L45" s="150"/>
      <c r="M45" s="150"/>
      <c r="N45" s="480"/>
      <c r="O45" s="481"/>
      <c r="P45" s="475"/>
      <c r="Q45" s="476"/>
      <c r="R45" s="476"/>
    </row>
    <row r="46" spans="1:128" ht="25.15" hidden="1" customHeight="1" x14ac:dyDescent="0.15">
      <c r="A46" s="240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</row>
    <row r="47" spans="1:128" ht="25.15" hidden="1" customHeight="1" x14ac:dyDescent="0.15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</row>
    <row r="48" spans="1:128" ht="25.15" hidden="1" customHeight="1" x14ac:dyDescent="0.1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</row>
    <row r="49" spans="1:33" ht="25.15" hidden="1" customHeight="1" x14ac:dyDescent="0.1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</row>
    <row r="50" spans="1:33" ht="25.15" hidden="1" customHeight="1" x14ac:dyDescent="0.15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</row>
    <row r="51" spans="1:33" ht="25.15" hidden="1" customHeight="1" x14ac:dyDescent="0.1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</row>
    <row r="52" spans="1:33" ht="25.15" hidden="1" customHeight="1" x14ac:dyDescent="0.1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</row>
    <row r="53" spans="1:33" ht="25.15" hidden="1" customHeight="1" x14ac:dyDescent="0.15"/>
    <row r="54" spans="1:33" ht="25.15" hidden="1" customHeight="1" x14ac:dyDescent="0.15"/>
    <row r="55" spans="1:33" ht="25.15" hidden="1" customHeight="1" x14ac:dyDescent="0.15"/>
    <row r="56" spans="1:33" hidden="1" x14ac:dyDescent="0.15"/>
    <row r="57" spans="1:33" hidden="1" x14ac:dyDescent="0.15"/>
    <row r="58" spans="1:33" hidden="1" x14ac:dyDescent="0.15"/>
    <row r="59" spans="1:33" hidden="1" x14ac:dyDescent="0.15"/>
    <row r="60" spans="1:33" hidden="1" x14ac:dyDescent="0.15"/>
    <row r="61" spans="1:33" hidden="1" x14ac:dyDescent="0.15"/>
    <row r="62" spans="1:33" hidden="1" x14ac:dyDescent="0.15"/>
    <row r="63" spans="1:33" hidden="1" x14ac:dyDescent="0.15"/>
  </sheetData>
  <sheetProtection sheet="1" objects="1" scenarios="1"/>
  <dataConsolidate/>
  <mergeCells count="30">
    <mergeCell ref="B30:P30"/>
    <mergeCell ref="B31:P31"/>
    <mergeCell ref="B32:P32"/>
    <mergeCell ref="B33:P33"/>
    <mergeCell ref="B24:P24"/>
    <mergeCell ref="B25:P25"/>
    <mergeCell ref="B26:P26"/>
    <mergeCell ref="B27:P27"/>
    <mergeCell ref="B28:P28"/>
    <mergeCell ref="B29:P29"/>
    <mergeCell ref="B17:P17"/>
    <mergeCell ref="B18:P18"/>
    <mergeCell ref="B19:P19"/>
    <mergeCell ref="B20:P20"/>
    <mergeCell ref="B21:C23"/>
    <mergeCell ref="D21:P21"/>
    <mergeCell ref="D22:P22"/>
    <mergeCell ref="D23:P23"/>
    <mergeCell ref="B16:P16"/>
    <mergeCell ref="B7:P10"/>
    <mergeCell ref="S7:X7"/>
    <mergeCell ref="Y7:AB7"/>
    <mergeCell ref="T8:U8"/>
    <mergeCell ref="Z8:Z10"/>
    <mergeCell ref="AA8:AA10"/>
    <mergeCell ref="B11:P11"/>
    <mergeCell ref="B12:P12"/>
    <mergeCell ref="B13:P13"/>
    <mergeCell ref="B14:P14"/>
    <mergeCell ref="B15:P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1:T20 V11:W20 Y11:AA20 S24:T30 V24:W30 Y24:AA30" xr:uid="{82CE27D0-6E16-420F-8652-9241DCB72659}">
      <formula1>-9999999999</formula1>
      <formula2>99999999999</formula2>
    </dataValidation>
  </dataValidations>
  <pageMargins left="0.59055118110236227" right="0" top="0" bottom="0" header="0.19685039370078741" footer="0"/>
  <pageSetup paperSize="9" scale="74" orientation="landscape" horizontalDpi="4294967293" r:id="rId1"/>
  <headerFooter alignWithMargins="0"/>
  <colBreaks count="1" manualBreakCount="1">
    <brk id="2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4572-04C0-49B1-802A-55D12EF22997}">
  <sheetPr codeName="Sheet22">
    <pageSetUpPr autoPageBreaks="0" fitToPage="1"/>
  </sheetPr>
  <dimension ref="A1:WWJ65"/>
  <sheetViews>
    <sheetView showGridLines="0" zoomScale="90" zoomScaleNormal="9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W12" sqref="W12"/>
    </sheetView>
  </sheetViews>
  <sheetFormatPr defaultColWidth="0" defaultRowHeight="14.25" customHeight="1" zeroHeight="1" x14ac:dyDescent="0.15"/>
  <cols>
    <col min="1" max="19" width="1.625" style="317" customWidth="1"/>
    <col min="20" max="20" width="3" style="317" customWidth="1"/>
    <col min="21" max="22" width="2.625" style="317" customWidth="1"/>
    <col min="23" max="27" width="15.625" style="317" customWidth="1"/>
    <col min="28" max="28" width="7" style="317" customWidth="1"/>
    <col min="29" max="256" width="0" style="317" hidden="1"/>
    <col min="257" max="275" width="1.625" style="317" hidden="1" customWidth="1"/>
    <col min="276" max="276" width="3" style="317" hidden="1" customWidth="1"/>
    <col min="277" max="278" width="2.625" style="317" hidden="1" customWidth="1"/>
    <col min="279" max="283" width="15.625" style="317" hidden="1" customWidth="1"/>
    <col min="284" max="284" width="7" style="317" hidden="1" customWidth="1"/>
    <col min="285" max="512" width="0" style="317" hidden="1"/>
    <col min="513" max="531" width="1.625" style="317" hidden="1" customWidth="1"/>
    <col min="532" max="532" width="3" style="317" hidden="1" customWidth="1"/>
    <col min="533" max="534" width="2.625" style="317" hidden="1" customWidth="1"/>
    <col min="535" max="539" width="15.625" style="317" hidden="1" customWidth="1"/>
    <col min="540" max="540" width="7" style="317" hidden="1" customWidth="1"/>
    <col min="541" max="768" width="0" style="317" hidden="1"/>
    <col min="769" max="787" width="1.625" style="317" hidden="1" customWidth="1"/>
    <col min="788" max="788" width="3" style="317" hidden="1" customWidth="1"/>
    <col min="789" max="790" width="2.625" style="317" hidden="1" customWidth="1"/>
    <col min="791" max="795" width="15.625" style="317" hidden="1" customWidth="1"/>
    <col min="796" max="796" width="7" style="317" hidden="1" customWidth="1"/>
    <col min="797" max="1024" width="0" style="317" hidden="1"/>
    <col min="1025" max="1043" width="1.625" style="317" hidden="1" customWidth="1"/>
    <col min="1044" max="1044" width="3" style="317" hidden="1" customWidth="1"/>
    <col min="1045" max="1046" width="2.625" style="317" hidden="1" customWidth="1"/>
    <col min="1047" max="1051" width="15.625" style="317" hidden="1" customWidth="1"/>
    <col min="1052" max="1052" width="7" style="317" hidden="1" customWidth="1"/>
    <col min="1053" max="1280" width="0" style="317" hidden="1"/>
    <col min="1281" max="1299" width="1.625" style="317" hidden="1" customWidth="1"/>
    <col min="1300" max="1300" width="3" style="317" hidden="1" customWidth="1"/>
    <col min="1301" max="1302" width="2.625" style="317" hidden="1" customWidth="1"/>
    <col min="1303" max="1307" width="15.625" style="317" hidden="1" customWidth="1"/>
    <col min="1308" max="1308" width="7" style="317" hidden="1" customWidth="1"/>
    <col min="1309" max="1536" width="0" style="317" hidden="1"/>
    <col min="1537" max="1555" width="1.625" style="317" hidden="1" customWidth="1"/>
    <col min="1556" max="1556" width="3" style="317" hidden="1" customWidth="1"/>
    <col min="1557" max="1558" width="2.625" style="317" hidden="1" customWidth="1"/>
    <col min="1559" max="1563" width="15.625" style="317" hidden="1" customWidth="1"/>
    <col min="1564" max="1564" width="7" style="317" hidden="1" customWidth="1"/>
    <col min="1565" max="1792" width="0" style="317" hidden="1"/>
    <col min="1793" max="1811" width="1.625" style="317" hidden="1" customWidth="1"/>
    <col min="1812" max="1812" width="3" style="317" hidden="1" customWidth="1"/>
    <col min="1813" max="1814" width="2.625" style="317" hidden="1" customWidth="1"/>
    <col min="1815" max="1819" width="15.625" style="317" hidden="1" customWidth="1"/>
    <col min="1820" max="1820" width="7" style="317" hidden="1" customWidth="1"/>
    <col min="1821" max="2048" width="0" style="317" hidden="1"/>
    <col min="2049" max="2067" width="1.625" style="317" hidden="1" customWidth="1"/>
    <col min="2068" max="2068" width="3" style="317" hidden="1" customWidth="1"/>
    <col min="2069" max="2070" width="2.625" style="317" hidden="1" customWidth="1"/>
    <col min="2071" max="2075" width="15.625" style="317" hidden="1" customWidth="1"/>
    <col min="2076" max="2076" width="7" style="317" hidden="1" customWidth="1"/>
    <col min="2077" max="2304" width="0" style="317" hidden="1"/>
    <col min="2305" max="2323" width="1.625" style="317" hidden="1" customWidth="1"/>
    <col min="2324" max="2324" width="3" style="317" hidden="1" customWidth="1"/>
    <col min="2325" max="2326" width="2.625" style="317" hidden="1" customWidth="1"/>
    <col min="2327" max="2331" width="15.625" style="317" hidden="1" customWidth="1"/>
    <col min="2332" max="2332" width="7" style="317" hidden="1" customWidth="1"/>
    <col min="2333" max="2560" width="0" style="317" hidden="1"/>
    <col min="2561" max="2579" width="1.625" style="317" hidden="1" customWidth="1"/>
    <col min="2580" max="2580" width="3" style="317" hidden="1" customWidth="1"/>
    <col min="2581" max="2582" width="2.625" style="317" hidden="1" customWidth="1"/>
    <col min="2583" max="2587" width="15.625" style="317" hidden="1" customWidth="1"/>
    <col min="2588" max="2588" width="7" style="317" hidden="1" customWidth="1"/>
    <col min="2589" max="2816" width="0" style="317" hidden="1"/>
    <col min="2817" max="2835" width="1.625" style="317" hidden="1" customWidth="1"/>
    <col min="2836" max="2836" width="3" style="317" hidden="1" customWidth="1"/>
    <col min="2837" max="2838" width="2.625" style="317" hidden="1" customWidth="1"/>
    <col min="2839" max="2843" width="15.625" style="317" hidden="1" customWidth="1"/>
    <col min="2844" max="2844" width="7" style="317" hidden="1" customWidth="1"/>
    <col min="2845" max="3072" width="0" style="317" hidden="1"/>
    <col min="3073" max="3091" width="1.625" style="317" hidden="1" customWidth="1"/>
    <col min="3092" max="3092" width="3" style="317" hidden="1" customWidth="1"/>
    <col min="3093" max="3094" width="2.625" style="317" hidden="1" customWidth="1"/>
    <col min="3095" max="3099" width="15.625" style="317" hidden="1" customWidth="1"/>
    <col min="3100" max="3100" width="7" style="317" hidden="1" customWidth="1"/>
    <col min="3101" max="3328" width="0" style="317" hidden="1"/>
    <col min="3329" max="3347" width="1.625" style="317" hidden="1" customWidth="1"/>
    <col min="3348" max="3348" width="3" style="317" hidden="1" customWidth="1"/>
    <col min="3349" max="3350" width="2.625" style="317" hidden="1" customWidth="1"/>
    <col min="3351" max="3355" width="15.625" style="317" hidden="1" customWidth="1"/>
    <col min="3356" max="3356" width="7" style="317" hidden="1" customWidth="1"/>
    <col min="3357" max="3584" width="0" style="317" hidden="1"/>
    <col min="3585" max="3603" width="1.625" style="317" hidden="1" customWidth="1"/>
    <col min="3604" max="3604" width="3" style="317" hidden="1" customWidth="1"/>
    <col min="3605" max="3606" width="2.625" style="317" hidden="1" customWidth="1"/>
    <col min="3607" max="3611" width="15.625" style="317" hidden="1" customWidth="1"/>
    <col min="3612" max="3612" width="7" style="317" hidden="1" customWidth="1"/>
    <col min="3613" max="3840" width="0" style="317" hidden="1"/>
    <col min="3841" max="3859" width="1.625" style="317" hidden="1" customWidth="1"/>
    <col min="3860" max="3860" width="3" style="317" hidden="1" customWidth="1"/>
    <col min="3861" max="3862" width="2.625" style="317" hidden="1" customWidth="1"/>
    <col min="3863" max="3867" width="15.625" style="317" hidden="1" customWidth="1"/>
    <col min="3868" max="3868" width="7" style="317" hidden="1" customWidth="1"/>
    <col min="3869" max="4096" width="0" style="317" hidden="1"/>
    <col min="4097" max="4115" width="1.625" style="317" hidden="1" customWidth="1"/>
    <col min="4116" max="4116" width="3" style="317" hidden="1" customWidth="1"/>
    <col min="4117" max="4118" width="2.625" style="317" hidden="1" customWidth="1"/>
    <col min="4119" max="4123" width="15.625" style="317" hidden="1" customWidth="1"/>
    <col min="4124" max="4124" width="7" style="317" hidden="1" customWidth="1"/>
    <col min="4125" max="4352" width="0" style="317" hidden="1"/>
    <col min="4353" max="4371" width="1.625" style="317" hidden="1" customWidth="1"/>
    <col min="4372" max="4372" width="3" style="317" hidden="1" customWidth="1"/>
    <col min="4373" max="4374" width="2.625" style="317" hidden="1" customWidth="1"/>
    <col min="4375" max="4379" width="15.625" style="317" hidden="1" customWidth="1"/>
    <col min="4380" max="4380" width="7" style="317" hidden="1" customWidth="1"/>
    <col min="4381" max="4608" width="0" style="317" hidden="1"/>
    <col min="4609" max="4627" width="1.625" style="317" hidden="1" customWidth="1"/>
    <col min="4628" max="4628" width="3" style="317" hidden="1" customWidth="1"/>
    <col min="4629" max="4630" width="2.625" style="317" hidden="1" customWidth="1"/>
    <col min="4631" max="4635" width="15.625" style="317" hidden="1" customWidth="1"/>
    <col min="4636" max="4636" width="7" style="317" hidden="1" customWidth="1"/>
    <col min="4637" max="4864" width="0" style="317" hidden="1"/>
    <col min="4865" max="4883" width="1.625" style="317" hidden="1" customWidth="1"/>
    <col min="4884" max="4884" width="3" style="317" hidden="1" customWidth="1"/>
    <col min="4885" max="4886" width="2.625" style="317" hidden="1" customWidth="1"/>
    <col min="4887" max="4891" width="15.625" style="317" hidden="1" customWidth="1"/>
    <col min="4892" max="4892" width="7" style="317" hidden="1" customWidth="1"/>
    <col min="4893" max="5120" width="0" style="317" hidden="1"/>
    <col min="5121" max="5139" width="1.625" style="317" hidden="1" customWidth="1"/>
    <col min="5140" max="5140" width="3" style="317" hidden="1" customWidth="1"/>
    <col min="5141" max="5142" width="2.625" style="317" hidden="1" customWidth="1"/>
    <col min="5143" max="5147" width="15.625" style="317" hidden="1" customWidth="1"/>
    <col min="5148" max="5148" width="7" style="317" hidden="1" customWidth="1"/>
    <col min="5149" max="5376" width="0" style="317" hidden="1"/>
    <col min="5377" max="5395" width="1.625" style="317" hidden="1" customWidth="1"/>
    <col min="5396" max="5396" width="3" style="317" hidden="1" customWidth="1"/>
    <col min="5397" max="5398" width="2.625" style="317" hidden="1" customWidth="1"/>
    <col min="5399" max="5403" width="15.625" style="317" hidden="1" customWidth="1"/>
    <col min="5404" max="5404" width="7" style="317" hidden="1" customWidth="1"/>
    <col min="5405" max="5632" width="0" style="317" hidden="1"/>
    <col min="5633" max="5651" width="1.625" style="317" hidden="1" customWidth="1"/>
    <col min="5652" max="5652" width="3" style="317" hidden="1" customWidth="1"/>
    <col min="5653" max="5654" width="2.625" style="317" hidden="1" customWidth="1"/>
    <col min="5655" max="5659" width="15.625" style="317" hidden="1" customWidth="1"/>
    <col min="5660" max="5660" width="7" style="317" hidden="1" customWidth="1"/>
    <col min="5661" max="5888" width="0" style="317" hidden="1"/>
    <col min="5889" max="5907" width="1.625" style="317" hidden="1" customWidth="1"/>
    <col min="5908" max="5908" width="3" style="317" hidden="1" customWidth="1"/>
    <col min="5909" max="5910" width="2.625" style="317" hidden="1" customWidth="1"/>
    <col min="5911" max="5915" width="15.625" style="317" hidden="1" customWidth="1"/>
    <col min="5916" max="5916" width="7" style="317" hidden="1" customWidth="1"/>
    <col min="5917" max="6144" width="0" style="317" hidden="1"/>
    <col min="6145" max="6163" width="1.625" style="317" hidden="1" customWidth="1"/>
    <col min="6164" max="6164" width="3" style="317" hidden="1" customWidth="1"/>
    <col min="6165" max="6166" width="2.625" style="317" hidden="1" customWidth="1"/>
    <col min="6167" max="6171" width="15.625" style="317" hidden="1" customWidth="1"/>
    <col min="6172" max="6172" width="7" style="317" hidden="1" customWidth="1"/>
    <col min="6173" max="6400" width="0" style="317" hidden="1"/>
    <col min="6401" max="6419" width="1.625" style="317" hidden="1" customWidth="1"/>
    <col min="6420" max="6420" width="3" style="317" hidden="1" customWidth="1"/>
    <col min="6421" max="6422" width="2.625" style="317" hidden="1" customWidth="1"/>
    <col min="6423" max="6427" width="15.625" style="317" hidden="1" customWidth="1"/>
    <col min="6428" max="6428" width="7" style="317" hidden="1" customWidth="1"/>
    <col min="6429" max="6656" width="0" style="317" hidden="1"/>
    <col min="6657" max="6675" width="1.625" style="317" hidden="1" customWidth="1"/>
    <col min="6676" max="6676" width="3" style="317" hidden="1" customWidth="1"/>
    <col min="6677" max="6678" width="2.625" style="317" hidden="1" customWidth="1"/>
    <col min="6679" max="6683" width="15.625" style="317" hidden="1" customWidth="1"/>
    <col min="6684" max="6684" width="7" style="317" hidden="1" customWidth="1"/>
    <col min="6685" max="6912" width="0" style="317" hidden="1"/>
    <col min="6913" max="6931" width="1.625" style="317" hidden="1" customWidth="1"/>
    <col min="6932" max="6932" width="3" style="317" hidden="1" customWidth="1"/>
    <col min="6933" max="6934" width="2.625" style="317" hidden="1" customWidth="1"/>
    <col min="6935" max="6939" width="15.625" style="317" hidden="1" customWidth="1"/>
    <col min="6940" max="6940" width="7" style="317" hidden="1" customWidth="1"/>
    <col min="6941" max="7168" width="0" style="317" hidden="1"/>
    <col min="7169" max="7187" width="1.625" style="317" hidden="1" customWidth="1"/>
    <col min="7188" max="7188" width="3" style="317" hidden="1" customWidth="1"/>
    <col min="7189" max="7190" width="2.625" style="317" hidden="1" customWidth="1"/>
    <col min="7191" max="7195" width="15.625" style="317" hidden="1" customWidth="1"/>
    <col min="7196" max="7196" width="7" style="317" hidden="1" customWidth="1"/>
    <col min="7197" max="7424" width="0" style="317" hidden="1"/>
    <col min="7425" max="7443" width="1.625" style="317" hidden="1" customWidth="1"/>
    <col min="7444" max="7444" width="3" style="317" hidden="1" customWidth="1"/>
    <col min="7445" max="7446" width="2.625" style="317" hidden="1" customWidth="1"/>
    <col min="7447" max="7451" width="15.625" style="317" hidden="1" customWidth="1"/>
    <col min="7452" max="7452" width="7" style="317" hidden="1" customWidth="1"/>
    <col min="7453" max="7680" width="0" style="317" hidden="1"/>
    <col min="7681" max="7699" width="1.625" style="317" hidden="1" customWidth="1"/>
    <col min="7700" max="7700" width="3" style="317" hidden="1" customWidth="1"/>
    <col min="7701" max="7702" width="2.625" style="317" hidden="1" customWidth="1"/>
    <col min="7703" max="7707" width="15.625" style="317" hidden="1" customWidth="1"/>
    <col min="7708" max="7708" width="7" style="317" hidden="1" customWidth="1"/>
    <col min="7709" max="7936" width="0" style="317" hidden="1"/>
    <col min="7937" max="7955" width="1.625" style="317" hidden="1" customWidth="1"/>
    <col min="7956" max="7956" width="3" style="317" hidden="1" customWidth="1"/>
    <col min="7957" max="7958" width="2.625" style="317" hidden="1" customWidth="1"/>
    <col min="7959" max="7963" width="15.625" style="317" hidden="1" customWidth="1"/>
    <col min="7964" max="7964" width="7" style="317" hidden="1" customWidth="1"/>
    <col min="7965" max="8192" width="0" style="317" hidden="1"/>
    <col min="8193" max="8211" width="1.625" style="317" hidden="1" customWidth="1"/>
    <col min="8212" max="8212" width="3" style="317" hidden="1" customWidth="1"/>
    <col min="8213" max="8214" width="2.625" style="317" hidden="1" customWidth="1"/>
    <col min="8215" max="8219" width="15.625" style="317" hidden="1" customWidth="1"/>
    <col min="8220" max="8220" width="7" style="317" hidden="1" customWidth="1"/>
    <col min="8221" max="8448" width="0" style="317" hidden="1"/>
    <col min="8449" max="8467" width="1.625" style="317" hidden="1" customWidth="1"/>
    <col min="8468" max="8468" width="3" style="317" hidden="1" customWidth="1"/>
    <col min="8469" max="8470" width="2.625" style="317" hidden="1" customWidth="1"/>
    <col min="8471" max="8475" width="15.625" style="317" hidden="1" customWidth="1"/>
    <col min="8476" max="8476" width="7" style="317" hidden="1" customWidth="1"/>
    <col min="8477" max="8704" width="0" style="317" hidden="1"/>
    <col min="8705" max="8723" width="1.625" style="317" hidden="1" customWidth="1"/>
    <col min="8724" max="8724" width="3" style="317" hidden="1" customWidth="1"/>
    <col min="8725" max="8726" width="2.625" style="317" hidden="1" customWidth="1"/>
    <col min="8727" max="8731" width="15.625" style="317" hidden="1" customWidth="1"/>
    <col min="8732" max="8732" width="7" style="317" hidden="1" customWidth="1"/>
    <col min="8733" max="8960" width="0" style="317" hidden="1"/>
    <col min="8961" max="8979" width="1.625" style="317" hidden="1" customWidth="1"/>
    <col min="8980" max="8980" width="3" style="317" hidden="1" customWidth="1"/>
    <col min="8981" max="8982" width="2.625" style="317" hidden="1" customWidth="1"/>
    <col min="8983" max="8987" width="15.625" style="317" hidden="1" customWidth="1"/>
    <col min="8988" max="8988" width="7" style="317" hidden="1" customWidth="1"/>
    <col min="8989" max="9216" width="0" style="317" hidden="1"/>
    <col min="9217" max="9235" width="1.625" style="317" hidden="1" customWidth="1"/>
    <col min="9236" max="9236" width="3" style="317" hidden="1" customWidth="1"/>
    <col min="9237" max="9238" width="2.625" style="317" hidden="1" customWidth="1"/>
    <col min="9239" max="9243" width="15.625" style="317" hidden="1" customWidth="1"/>
    <col min="9244" max="9244" width="7" style="317" hidden="1" customWidth="1"/>
    <col min="9245" max="9472" width="0" style="317" hidden="1"/>
    <col min="9473" max="9491" width="1.625" style="317" hidden="1" customWidth="1"/>
    <col min="9492" max="9492" width="3" style="317" hidden="1" customWidth="1"/>
    <col min="9493" max="9494" width="2.625" style="317" hidden="1" customWidth="1"/>
    <col min="9495" max="9499" width="15.625" style="317" hidden="1" customWidth="1"/>
    <col min="9500" max="9500" width="7" style="317" hidden="1" customWidth="1"/>
    <col min="9501" max="9728" width="0" style="317" hidden="1"/>
    <col min="9729" max="9747" width="1.625" style="317" hidden="1" customWidth="1"/>
    <col min="9748" max="9748" width="3" style="317" hidden="1" customWidth="1"/>
    <col min="9749" max="9750" width="2.625" style="317" hidden="1" customWidth="1"/>
    <col min="9751" max="9755" width="15.625" style="317" hidden="1" customWidth="1"/>
    <col min="9756" max="9756" width="7" style="317" hidden="1" customWidth="1"/>
    <col min="9757" max="9984" width="0" style="317" hidden="1"/>
    <col min="9985" max="10003" width="1.625" style="317" hidden="1" customWidth="1"/>
    <col min="10004" max="10004" width="3" style="317" hidden="1" customWidth="1"/>
    <col min="10005" max="10006" width="2.625" style="317" hidden="1" customWidth="1"/>
    <col min="10007" max="10011" width="15.625" style="317" hidden="1" customWidth="1"/>
    <col min="10012" max="10012" width="7" style="317" hidden="1" customWidth="1"/>
    <col min="10013" max="10240" width="0" style="317" hidden="1"/>
    <col min="10241" max="10259" width="1.625" style="317" hidden="1" customWidth="1"/>
    <col min="10260" max="10260" width="3" style="317" hidden="1" customWidth="1"/>
    <col min="10261" max="10262" width="2.625" style="317" hidden="1" customWidth="1"/>
    <col min="10263" max="10267" width="15.625" style="317" hidden="1" customWidth="1"/>
    <col min="10268" max="10268" width="7" style="317" hidden="1" customWidth="1"/>
    <col min="10269" max="10496" width="0" style="317" hidden="1"/>
    <col min="10497" max="10515" width="1.625" style="317" hidden="1" customWidth="1"/>
    <col min="10516" max="10516" width="3" style="317" hidden="1" customWidth="1"/>
    <col min="10517" max="10518" width="2.625" style="317" hidden="1" customWidth="1"/>
    <col min="10519" max="10523" width="15.625" style="317" hidden="1" customWidth="1"/>
    <col min="10524" max="10524" width="7" style="317" hidden="1" customWidth="1"/>
    <col min="10525" max="10752" width="0" style="317" hidden="1"/>
    <col min="10753" max="10771" width="1.625" style="317" hidden="1" customWidth="1"/>
    <col min="10772" max="10772" width="3" style="317" hidden="1" customWidth="1"/>
    <col min="10773" max="10774" width="2.625" style="317" hidden="1" customWidth="1"/>
    <col min="10775" max="10779" width="15.625" style="317" hidden="1" customWidth="1"/>
    <col min="10780" max="10780" width="7" style="317" hidden="1" customWidth="1"/>
    <col min="10781" max="11008" width="0" style="317" hidden="1"/>
    <col min="11009" max="11027" width="1.625" style="317" hidden="1" customWidth="1"/>
    <col min="11028" max="11028" width="3" style="317" hidden="1" customWidth="1"/>
    <col min="11029" max="11030" width="2.625" style="317" hidden="1" customWidth="1"/>
    <col min="11031" max="11035" width="15.625" style="317" hidden="1" customWidth="1"/>
    <col min="11036" max="11036" width="7" style="317" hidden="1" customWidth="1"/>
    <col min="11037" max="11264" width="0" style="317" hidden="1"/>
    <col min="11265" max="11283" width="1.625" style="317" hidden="1" customWidth="1"/>
    <col min="11284" max="11284" width="3" style="317" hidden="1" customWidth="1"/>
    <col min="11285" max="11286" width="2.625" style="317" hidden="1" customWidth="1"/>
    <col min="11287" max="11291" width="15.625" style="317" hidden="1" customWidth="1"/>
    <col min="11292" max="11292" width="7" style="317" hidden="1" customWidth="1"/>
    <col min="11293" max="11520" width="0" style="317" hidden="1"/>
    <col min="11521" max="11539" width="1.625" style="317" hidden="1" customWidth="1"/>
    <col min="11540" max="11540" width="3" style="317" hidden="1" customWidth="1"/>
    <col min="11541" max="11542" width="2.625" style="317" hidden="1" customWidth="1"/>
    <col min="11543" max="11547" width="15.625" style="317" hidden="1" customWidth="1"/>
    <col min="11548" max="11548" width="7" style="317" hidden="1" customWidth="1"/>
    <col min="11549" max="11776" width="0" style="317" hidden="1"/>
    <col min="11777" max="11795" width="1.625" style="317" hidden="1" customWidth="1"/>
    <col min="11796" max="11796" width="3" style="317" hidden="1" customWidth="1"/>
    <col min="11797" max="11798" width="2.625" style="317" hidden="1" customWidth="1"/>
    <col min="11799" max="11803" width="15.625" style="317" hidden="1" customWidth="1"/>
    <col min="11804" max="11804" width="7" style="317" hidden="1" customWidth="1"/>
    <col min="11805" max="12032" width="0" style="317" hidden="1"/>
    <col min="12033" max="12051" width="1.625" style="317" hidden="1" customWidth="1"/>
    <col min="12052" max="12052" width="3" style="317" hidden="1" customWidth="1"/>
    <col min="12053" max="12054" width="2.625" style="317" hidden="1" customWidth="1"/>
    <col min="12055" max="12059" width="15.625" style="317" hidden="1" customWidth="1"/>
    <col min="12060" max="12060" width="7" style="317" hidden="1" customWidth="1"/>
    <col min="12061" max="12288" width="0" style="317" hidden="1"/>
    <col min="12289" max="12307" width="1.625" style="317" hidden="1" customWidth="1"/>
    <col min="12308" max="12308" width="3" style="317" hidden="1" customWidth="1"/>
    <col min="12309" max="12310" width="2.625" style="317" hidden="1" customWidth="1"/>
    <col min="12311" max="12315" width="15.625" style="317" hidden="1" customWidth="1"/>
    <col min="12316" max="12316" width="7" style="317" hidden="1" customWidth="1"/>
    <col min="12317" max="12544" width="0" style="317" hidden="1"/>
    <col min="12545" max="12563" width="1.625" style="317" hidden="1" customWidth="1"/>
    <col min="12564" max="12564" width="3" style="317" hidden="1" customWidth="1"/>
    <col min="12565" max="12566" width="2.625" style="317" hidden="1" customWidth="1"/>
    <col min="12567" max="12571" width="15.625" style="317" hidden="1" customWidth="1"/>
    <col min="12572" max="12572" width="7" style="317" hidden="1" customWidth="1"/>
    <col min="12573" max="12800" width="0" style="317" hidden="1"/>
    <col min="12801" max="12819" width="1.625" style="317" hidden="1" customWidth="1"/>
    <col min="12820" max="12820" width="3" style="317" hidden="1" customWidth="1"/>
    <col min="12821" max="12822" width="2.625" style="317" hidden="1" customWidth="1"/>
    <col min="12823" max="12827" width="15.625" style="317" hidden="1" customWidth="1"/>
    <col min="12828" max="12828" width="7" style="317" hidden="1" customWidth="1"/>
    <col min="12829" max="13056" width="0" style="317" hidden="1"/>
    <col min="13057" max="13075" width="1.625" style="317" hidden="1" customWidth="1"/>
    <col min="13076" max="13076" width="3" style="317" hidden="1" customWidth="1"/>
    <col min="13077" max="13078" width="2.625" style="317" hidden="1" customWidth="1"/>
    <col min="13079" max="13083" width="15.625" style="317" hidden="1" customWidth="1"/>
    <col min="13084" max="13084" width="7" style="317" hidden="1" customWidth="1"/>
    <col min="13085" max="13312" width="0" style="317" hidden="1"/>
    <col min="13313" max="13331" width="1.625" style="317" hidden="1" customWidth="1"/>
    <col min="13332" max="13332" width="3" style="317" hidden="1" customWidth="1"/>
    <col min="13333" max="13334" width="2.625" style="317" hidden="1" customWidth="1"/>
    <col min="13335" max="13339" width="15.625" style="317" hidden="1" customWidth="1"/>
    <col min="13340" max="13340" width="7" style="317" hidden="1" customWidth="1"/>
    <col min="13341" max="13568" width="0" style="317" hidden="1"/>
    <col min="13569" max="13587" width="1.625" style="317" hidden="1" customWidth="1"/>
    <col min="13588" max="13588" width="3" style="317" hidden="1" customWidth="1"/>
    <col min="13589" max="13590" width="2.625" style="317" hidden="1" customWidth="1"/>
    <col min="13591" max="13595" width="15.625" style="317" hidden="1" customWidth="1"/>
    <col min="13596" max="13596" width="7" style="317" hidden="1" customWidth="1"/>
    <col min="13597" max="13824" width="0" style="317" hidden="1"/>
    <col min="13825" max="13843" width="1.625" style="317" hidden="1" customWidth="1"/>
    <col min="13844" max="13844" width="3" style="317" hidden="1" customWidth="1"/>
    <col min="13845" max="13846" width="2.625" style="317" hidden="1" customWidth="1"/>
    <col min="13847" max="13851" width="15.625" style="317" hidden="1" customWidth="1"/>
    <col min="13852" max="13852" width="7" style="317" hidden="1" customWidth="1"/>
    <col min="13853" max="14080" width="0" style="317" hidden="1"/>
    <col min="14081" max="14099" width="1.625" style="317" hidden="1" customWidth="1"/>
    <col min="14100" max="14100" width="3" style="317" hidden="1" customWidth="1"/>
    <col min="14101" max="14102" width="2.625" style="317" hidden="1" customWidth="1"/>
    <col min="14103" max="14107" width="15.625" style="317" hidden="1" customWidth="1"/>
    <col min="14108" max="14108" width="7" style="317" hidden="1" customWidth="1"/>
    <col min="14109" max="14336" width="0" style="317" hidden="1"/>
    <col min="14337" max="14355" width="1.625" style="317" hidden="1" customWidth="1"/>
    <col min="14356" max="14356" width="3" style="317" hidden="1" customWidth="1"/>
    <col min="14357" max="14358" width="2.625" style="317" hidden="1" customWidth="1"/>
    <col min="14359" max="14363" width="15.625" style="317" hidden="1" customWidth="1"/>
    <col min="14364" max="14364" width="7" style="317" hidden="1" customWidth="1"/>
    <col min="14365" max="14592" width="0" style="317" hidden="1"/>
    <col min="14593" max="14611" width="1.625" style="317" hidden="1" customWidth="1"/>
    <col min="14612" max="14612" width="3" style="317" hidden="1" customWidth="1"/>
    <col min="14613" max="14614" width="2.625" style="317" hidden="1" customWidth="1"/>
    <col min="14615" max="14619" width="15.625" style="317" hidden="1" customWidth="1"/>
    <col min="14620" max="14620" width="7" style="317" hidden="1" customWidth="1"/>
    <col min="14621" max="14848" width="0" style="317" hidden="1"/>
    <col min="14849" max="14867" width="1.625" style="317" hidden="1" customWidth="1"/>
    <col min="14868" max="14868" width="3" style="317" hidden="1" customWidth="1"/>
    <col min="14869" max="14870" width="2.625" style="317" hidden="1" customWidth="1"/>
    <col min="14871" max="14875" width="15.625" style="317" hidden="1" customWidth="1"/>
    <col min="14876" max="14876" width="7" style="317" hidden="1" customWidth="1"/>
    <col min="14877" max="15104" width="0" style="317" hidden="1"/>
    <col min="15105" max="15123" width="1.625" style="317" hidden="1" customWidth="1"/>
    <col min="15124" max="15124" width="3" style="317" hidden="1" customWidth="1"/>
    <col min="15125" max="15126" width="2.625" style="317" hidden="1" customWidth="1"/>
    <col min="15127" max="15131" width="15.625" style="317" hidden="1" customWidth="1"/>
    <col min="15132" max="15132" width="7" style="317" hidden="1" customWidth="1"/>
    <col min="15133" max="15360" width="0" style="317" hidden="1"/>
    <col min="15361" max="15379" width="1.625" style="317" hidden="1" customWidth="1"/>
    <col min="15380" max="15380" width="3" style="317" hidden="1" customWidth="1"/>
    <col min="15381" max="15382" width="2.625" style="317" hidden="1" customWidth="1"/>
    <col min="15383" max="15387" width="15.625" style="317" hidden="1" customWidth="1"/>
    <col min="15388" max="15388" width="7" style="317" hidden="1" customWidth="1"/>
    <col min="15389" max="15616" width="0" style="317" hidden="1"/>
    <col min="15617" max="15635" width="1.625" style="317" hidden="1" customWidth="1"/>
    <col min="15636" max="15636" width="3" style="317" hidden="1" customWidth="1"/>
    <col min="15637" max="15638" width="2.625" style="317" hidden="1" customWidth="1"/>
    <col min="15639" max="15643" width="15.625" style="317" hidden="1" customWidth="1"/>
    <col min="15644" max="15644" width="7" style="317" hidden="1" customWidth="1"/>
    <col min="15645" max="15872" width="0" style="317" hidden="1"/>
    <col min="15873" max="15891" width="1.625" style="317" hidden="1" customWidth="1"/>
    <col min="15892" max="15892" width="3" style="317" hidden="1" customWidth="1"/>
    <col min="15893" max="15894" width="2.625" style="317" hidden="1" customWidth="1"/>
    <col min="15895" max="15899" width="15.625" style="317" hidden="1" customWidth="1"/>
    <col min="15900" max="15900" width="7" style="317" hidden="1" customWidth="1"/>
    <col min="15901" max="16128" width="0" style="317" hidden="1"/>
    <col min="16129" max="16147" width="1.625" style="317" hidden="1" customWidth="1"/>
    <col min="16148" max="16148" width="3" style="317" hidden="1" customWidth="1"/>
    <col min="16149" max="16150" width="2.625" style="317" hidden="1" customWidth="1"/>
    <col min="16151" max="16155" width="15.625" style="317" hidden="1" customWidth="1"/>
    <col min="16156" max="16156" width="7" style="317" hidden="1" customWidth="1"/>
    <col min="16157" max="16384" width="0" style="317" hidden="1"/>
  </cols>
  <sheetData>
    <row r="1" spans="1:127" ht="6" customHeight="1" x14ac:dyDescent="0.15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</row>
    <row r="2" spans="1:127" ht="17.45" customHeight="1" x14ac:dyDescent="0.15">
      <c r="A2" s="117" t="s">
        <v>385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</row>
    <row r="3" spans="1:127" ht="9.75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</row>
    <row r="4" spans="1:127" ht="20.4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318" t="s">
        <v>386</v>
      </c>
      <c r="W4" s="121"/>
      <c r="X4" s="314"/>
      <c r="Y4" s="314"/>
      <c r="Z4" s="24" t="s">
        <v>20</v>
      </c>
      <c r="AA4" s="72" t="s">
        <v>387</v>
      </c>
      <c r="AB4" s="319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</row>
    <row r="5" spans="1:127" ht="21.7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320"/>
      <c r="X5" s="321" t="s">
        <v>302</v>
      </c>
      <c r="Y5" s="28" t="s">
        <v>1</v>
      </c>
      <c r="Z5" s="254"/>
      <c r="AA5" s="322"/>
      <c r="AB5" s="38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</row>
    <row r="6" spans="1:127" ht="21" customHeight="1" x14ac:dyDescent="0.15">
      <c r="A6" s="117"/>
      <c r="B6" s="117" t="s">
        <v>290</v>
      </c>
      <c r="C6" s="117"/>
      <c r="D6" s="117"/>
      <c r="E6" s="117"/>
      <c r="F6" s="117"/>
      <c r="G6" s="117"/>
      <c r="H6" s="117"/>
      <c r="I6" s="117"/>
      <c r="J6" s="5" t="s">
        <v>3</v>
      </c>
      <c r="K6" s="110"/>
      <c r="L6" s="110"/>
      <c r="M6" s="110"/>
      <c r="N6" s="110"/>
      <c r="O6" s="110"/>
      <c r="P6" s="110"/>
      <c r="Q6" s="110"/>
      <c r="R6" s="110"/>
      <c r="S6" s="110"/>
      <c r="T6" s="323"/>
      <c r="U6" s="323"/>
      <c r="V6" s="323"/>
      <c r="W6" s="320"/>
      <c r="X6" s="324" t="s">
        <v>304</v>
      </c>
      <c r="Y6" s="31" t="s">
        <v>5</v>
      </c>
      <c r="Z6" s="254"/>
      <c r="AA6" s="38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</row>
    <row r="7" spans="1:127" ht="19.5" customHeight="1" x14ac:dyDescent="0.15">
      <c r="A7" s="117"/>
      <c r="B7" s="117" t="s">
        <v>291</v>
      </c>
      <c r="C7" s="117"/>
      <c r="D7" s="117"/>
      <c r="E7" s="117"/>
      <c r="F7" s="117"/>
      <c r="G7" s="117"/>
      <c r="H7" s="117"/>
      <c r="I7" s="117"/>
      <c r="J7" s="325" t="s">
        <v>388</v>
      </c>
      <c r="K7" s="325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15"/>
      <c r="X7" s="326"/>
      <c r="Y7" s="326"/>
      <c r="Z7" s="117"/>
      <c r="AA7" s="327" t="s">
        <v>27</v>
      </c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</row>
    <row r="8" spans="1:127" ht="16.5" customHeight="1" x14ac:dyDescent="0.15">
      <c r="A8" s="118"/>
      <c r="B8" s="118"/>
      <c r="C8" s="118"/>
      <c r="D8" s="118"/>
      <c r="E8" s="118"/>
      <c r="F8" s="118"/>
      <c r="G8" s="118"/>
      <c r="H8" s="118"/>
      <c r="I8" s="118"/>
      <c r="J8" s="328"/>
      <c r="K8" s="328"/>
      <c r="L8" s="328"/>
      <c r="M8" s="328"/>
      <c r="N8" s="328"/>
      <c r="O8" s="328"/>
      <c r="P8" s="118"/>
      <c r="Q8" s="118"/>
      <c r="R8" s="118"/>
      <c r="S8" s="118"/>
      <c r="T8" s="118"/>
      <c r="U8" s="118"/>
      <c r="V8" s="118"/>
      <c r="W8" s="185" t="s">
        <v>17</v>
      </c>
      <c r="X8" s="185" t="s">
        <v>7</v>
      </c>
      <c r="Y8" s="185" t="s">
        <v>9</v>
      </c>
      <c r="Z8" s="185" t="s">
        <v>10</v>
      </c>
      <c r="AA8" s="251" t="s">
        <v>24</v>
      </c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</row>
    <row r="9" spans="1:127" ht="24" customHeight="1" x14ac:dyDescent="0.15">
      <c r="A9" s="118"/>
      <c r="B9" s="857" t="s">
        <v>357</v>
      </c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123"/>
      <c r="V9" s="125"/>
      <c r="W9" s="126"/>
      <c r="X9" s="329"/>
      <c r="Y9" s="330" t="s">
        <v>389</v>
      </c>
      <c r="Z9" s="331"/>
      <c r="AA9" s="332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</row>
    <row r="10" spans="1:127" ht="18" customHeight="1" x14ac:dyDescent="0.15">
      <c r="A10" s="118"/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333" t="s">
        <v>308</v>
      </c>
      <c r="V10" s="333"/>
      <c r="W10" s="334" t="s">
        <v>390</v>
      </c>
      <c r="X10" s="335" t="s">
        <v>391</v>
      </c>
      <c r="Y10" s="335" t="s">
        <v>392</v>
      </c>
      <c r="Z10" s="335" t="s">
        <v>393</v>
      </c>
      <c r="AA10" s="336" t="s">
        <v>264</v>
      </c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</row>
    <row r="11" spans="1:127" s="340" customFormat="1" ht="15.95" customHeight="1" thickBot="1" x14ac:dyDescent="0.2">
      <c r="A11" s="118"/>
      <c r="B11" s="857"/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337"/>
      <c r="V11" s="136"/>
      <c r="W11" s="137"/>
      <c r="X11" s="338"/>
      <c r="Y11" s="338"/>
      <c r="Z11" s="338"/>
      <c r="AA11" s="339"/>
      <c r="AB11" s="38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</row>
    <row r="12" spans="1:127" ht="26.1" customHeight="1" x14ac:dyDescent="0.15">
      <c r="A12" s="118"/>
      <c r="B12" s="858" t="s">
        <v>394</v>
      </c>
      <c r="C12" s="858"/>
      <c r="D12" s="858"/>
      <c r="E12" s="859" t="s">
        <v>395</v>
      </c>
      <c r="F12" s="859"/>
      <c r="G12" s="859"/>
      <c r="H12" s="860" t="s">
        <v>396</v>
      </c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1"/>
      <c r="U12" s="191">
        <v>0</v>
      </c>
      <c r="V12" s="341">
        <v>1</v>
      </c>
      <c r="W12" s="64">
        <f>SUM(X12:AA12)</f>
        <v>21830325</v>
      </c>
      <c r="X12" s="63">
        <v>10611296</v>
      </c>
      <c r="Y12" s="63">
        <v>4442009</v>
      </c>
      <c r="Z12" s="63">
        <v>588</v>
      </c>
      <c r="AA12" s="13">
        <v>6776432</v>
      </c>
      <c r="AB12" s="342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</row>
    <row r="13" spans="1:127" ht="26.1" customHeight="1" x14ac:dyDescent="0.15">
      <c r="A13" s="118"/>
      <c r="B13" s="858"/>
      <c r="C13" s="858"/>
      <c r="D13" s="858"/>
      <c r="E13" s="859"/>
      <c r="F13" s="859"/>
      <c r="G13" s="859"/>
      <c r="H13" s="860" t="s">
        <v>397</v>
      </c>
      <c r="I13" s="860"/>
      <c r="J13" s="860"/>
      <c r="K13" s="860"/>
      <c r="L13" s="860"/>
      <c r="M13" s="860"/>
      <c r="N13" s="860"/>
      <c r="O13" s="860"/>
      <c r="P13" s="860"/>
      <c r="Q13" s="860"/>
      <c r="R13" s="860"/>
      <c r="S13" s="860"/>
      <c r="T13" s="861"/>
      <c r="U13" s="194">
        <v>0</v>
      </c>
      <c r="V13" s="343">
        <v>2</v>
      </c>
      <c r="W13" s="94">
        <f>SUM(X13:AA13)</f>
        <v>0</v>
      </c>
      <c r="X13" s="96">
        <v>0</v>
      </c>
      <c r="Y13" s="96">
        <v>0</v>
      </c>
      <c r="Z13" s="96">
        <v>0</v>
      </c>
      <c r="AA13" s="176">
        <v>0</v>
      </c>
      <c r="AB13" s="342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</row>
    <row r="14" spans="1:127" ht="26.1" customHeight="1" x14ac:dyDescent="0.15">
      <c r="A14" s="118"/>
      <c r="B14" s="858"/>
      <c r="C14" s="858"/>
      <c r="D14" s="858"/>
      <c r="E14" s="859"/>
      <c r="F14" s="859"/>
      <c r="G14" s="859"/>
      <c r="H14" s="860" t="s">
        <v>398</v>
      </c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1"/>
      <c r="U14" s="194">
        <v>0</v>
      </c>
      <c r="V14" s="343">
        <v>3</v>
      </c>
      <c r="W14" s="94">
        <f t="shared" ref="W14:W40" si="0">SUM(X14:AA14)</f>
        <v>43502155</v>
      </c>
      <c r="X14" s="96">
        <v>24697357</v>
      </c>
      <c r="Y14" s="96">
        <v>7134400</v>
      </c>
      <c r="Z14" s="96">
        <v>1441032</v>
      </c>
      <c r="AA14" s="176">
        <v>10229366</v>
      </c>
      <c r="AB14" s="342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</row>
    <row r="15" spans="1:127" ht="26.1" customHeight="1" x14ac:dyDescent="0.15">
      <c r="A15" s="118"/>
      <c r="B15" s="858"/>
      <c r="C15" s="858"/>
      <c r="D15" s="858"/>
      <c r="E15" s="859"/>
      <c r="F15" s="859"/>
      <c r="G15" s="859"/>
      <c r="H15" s="860" t="s">
        <v>399</v>
      </c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1"/>
      <c r="U15" s="194">
        <v>0</v>
      </c>
      <c r="V15" s="343">
        <v>4</v>
      </c>
      <c r="W15" s="94">
        <f t="shared" si="0"/>
        <v>35289208</v>
      </c>
      <c r="X15" s="96">
        <v>25943714</v>
      </c>
      <c r="Y15" s="96">
        <v>0</v>
      </c>
      <c r="Z15" s="96">
        <v>629138</v>
      </c>
      <c r="AA15" s="176">
        <v>8716356</v>
      </c>
      <c r="AB15" s="342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</row>
    <row r="16" spans="1:127" ht="26.1" customHeight="1" x14ac:dyDescent="0.15">
      <c r="A16" s="118"/>
      <c r="B16" s="858"/>
      <c r="C16" s="858"/>
      <c r="D16" s="858"/>
      <c r="E16" s="859"/>
      <c r="F16" s="859"/>
      <c r="G16" s="859"/>
      <c r="H16" s="860" t="s">
        <v>400</v>
      </c>
      <c r="I16" s="860"/>
      <c r="J16" s="860"/>
      <c r="K16" s="860"/>
      <c r="L16" s="860"/>
      <c r="M16" s="860"/>
      <c r="N16" s="860"/>
      <c r="O16" s="860"/>
      <c r="P16" s="860"/>
      <c r="Q16" s="860"/>
      <c r="R16" s="860"/>
      <c r="S16" s="860"/>
      <c r="T16" s="861"/>
      <c r="U16" s="194">
        <v>0</v>
      </c>
      <c r="V16" s="343">
        <v>5</v>
      </c>
      <c r="W16" s="94">
        <f t="shared" si="0"/>
        <v>7500</v>
      </c>
      <c r="X16" s="96">
        <v>0</v>
      </c>
      <c r="Y16" s="96">
        <v>5625</v>
      </c>
      <c r="Z16" s="96">
        <v>0</v>
      </c>
      <c r="AA16" s="176">
        <v>1875</v>
      </c>
      <c r="AB16" s="342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</row>
    <row r="17" spans="1:127" ht="26.1" customHeight="1" x14ac:dyDescent="0.15">
      <c r="A17" s="118"/>
      <c r="B17" s="858"/>
      <c r="C17" s="858"/>
      <c r="D17" s="858"/>
      <c r="E17" s="859"/>
      <c r="F17" s="859"/>
      <c r="G17" s="859"/>
      <c r="H17" s="860" t="s">
        <v>401</v>
      </c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1"/>
      <c r="U17" s="194">
        <v>0</v>
      </c>
      <c r="V17" s="343">
        <v>6</v>
      </c>
      <c r="W17" s="94">
        <f t="shared" si="0"/>
        <v>100629188</v>
      </c>
      <c r="X17" s="94">
        <f>SUM(X12:X16)</f>
        <v>61252367</v>
      </c>
      <c r="Y17" s="94">
        <f>SUM(Y12:Y16)</f>
        <v>11582034</v>
      </c>
      <c r="Z17" s="94">
        <f>SUM(Z12:Z16)</f>
        <v>2070758</v>
      </c>
      <c r="AA17" s="95">
        <f>SUM(AA12:AA16)</f>
        <v>25724029</v>
      </c>
      <c r="AB17" s="342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</row>
    <row r="18" spans="1:127" ht="26.1" customHeight="1" x14ac:dyDescent="0.15">
      <c r="A18" s="118"/>
      <c r="B18" s="858"/>
      <c r="C18" s="858"/>
      <c r="D18" s="858"/>
      <c r="E18" s="809" t="s">
        <v>402</v>
      </c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778"/>
      <c r="U18" s="194">
        <v>0</v>
      </c>
      <c r="V18" s="343">
        <v>7</v>
      </c>
      <c r="W18" s="94">
        <f t="shared" si="0"/>
        <v>2181083</v>
      </c>
      <c r="X18" s="96">
        <v>1122092</v>
      </c>
      <c r="Y18" s="96">
        <v>19717</v>
      </c>
      <c r="Z18" s="96">
        <v>212</v>
      </c>
      <c r="AA18" s="176">
        <v>1039062</v>
      </c>
      <c r="AB18" s="342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</row>
    <row r="19" spans="1:127" ht="26.1" customHeight="1" x14ac:dyDescent="0.15">
      <c r="A19" s="118"/>
      <c r="B19" s="858"/>
      <c r="C19" s="858"/>
      <c r="D19" s="858"/>
      <c r="E19" s="809" t="s">
        <v>403</v>
      </c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778"/>
      <c r="U19" s="194">
        <v>0</v>
      </c>
      <c r="V19" s="343">
        <v>8</v>
      </c>
      <c r="W19" s="94">
        <f t="shared" si="0"/>
        <v>4236431</v>
      </c>
      <c r="X19" s="96">
        <v>2209876</v>
      </c>
      <c r="Y19" s="96">
        <v>1082461</v>
      </c>
      <c r="Z19" s="96">
        <v>0</v>
      </c>
      <c r="AA19" s="176">
        <v>944094</v>
      </c>
      <c r="AB19" s="342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</row>
    <row r="20" spans="1:127" ht="26.1" customHeight="1" x14ac:dyDescent="0.15">
      <c r="A20" s="118"/>
      <c r="B20" s="858"/>
      <c r="C20" s="858"/>
      <c r="D20" s="858"/>
      <c r="E20" s="809" t="s">
        <v>379</v>
      </c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778"/>
      <c r="U20" s="194">
        <v>0</v>
      </c>
      <c r="V20" s="343">
        <v>9</v>
      </c>
      <c r="W20" s="94">
        <f t="shared" si="0"/>
        <v>0</v>
      </c>
      <c r="X20" s="96">
        <v>0</v>
      </c>
      <c r="Y20" s="96">
        <v>0</v>
      </c>
      <c r="Z20" s="96">
        <v>0</v>
      </c>
      <c r="AA20" s="176">
        <v>0</v>
      </c>
      <c r="AB20" s="342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</row>
    <row r="21" spans="1:127" ht="26.1" customHeight="1" thickBot="1" x14ac:dyDescent="0.2">
      <c r="A21" s="118"/>
      <c r="B21" s="858"/>
      <c r="C21" s="858"/>
      <c r="D21" s="858"/>
      <c r="E21" s="809" t="s">
        <v>404</v>
      </c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778"/>
      <c r="U21" s="196">
        <v>1</v>
      </c>
      <c r="V21" s="344">
        <v>0</v>
      </c>
      <c r="W21" s="68">
        <f t="shared" si="0"/>
        <v>107046702</v>
      </c>
      <c r="X21" s="68">
        <f>SUM(X17:X20)</f>
        <v>64584335</v>
      </c>
      <c r="Y21" s="68">
        <f t="shared" ref="Y21:Z21" si="1">SUM(Y17:Y20)</f>
        <v>12684212</v>
      </c>
      <c r="Z21" s="68">
        <f t="shared" si="1"/>
        <v>2070970</v>
      </c>
      <c r="AA21" s="69">
        <f>SUM(AA17:AA20)</f>
        <v>27707185</v>
      </c>
      <c r="AB21" s="342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</row>
    <row r="22" spans="1:127" ht="26.1" customHeight="1" x14ac:dyDescent="0.15">
      <c r="A22" s="118"/>
      <c r="B22" s="858" t="s">
        <v>405</v>
      </c>
      <c r="C22" s="858"/>
      <c r="D22" s="858"/>
      <c r="E22" s="858" t="s">
        <v>395</v>
      </c>
      <c r="F22" s="858"/>
      <c r="G22" s="858"/>
      <c r="H22" s="860" t="s">
        <v>406</v>
      </c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1"/>
      <c r="U22" s="224">
        <v>1</v>
      </c>
      <c r="V22" s="345">
        <v>1</v>
      </c>
      <c r="W22" s="205">
        <f t="shared" si="0"/>
        <v>3232680</v>
      </c>
      <c r="X22" s="239">
        <v>0</v>
      </c>
      <c r="Y22" s="346">
        <v>106666</v>
      </c>
      <c r="Z22" s="346">
        <v>273014</v>
      </c>
      <c r="AA22" s="347">
        <v>2853000</v>
      </c>
      <c r="AB22" s="342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</row>
    <row r="23" spans="1:127" ht="26.1" customHeight="1" x14ac:dyDescent="0.15">
      <c r="A23" s="118"/>
      <c r="B23" s="858"/>
      <c r="C23" s="858"/>
      <c r="D23" s="858"/>
      <c r="E23" s="858"/>
      <c r="F23" s="858"/>
      <c r="G23" s="858"/>
      <c r="H23" s="860" t="s">
        <v>397</v>
      </c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1"/>
      <c r="U23" s="194">
        <v>1</v>
      </c>
      <c r="V23" s="343">
        <v>2</v>
      </c>
      <c r="W23" s="94">
        <f t="shared" si="0"/>
        <v>387026</v>
      </c>
      <c r="X23" s="193">
        <v>0</v>
      </c>
      <c r="Y23" s="96">
        <v>0</v>
      </c>
      <c r="Z23" s="96">
        <v>88401</v>
      </c>
      <c r="AA23" s="176">
        <v>298625</v>
      </c>
      <c r="AB23" s="342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</row>
    <row r="24" spans="1:127" ht="26.1" customHeight="1" x14ac:dyDescent="0.15">
      <c r="A24" s="118"/>
      <c r="B24" s="858"/>
      <c r="C24" s="858"/>
      <c r="D24" s="858"/>
      <c r="E24" s="858"/>
      <c r="F24" s="858"/>
      <c r="G24" s="858"/>
      <c r="H24" s="860" t="s">
        <v>407</v>
      </c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1"/>
      <c r="U24" s="194">
        <v>1</v>
      </c>
      <c r="V24" s="343">
        <v>3</v>
      </c>
      <c r="W24" s="94">
        <f t="shared" si="0"/>
        <v>5180769</v>
      </c>
      <c r="X24" s="193">
        <v>0</v>
      </c>
      <c r="Y24" s="96">
        <v>362245</v>
      </c>
      <c r="Z24" s="96">
        <v>673120</v>
      </c>
      <c r="AA24" s="176">
        <v>4145404</v>
      </c>
      <c r="AB24" s="342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</row>
    <row r="25" spans="1:127" ht="26.1" customHeight="1" x14ac:dyDescent="0.15">
      <c r="A25" s="118"/>
      <c r="B25" s="858"/>
      <c r="C25" s="858"/>
      <c r="D25" s="858"/>
      <c r="E25" s="858"/>
      <c r="F25" s="858"/>
      <c r="G25" s="858"/>
      <c r="H25" s="860" t="s">
        <v>408</v>
      </c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1"/>
      <c r="U25" s="194">
        <v>1</v>
      </c>
      <c r="V25" s="343">
        <v>4</v>
      </c>
      <c r="W25" s="94">
        <f t="shared" si="0"/>
        <v>0</v>
      </c>
      <c r="X25" s="193">
        <v>0</v>
      </c>
      <c r="Y25" s="96">
        <v>0</v>
      </c>
      <c r="Z25" s="96">
        <v>0</v>
      </c>
      <c r="AA25" s="176">
        <v>0</v>
      </c>
      <c r="AB25" s="34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</row>
    <row r="26" spans="1:127" ht="26.1" customHeight="1" x14ac:dyDescent="0.15">
      <c r="A26" s="118"/>
      <c r="B26" s="858"/>
      <c r="C26" s="858"/>
      <c r="D26" s="858"/>
      <c r="E26" s="858"/>
      <c r="F26" s="858"/>
      <c r="G26" s="858"/>
      <c r="H26" s="860" t="s">
        <v>409</v>
      </c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1"/>
      <c r="U26" s="194">
        <v>1</v>
      </c>
      <c r="V26" s="343">
        <v>5</v>
      </c>
      <c r="W26" s="94">
        <f t="shared" si="0"/>
        <v>2040</v>
      </c>
      <c r="X26" s="193">
        <v>0</v>
      </c>
      <c r="Y26" s="96">
        <v>0</v>
      </c>
      <c r="Z26" s="96">
        <v>1040</v>
      </c>
      <c r="AA26" s="176">
        <v>1000</v>
      </c>
      <c r="AB26" s="34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</row>
    <row r="27" spans="1:127" ht="26.1" customHeight="1" x14ac:dyDescent="0.15">
      <c r="A27" s="118"/>
      <c r="B27" s="858"/>
      <c r="C27" s="858"/>
      <c r="D27" s="858"/>
      <c r="E27" s="858"/>
      <c r="F27" s="858"/>
      <c r="G27" s="858"/>
      <c r="H27" s="860" t="s">
        <v>410</v>
      </c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1"/>
      <c r="U27" s="194">
        <v>1</v>
      </c>
      <c r="V27" s="343">
        <v>6</v>
      </c>
      <c r="W27" s="94">
        <f t="shared" si="0"/>
        <v>8802515</v>
      </c>
      <c r="X27" s="195">
        <f>SUM(X22:X26)</f>
        <v>0</v>
      </c>
      <c r="Y27" s="94">
        <f>SUM(Y22:Y26)</f>
        <v>468911</v>
      </c>
      <c r="Z27" s="94">
        <f>SUM(Z22:Z26)</f>
        <v>1035575</v>
      </c>
      <c r="AA27" s="95">
        <f>SUM(AA22:AA26)</f>
        <v>7298029</v>
      </c>
      <c r="AB27" s="34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</row>
    <row r="28" spans="1:127" ht="26.1" customHeight="1" x14ac:dyDescent="0.15">
      <c r="A28" s="118"/>
      <c r="B28" s="858"/>
      <c r="C28" s="858"/>
      <c r="D28" s="858"/>
      <c r="E28" s="809" t="s">
        <v>411</v>
      </c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778"/>
      <c r="U28" s="194">
        <v>1</v>
      </c>
      <c r="V28" s="343">
        <v>7</v>
      </c>
      <c r="W28" s="94">
        <f t="shared" si="0"/>
        <v>627311</v>
      </c>
      <c r="X28" s="193">
        <v>0</v>
      </c>
      <c r="Y28" s="96">
        <v>0</v>
      </c>
      <c r="Z28" s="96">
        <v>275997</v>
      </c>
      <c r="AA28" s="176">
        <v>351314</v>
      </c>
      <c r="AB28" s="34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</row>
    <row r="29" spans="1:127" ht="26.1" customHeight="1" x14ac:dyDescent="0.15">
      <c r="A29" s="118"/>
      <c r="B29" s="858"/>
      <c r="C29" s="858"/>
      <c r="D29" s="858"/>
      <c r="E29" s="809" t="s">
        <v>412</v>
      </c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778"/>
      <c r="U29" s="194">
        <v>1</v>
      </c>
      <c r="V29" s="343">
        <v>8</v>
      </c>
      <c r="W29" s="94">
        <f t="shared" si="0"/>
        <v>1039101</v>
      </c>
      <c r="X29" s="193">
        <v>0</v>
      </c>
      <c r="Y29" s="96">
        <v>271775</v>
      </c>
      <c r="Z29" s="96">
        <v>0</v>
      </c>
      <c r="AA29" s="176">
        <v>767326</v>
      </c>
      <c r="AB29" s="34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</row>
    <row r="30" spans="1:127" ht="26.1" customHeight="1" x14ac:dyDescent="0.15">
      <c r="A30" s="118"/>
      <c r="B30" s="858"/>
      <c r="C30" s="858"/>
      <c r="D30" s="858"/>
      <c r="E30" s="809" t="s">
        <v>379</v>
      </c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778"/>
      <c r="U30" s="194">
        <v>1</v>
      </c>
      <c r="V30" s="343">
        <v>9</v>
      </c>
      <c r="W30" s="94">
        <f t="shared" si="0"/>
        <v>0</v>
      </c>
      <c r="X30" s="193">
        <v>0</v>
      </c>
      <c r="Y30" s="96">
        <v>0</v>
      </c>
      <c r="Z30" s="96">
        <v>0</v>
      </c>
      <c r="AA30" s="176">
        <v>0</v>
      </c>
      <c r="AB30" s="34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</row>
    <row r="31" spans="1:127" ht="26.1" customHeight="1" thickBot="1" x14ac:dyDescent="0.2">
      <c r="A31" s="118"/>
      <c r="B31" s="858"/>
      <c r="C31" s="858"/>
      <c r="D31" s="858"/>
      <c r="E31" s="809" t="s">
        <v>413</v>
      </c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778"/>
      <c r="U31" s="196">
        <v>2</v>
      </c>
      <c r="V31" s="344">
        <v>0</v>
      </c>
      <c r="W31" s="68">
        <f t="shared" si="0"/>
        <v>10468927</v>
      </c>
      <c r="X31" s="237">
        <f>SUM(X27:X30)</f>
        <v>0</v>
      </c>
      <c r="Y31" s="68">
        <f>SUM(Y27:Y30)</f>
        <v>740686</v>
      </c>
      <c r="Z31" s="68">
        <f>SUM(Z27:Z30)</f>
        <v>1311572</v>
      </c>
      <c r="AA31" s="69">
        <f>SUM(AA27:AA30)</f>
        <v>8416669</v>
      </c>
      <c r="AB31" s="34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</row>
    <row r="32" spans="1:127" ht="26.1" customHeight="1" x14ac:dyDescent="0.15">
      <c r="A32" s="118"/>
      <c r="B32" s="810" t="s">
        <v>414</v>
      </c>
      <c r="C32" s="851"/>
      <c r="D32" s="811"/>
      <c r="E32" s="858" t="s">
        <v>395</v>
      </c>
      <c r="F32" s="858"/>
      <c r="G32" s="858"/>
      <c r="H32" s="860" t="s">
        <v>406</v>
      </c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1"/>
      <c r="U32" s="224">
        <v>2</v>
      </c>
      <c r="V32" s="345">
        <v>1</v>
      </c>
      <c r="W32" s="205">
        <f t="shared" si="0"/>
        <v>25063005</v>
      </c>
      <c r="X32" s="205">
        <f t="shared" ref="X32:AA41" si="2">SUM(X12,X22)</f>
        <v>10611296</v>
      </c>
      <c r="Y32" s="205">
        <f t="shared" si="2"/>
        <v>4548675</v>
      </c>
      <c r="Z32" s="205">
        <f t="shared" si="2"/>
        <v>273602</v>
      </c>
      <c r="AA32" s="206">
        <f t="shared" si="2"/>
        <v>9629432</v>
      </c>
      <c r="AB32" s="34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</row>
    <row r="33" spans="1:127" ht="26.1" customHeight="1" x14ac:dyDescent="0.15">
      <c r="A33" s="118"/>
      <c r="B33" s="812"/>
      <c r="C33" s="852"/>
      <c r="D33" s="813"/>
      <c r="E33" s="858"/>
      <c r="F33" s="858"/>
      <c r="G33" s="858"/>
      <c r="H33" s="860" t="s">
        <v>397</v>
      </c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  <c r="T33" s="861"/>
      <c r="U33" s="194">
        <v>2</v>
      </c>
      <c r="V33" s="343">
        <v>2</v>
      </c>
      <c r="W33" s="94">
        <f t="shared" si="0"/>
        <v>387026</v>
      </c>
      <c r="X33" s="94">
        <f t="shared" si="2"/>
        <v>0</v>
      </c>
      <c r="Y33" s="94">
        <f t="shared" si="2"/>
        <v>0</v>
      </c>
      <c r="Z33" s="94">
        <f t="shared" si="2"/>
        <v>88401</v>
      </c>
      <c r="AA33" s="95">
        <f t="shared" si="2"/>
        <v>298625</v>
      </c>
      <c r="AB33" s="34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</row>
    <row r="34" spans="1:127" ht="26.1" customHeight="1" x14ac:dyDescent="0.15">
      <c r="A34" s="118"/>
      <c r="B34" s="812"/>
      <c r="C34" s="852"/>
      <c r="D34" s="813"/>
      <c r="E34" s="858"/>
      <c r="F34" s="858"/>
      <c r="G34" s="858"/>
      <c r="H34" s="860" t="s">
        <v>407</v>
      </c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0"/>
      <c r="T34" s="861"/>
      <c r="U34" s="194">
        <v>2</v>
      </c>
      <c r="V34" s="343">
        <v>3</v>
      </c>
      <c r="W34" s="94">
        <f t="shared" si="0"/>
        <v>48682924</v>
      </c>
      <c r="X34" s="94">
        <f t="shared" si="2"/>
        <v>24697357</v>
      </c>
      <c r="Y34" s="94">
        <f t="shared" si="2"/>
        <v>7496645</v>
      </c>
      <c r="Z34" s="94">
        <f t="shared" si="2"/>
        <v>2114152</v>
      </c>
      <c r="AA34" s="95">
        <f t="shared" si="2"/>
        <v>14374770</v>
      </c>
      <c r="AB34" s="34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</row>
    <row r="35" spans="1:127" ht="26.1" customHeight="1" x14ac:dyDescent="0.15">
      <c r="A35" s="118"/>
      <c r="B35" s="812"/>
      <c r="C35" s="852"/>
      <c r="D35" s="813"/>
      <c r="E35" s="858"/>
      <c r="F35" s="858"/>
      <c r="G35" s="858"/>
      <c r="H35" s="860" t="s">
        <v>408</v>
      </c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1"/>
      <c r="U35" s="194">
        <v>2</v>
      </c>
      <c r="V35" s="343">
        <v>4</v>
      </c>
      <c r="W35" s="94">
        <f t="shared" si="0"/>
        <v>35289208</v>
      </c>
      <c r="X35" s="94">
        <f t="shared" si="2"/>
        <v>25943714</v>
      </c>
      <c r="Y35" s="94">
        <f t="shared" si="2"/>
        <v>0</v>
      </c>
      <c r="Z35" s="94">
        <f t="shared" si="2"/>
        <v>629138</v>
      </c>
      <c r="AA35" s="95">
        <f t="shared" si="2"/>
        <v>8716356</v>
      </c>
      <c r="AB35" s="34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</row>
    <row r="36" spans="1:127" ht="26.1" customHeight="1" x14ac:dyDescent="0.15">
      <c r="A36" s="118"/>
      <c r="B36" s="812"/>
      <c r="C36" s="852"/>
      <c r="D36" s="813"/>
      <c r="E36" s="858"/>
      <c r="F36" s="858"/>
      <c r="G36" s="858"/>
      <c r="H36" s="860" t="s">
        <v>409</v>
      </c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1"/>
      <c r="U36" s="194">
        <v>2</v>
      </c>
      <c r="V36" s="343">
        <v>5</v>
      </c>
      <c r="W36" s="94">
        <f t="shared" si="0"/>
        <v>9540</v>
      </c>
      <c r="X36" s="94">
        <f t="shared" si="2"/>
        <v>0</v>
      </c>
      <c r="Y36" s="94">
        <f t="shared" si="2"/>
        <v>5625</v>
      </c>
      <c r="Z36" s="94">
        <f t="shared" si="2"/>
        <v>1040</v>
      </c>
      <c r="AA36" s="95">
        <f t="shared" si="2"/>
        <v>2875</v>
      </c>
      <c r="AB36" s="34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</row>
    <row r="37" spans="1:127" ht="26.1" customHeight="1" x14ac:dyDescent="0.15">
      <c r="A37" s="118"/>
      <c r="B37" s="812"/>
      <c r="C37" s="852"/>
      <c r="D37" s="813"/>
      <c r="E37" s="858"/>
      <c r="F37" s="858"/>
      <c r="G37" s="858"/>
      <c r="H37" s="860" t="s">
        <v>410</v>
      </c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861"/>
      <c r="U37" s="194">
        <v>2</v>
      </c>
      <c r="V37" s="343">
        <v>6</v>
      </c>
      <c r="W37" s="94">
        <f t="shared" si="0"/>
        <v>109431703</v>
      </c>
      <c r="X37" s="94">
        <f t="shared" si="2"/>
        <v>61252367</v>
      </c>
      <c r="Y37" s="94">
        <f>SUM(Y17,Y27)</f>
        <v>12050945</v>
      </c>
      <c r="Z37" s="94">
        <f t="shared" si="2"/>
        <v>3106333</v>
      </c>
      <c r="AA37" s="95">
        <f t="shared" si="2"/>
        <v>33022058</v>
      </c>
      <c r="AB37" s="34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</row>
    <row r="38" spans="1:127" ht="26.1" customHeight="1" x14ac:dyDescent="0.15">
      <c r="A38" s="118"/>
      <c r="B38" s="812"/>
      <c r="C38" s="852"/>
      <c r="D38" s="813"/>
      <c r="E38" s="809" t="s">
        <v>411</v>
      </c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778"/>
      <c r="U38" s="194">
        <v>2</v>
      </c>
      <c r="V38" s="343">
        <v>7</v>
      </c>
      <c r="W38" s="94">
        <f t="shared" si="0"/>
        <v>2808394</v>
      </c>
      <c r="X38" s="94">
        <f t="shared" si="2"/>
        <v>1122092</v>
      </c>
      <c r="Y38" s="94">
        <f t="shared" si="2"/>
        <v>19717</v>
      </c>
      <c r="Z38" s="94">
        <f t="shared" si="2"/>
        <v>276209</v>
      </c>
      <c r="AA38" s="95">
        <f t="shared" si="2"/>
        <v>1390376</v>
      </c>
      <c r="AB38" s="34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</row>
    <row r="39" spans="1:127" ht="26.1" customHeight="1" x14ac:dyDescent="0.15">
      <c r="A39" s="118"/>
      <c r="B39" s="812"/>
      <c r="C39" s="852"/>
      <c r="D39" s="813"/>
      <c r="E39" s="809" t="s">
        <v>412</v>
      </c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778"/>
      <c r="U39" s="194">
        <v>2</v>
      </c>
      <c r="V39" s="343">
        <v>8</v>
      </c>
      <c r="W39" s="94">
        <f t="shared" si="0"/>
        <v>5275532</v>
      </c>
      <c r="X39" s="94">
        <f t="shared" si="2"/>
        <v>2209876</v>
      </c>
      <c r="Y39" s="94">
        <f t="shared" si="2"/>
        <v>1354236</v>
      </c>
      <c r="Z39" s="94">
        <f t="shared" si="2"/>
        <v>0</v>
      </c>
      <c r="AA39" s="95">
        <f t="shared" si="2"/>
        <v>1711420</v>
      </c>
      <c r="AB39" s="34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</row>
    <row r="40" spans="1:127" ht="26.1" customHeight="1" x14ac:dyDescent="0.15">
      <c r="A40" s="118"/>
      <c r="B40" s="812"/>
      <c r="C40" s="852"/>
      <c r="D40" s="813"/>
      <c r="E40" s="809" t="s">
        <v>379</v>
      </c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778"/>
      <c r="U40" s="194">
        <v>2</v>
      </c>
      <c r="V40" s="343">
        <v>9</v>
      </c>
      <c r="W40" s="94">
        <f t="shared" si="0"/>
        <v>0</v>
      </c>
      <c r="X40" s="94">
        <f t="shared" si="2"/>
        <v>0</v>
      </c>
      <c r="Y40" s="94">
        <f t="shared" si="2"/>
        <v>0</v>
      </c>
      <c r="Z40" s="94">
        <f t="shared" si="2"/>
        <v>0</v>
      </c>
      <c r="AA40" s="95">
        <f t="shared" si="2"/>
        <v>0</v>
      </c>
      <c r="AB40" s="34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</row>
    <row r="41" spans="1:127" ht="26.1" customHeight="1" x14ac:dyDescent="0.15">
      <c r="A41" s="118"/>
      <c r="B41" s="814"/>
      <c r="C41" s="853"/>
      <c r="D41" s="815"/>
      <c r="E41" s="809" t="s">
        <v>413</v>
      </c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778"/>
      <c r="U41" s="194">
        <v>3</v>
      </c>
      <c r="V41" s="343">
        <v>0</v>
      </c>
      <c r="W41" s="94">
        <f>SUM(X41:AA41)</f>
        <v>117515629</v>
      </c>
      <c r="X41" s="94">
        <f t="shared" si="2"/>
        <v>64584335</v>
      </c>
      <c r="Y41" s="94">
        <f t="shared" si="2"/>
        <v>13424898</v>
      </c>
      <c r="Z41" s="94">
        <f t="shared" si="2"/>
        <v>3382542</v>
      </c>
      <c r="AA41" s="95">
        <f t="shared" si="2"/>
        <v>36123854</v>
      </c>
      <c r="AB41" s="34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</row>
    <row r="42" spans="1:127" ht="26.1" customHeight="1" thickBot="1" x14ac:dyDescent="0.2">
      <c r="A42" s="328"/>
      <c r="B42" s="809" t="s">
        <v>415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778"/>
      <c r="U42" s="196">
        <v>3</v>
      </c>
      <c r="V42" s="344">
        <v>1</v>
      </c>
      <c r="W42" s="68">
        <f>SUM(X42:AA42)</f>
        <v>3998566</v>
      </c>
      <c r="X42" s="203">
        <v>0</v>
      </c>
      <c r="Y42" s="67">
        <v>467305</v>
      </c>
      <c r="Z42" s="67">
        <v>238316</v>
      </c>
      <c r="AA42" s="214">
        <v>3292945</v>
      </c>
      <c r="AB42" s="34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</row>
    <row r="43" spans="1:127" x14ac:dyDescent="0.1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</row>
    <row r="44" spans="1:127" hidden="1" x14ac:dyDescent="0.1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</row>
    <row r="45" spans="1:127" hidden="1" x14ac:dyDescent="0.1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</row>
    <row r="46" spans="1:127" hidden="1" x14ac:dyDescent="0.1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</row>
    <row r="47" spans="1:127" hidden="1" x14ac:dyDescent="0.1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</row>
    <row r="48" spans="1:127" hidden="1" x14ac:dyDescent="0.1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</row>
    <row r="49" spans="1:127" hidden="1" x14ac:dyDescent="0.1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</row>
    <row r="50" spans="1:127" hidden="1" x14ac:dyDescent="0.1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</row>
    <row r="51" spans="1:127" hidden="1" x14ac:dyDescent="0.1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</row>
    <row r="52" spans="1:127" hidden="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</row>
    <row r="53" spans="1:127" hidden="1" x14ac:dyDescent="0.15"/>
    <row r="54" spans="1:127" hidden="1" x14ac:dyDescent="0.15"/>
    <row r="55" spans="1:127" hidden="1" x14ac:dyDescent="0.15"/>
    <row r="56" spans="1:127" hidden="1" x14ac:dyDescent="0.15"/>
    <row r="57" spans="1:127" hidden="1" x14ac:dyDescent="0.15"/>
    <row r="58" spans="1:127" hidden="1" x14ac:dyDescent="0.15"/>
    <row r="59" spans="1:127" hidden="1" x14ac:dyDescent="0.15"/>
    <row r="60" spans="1:127" hidden="1" x14ac:dyDescent="0.15"/>
    <row r="61" spans="1:127" hidden="1" x14ac:dyDescent="0.15"/>
    <row r="62" spans="1:127" hidden="1" x14ac:dyDescent="0.15"/>
    <row r="63" spans="1:127" hidden="1" x14ac:dyDescent="0.15"/>
    <row r="64" spans="1:127" hidden="1" x14ac:dyDescent="0.15"/>
    <row r="65" hidden="1" x14ac:dyDescent="0.15"/>
  </sheetData>
  <sheetProtection sheet="1" objects="1" scenarios="1"/>
  <mergeCells count="38">
    <mergeCell ref="E41:T41"/>
    <mergeCell ref="B42:T42"/>
    <mergeCell ref="H35:T35"/>
    <mergeCell ref="H36:T36"/>
    <mergeCell ref="H37:T37"/>
    <mergeCell ref="E38:T38"/>
    <mergeCell ref="E39:T39"/>
    <mergeCell ref="E40:T40"/>
    <mergeCell ref="B32:D41"/>
    <mergeCell ref="E32:G37"/>
    <mergeCell ref="H32:T32"/>
    <mergeCell ref="H33:T33"/>
    <mergeCell ref="H34:T34"/>
    <mergeCell ref="B22:D31"/>
    <mergeCell ref="E22:G27"/>
    <mergeCell ref="H22:T22"/>
    <mergeCell ref="H23:T23"/>
    <mergeCell ref="H24:T24"/>
    <mergeCell ref="H25:T25"/>
    <mergeCell ref="H26:T26"/>
    <mergeCell ref="H27:T27"/>
    <mergeCell ref="E28:T28"/>
    <mergeCell ref="E29:T29"/>
    <mergeCell ref="E30:T30"/>
    <mergeCell ref="E31:T31"/>
    <mergeCell ref="B9:T11"/>
    <mergeCell ref="B12:D21"/>
    <mergeCell ref="E12:G17"/>
    <mergeCell ref="H12:T12"/>
    <mergeCell ref="H13:T13"/>
    <mergeCell ref="H14:T14"/>
    <mergeCell ref="H15:T15"/>
    <mergeCell ref="H16:T16"/>
    <mergeCell ref="H17:T17"/>
    <mergeCell ref="E18:T18"/>
    <mergeCell ref="E19:T19"/>
    <mergeCell ref="E20:T20"/>
    <mergeCell ref="E21:T2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2:AA16 X18:AA20 Y22:AA26 Y28:AA30 Y42:AA42" xr:uid="{E273D789-90EF-4792-ABA9-3F4CF32CDB26}">
      <formula1>-9999999999</formula1>
      <formula2>99999999999</formula2>
    </dataValidation>
  </dataValidations>
  <pageMargins left="0.59055118110236227" right="0" top="0" bottom="0" header="0" footer="0"/>
  <pageSetup paperSize="9" orientation="portrait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3B5D-F17A-4BB0-8068-0E20364CD552}">
  <sheetPr codeName="Sheet64">
    <pageSetUpPr autoPageBreaks="0" fitToPage="1"/>
  </sheetPr>
  <dimension ref="A1:WVX116"/>
  <sheetViews>
    <sheetView showGridLines="0" zoomScale="90" zoomScaleNormal="90" zoomScaleSheetLayoutView="100" workbookViewId="0">
      <pane xSplit="4" ySplit="7" topLeftCell="E8" activePane="bottomRight" state="frozen"/>
      <selection activeCell="AA12" sqref="AA12"/>
      <selection pane="topRight" activeCell="AA12" sqref="AA12"/>
      <selection pane="bottomLeft" activeCell="AA12" sqref="AA12"/>
      <selection pane="bottomRight" activeCell="AA12" sqref="AA12"/>
    </sheetView>
  </sheetViews>
  <sheetFormatPr defaultColWidth="0" defaultRowHeight="12" customHeight="1" zeroHeight="1" x14ac:dyDescent="0.15"/>
  <cols>
    <col min="1" max="1" width="0.875" style="234" customWidth="1"/>
    <col min="2" max="2" width="22" style="234" customWidth="1"/>
    <col min="3" max="4" width="2.625" style="234" customWidth="1"/>
    <col min="5" max="15" width="15.25" style="234" customWidth="1"/>
    <col min="16" max="16" width="1.25" style="234" customWidth="1"/>
    <col min="17" max="235" width="15.375" style="240" hidden="1" customWidth="1"/>
    <col min="236" max="256" width="15.375" style="234" hidden="1"/>
    <col min="257" max="257" width="0.875" style="234" hidden="1" customWidth="1"/>
    <col min="258" max="258" width="22" style="234" hidden="1" customWidth="1"/>
    <col min="259" max="260" width="2.625" style="234" hidden="1" customWidth="1"/>
    <col min="261" max="271" width="15.25" style="234" hidden="1" customWidth="1"/>
    <col min="272" max="272" width="1.25" style="234" hidden="1" customWidth="1"/>
    <col min="273" max="491" width="15.375" style="234" hidden="1" customWidth="1"/>
    <col min="492" max="512" width="15.375" style="234" hidden="1"/>
    <col min="513" max="513" width="0.875" style="234" hidden="1" customWidth="1"/>
    <col min="514" max="514" width="22" style="234" hidden="1" customWidth="1"/>
    <col min="515" max="516" width="2.625" style="234" hidden="1" customWidth="1"/>
    <col min="517" max="527" width="15.25" style="234" hidden="1" customWidth="1"/>
    <col min="528" max="528" width="1.25" style="234" hidden="1" customWidth="1"/>
    <col min="529" max="747" width="15.375" style="234" hidden="1" customWidth="1"/>
    <col min="748" max="768" width="15.375" style="234" hidden="1"/>
    <col min="769" max="769" width="0.875" style="234" hidden="1" customWidth="1"/>
    <col min="770" max="770" width="22" style="234" hidden="1" customWidth="1"/>
    <col min="771" max="772" width="2.625" style="234" hidden="1" customWidth="1"/>
    <col min="773" max="783" width="15.25" style="234" hidden="1" customWidth="1"/>
    <col min="784" max="784" width="1.25" style="234" hidden="1" customWidth="1"/>
    <col min="785" max="1003" width="15.375" style="234" hidden="1" customWidth="1"/>
    <col min="1004" max="1024" width="15.375" style="234" hidden="1"/>
    <col min="1025" max="1025" width="0.875" style="234" hidden="1" customWidth="1"/>
    <col min="1026" max="1026" width="22" style="234" hidden="1" customWidth="1"/>
    <col min="1027" max="1028" width="2.625" style="234" hidden="1" customWidth="1"/>
    <col min="1029" max="1039" width="15.25" style="234" hidden="1" customWidth="1"/>
    <col min="1040" max="1040" width="1.25" style="234" hidden="1" customWidth="1"/>
    <col min="1041" max="1259" width="15.375" style="234" hidden="1" customWidth="1"/>
    <col min="1260" max="1280" width="15.375" style="234" hidden="1"/>
    <col min="1281" max="1281" width="0.875" style="234" hidden="1" customWidth="1"/>
    <col min="1282" max="1282" width="22" style="234" hidden="1" customWidth="1"/>
    <col min="1283" max="1284" width="2.625" style="234" hidden="1" customWidth="1"/>
    <col min="1285" max="1295" width="15.25" style="234" hidden="1" customWidth="1"/>
    <col min="1296" max="1296" width="1.25" style="234" hidden="1" customWidth="1"/>
    <col min="1297" max="1515" width="15.375" style="234" hidden="1" customWidth="1"/>
    <col min="1516" max="1536" width="15.375" style="234" hidden="1"/>
    <col min="1537" max="1537" width="0.875" style="234" hidden="1" customWidth="1"/>
    <col min="1538" max="1538" width="22" style="234" hidden="1" customWidth="1"/>
    <col min="1539" max="1540" width="2.625" style="234" hidden="1" customWidth="1"/>
    <col min="1541" max="1551" width="15.25" style="234" hidden="1" customWidth="1"/>
    <col min="1552" max="1552" width="1.25" style="234" hidden="1" customWidth="1"/>
    <col min="1553" max="1771" width="15.375" style="234" hidden="1" customWidth="1"/>
    <col min="1772" max="1792" width="15.375" style="234" hidden="1"/>
    <col min="1793" max="1793" width="0.875" style="234" hidden="1" customWidth="1"/>
    <col min="1794" max="1794" width="22" style="234" hidden="1" customWidth="1"/>
    <col min="1795" max="1796" width="2.625" style="234" hidden="1" customWidth="1"/>
    <col min="1797" max="1807" width="15.25" style="234" hidden="1" customWidth="1"/>
    <col min="1808" max="1808" width="1.25" style="234" hidden="1" customWidth="1"/>
    <col min="1809" max="2027" width="15.375" style="234" hidden="1" customWidth="1"/>
    <col min="2028" max="2048" width="15.375" style="234" hidden="1"/>
    <col min="2049" max="2049" width="0.875" style="234" hidden="1" customWidth="1"/>
    <col min="2050" max="2050" width="22" style="234" hidden="1" customWidth="1"/>
    <col min="2051" max="2052" width="2.625" style="234" hidden="1" customWidth="1"/>
    <col min="2053" max="2063" width="15.25" style="234" hidden="1" customWidth="1"/>
    <col min="2064" max="2064" width="1.25" style="234" hidden="1" customWidth="1"/>
    <col min="2065" max="2283" width="15.375" style="234" hidden="1" customWidth="1"/>
    <col min="2284" max="2304" width="15.375" style="234" hidden="1"/>
    <col min="2305" max="2305" width="0.875" style="234" hidden="1" customWidth="1"/>
    <col min="2306" max="2306" width="22" style="234" hidden="1" customWidth="1"/>
    <col min="2307" max="2308" width="2.625" style="234" hidden="1" customWidth="1"/>
    <col min="2309" max="2319" width="15.25" style="234" hidden="1" customWidth="1"/>
    <col min="2320" max="2320" width="1.25" style="234" hidden="1" customWidth="1"/>
    <col min="2321" max="2539" width="15.375" style="234" hidden="1" customWidth="1"/>
    <col min="2540" max="2560" width="15.375" style="234" hidden="1"/>
    <col min="2561" max="2561" width="0.875" style="234" hidden="1" customWidth="1"/>
    <col min="2562" max="2562" width="22" style="234" hidden="1" customWidth="1"/>
    <col min="2563" max="2564" width="2.625" style="234" hidden="1" customWidth="1"/>
    <col min="2565" max="2575" width="15.25" style="234" hidden="1" customWidth="1"/>
    <col min="2576" max="2576" width="1.25" style="234" hidden="1" customWidth="1"/>
    <col min="2577" max="2795" width="15.375" style="234" hidden="1" customWidth="1"/>
    <col min="2796" max="2816" width="15.375" style="234" hidden="1"/>
    <col min="2817" max="2817" width="0.875" style="234" hidden="1" customWidth="1"/>
    <col min="2818" max="2818" width="22" style="234" hidden="1" customWidth="1"/>
    <col min="2819" max="2820" width="2.625" style="234" hidden="1" customWidth="1"/>
    <col min="2821" max="2831" width="15.25" style="234" hidden="1" customWidth="1"/>
    <col min="2832" max="2832" width="1.25" style="234" hidden="1" customWidth="1"/>
    <col min="2833" max="3051" width="15.375" style="234" hidden="1" customWidth="1"/>
    <col min="3052" max="3072" width="15.375" style="234" hidden="1"/>
    <col min="3073" max="3073" width="0.875" style="234" hidden="1" customWidth="1"/>
    <col min="3074" max="3074" width="22" style="234" hidden="1" customWidth="1"/>
    <col min="3075" max="3076" width="2.625" style="234" hidden="1" customWidth="1"/>
    <col min="3077" max="3087" width="15.25" style="234" hidden="1" customWidth="1"/>
    <col min="3088" max="3088" width="1.25" style="234" hidden="1" customWidth="1"/>
    <col min="3089" max="3307" width="15.375" style="234" hidden="1" customWidth="1"/>
    <col min="3308" max="3328" width="15.375" style="234" hidden="1"/>
    <col min="3329" max="3329" width="0.875" style="234" hidden="1" customWidth="1"/>
    <col min="3330" max="3330" width="22" style="234" hidden="1" customWidth="1"/>
    <col min="3331" max="3332" width="2.625" style="234" hidden="1" customWidth="1"/>
    <col min="3333" max="3343" width="15.25" style="234" hidden="1" customWidth="1"/>
    <col min="3344" max="3344" width="1.25" style="234" hidden="1" customWidth="1"/>
    <col min="3345" max="3563" width="15.375" style="234" hidden="1" customWidth="1"/>
    <col min="3564" max="3584" width="15.375" style="234" hidden="1"/>
    <col min="3585" max="3585" width="0.875" style="234" hidden="1" customWidth="1"/>
    <col min="3586" max="3586" width="22" style="234" hidden="1" customWidth="1"/>
    <col min="3587" max="3588" width="2.625" style="234" hidden="1" customWidth="1"/>
    <col min="3589" max="3599" width="15.25" style="234" hidden="1" customWidth="1"/>
    <col min="3600" max="3600" width="1.25" style="234" hidden="1" customWidth="1"/>
    <col min="3601" max="3819" width="15.375" style="234" hidden="1" customWidth="1"/>
    <col min="3820" max="3840" width="15.375" style="234" hidden="1"/>
    <col min="3841" max="3841" width="0.875" style="234" hidden="1" customWidth="1"/>
    <col min="3842" max="3842" width="22" style="234" hidden="1" customWidth="1"/>
    <col min="3843" max="3844" width="2.625" style="234" hidden="1" customWidth="1"/>
    <col min="3845" max="3855" width="15.25" style="234" hidden="1" customWidth="1"/>
    <col min="3856" max="3856" width="1.25" style="234" hidden="1" customWidth="1"/>
    <col min="3857" max="4075" width="15.375" style="234" hidden="1" customWidth="1"/>
    <col min="4076" max="4096" width="15.375" style="234" hidden="1"/>
    <col min="4097" max="4097" width="0.875" style="234" hidden="1" customWidth="1"/>
    <col min="4098" max="4098" width="22" style="234" hidden="1" customWidth="1"/>
    <col min="4099" max="4100" width="2.625" style="234" hidden="1" customWidth="1"/>
    <col min="4101" max="4111" width="15.25" style="234" hidden="1" customWidth="1"/>
    <col min="4112" max="4112" width="1.25" style="234" hidden="1" customWidth="1"/>
    <col min="4113" max="4331" width="15.375" style="234" hidden="1" customWidth="1"/>
    <col min="4332" max="4352" width="15.375" style="234" hidden="1"/>
    <col min="4353" max="4353" width="0.875" style="234" hidden="1" customWidth="1"/>
    <col min="4354" max="4354" width="22" style="234" hidden="1" customWidth="1"/>
    <col min="4355" max="4356" width="2.625" style="234" hidden="1" customWidth="1"/>
    <col min="4357" max="4367" width="15.25" style="234" hidden="1" customWidth="1"/>
    <col min="4368" max="4368" width="1.25" style="234" hidden="1" customWidth="1"/>
    <col min="4369" max="4587" width="15.375" style="234" hidden="1" customWidth="1"/>
    <col min="4588" max="4608" width="15.375" style="234" hidden="1"/>
    <col min="4609" max="4609" width="0.875" style="234" hidden="1" customWidth="1"/>
    <col min="4610" max="4610" width="22" style="234" hidden="1" customWidth="1"/>
    <col min="4611" max="4612" width="2.625" style="234" hidden="1" customWidth="1"/>
    <col min="4613" max="4623" width="15.25" style="234" hidden="1" customWidth="1"/>
    <col min="4624" max="4624" width="1.25" style="234" hidden="1" customWidth="1"/>
    <col min="4625" max="4843" width="15.375" style="234" hidden="1" customWidth="1"/>
    <col min="4844" max="4864" width="15.375" style="234" hidden="1"/>
    <col min="4865" max="4865" width="0.875" style="234" hidden="1" customWidth="1"/>
    <col min="4866" max="4866" width="22" style="234" hidden="1" customWidth="1"/>
    <col min="4867" max="4868" width="2.625" style="234" hidden="1" customWidth="1"/>
    <col min="4869" max="4879" width="15.25" style="234" hidden="1" customWidth="1"/>
    <col min="4880" max="4880" width="1.25" style="234" hidden="1" customWidth="1"/>
    <col min="4881" max="5099" width="15.375" style="234" hidden="1" customWidth="1"/>
    <col min="5100" max="5120" width="15.375" style="234" hidden="1"/>
    <col min="5121" max="5121" width="0.875" style="234" hidden="1" customWidth="1"/>
    <col min="5122" max="5122" width="22" style="234" hidden="1" customWidth="1"/>
    <col min="5123" max="5124" width="2.625" style="234" hidden="1" customWidth="1"/>
    <col min="5125" max="5135" width="15.25" style="234" hidden="1" customWidth="1"/>
    <col min="5136" max="5136" width="1.25" style="234" hidden="1" customWidth="1"/>
    <col min="5137" max="5355" width="15.375" style="234" hidden="1" customWidth="1"/>
    <col min="5356" max="5376" width="15.375" style="234" hidden="1"/>
    <col min="5377" max="5377" width="0.875" style="234" hidden="1" customWidth="1"/>
    <col min="5378" max="5378" width="22" style="234" hidden="1" customWidth="1"/>
    <col min="5379" max="5380" width="2.625" style="234" hidden="1" customWidth="1"/>
    <col min="5381" max="5391" width="15.25" style="234" hidden="1" customWidth="1"/>
    <col min="5392" max="5392" width="1.25" style="234" hidden="1" customWidth="1"/>
    <col min="5393" max="5611" width="15.375" style="234" hidden="1" customWidth="1"/>
    <col min="5612" max="5632" width="15.375" style="234" hidden="1"/>
    <col min="5633" max="5633" width="0.875" style="234" hidden="1" customWidth="1"/>
    <col min="5634" max="5634" width="22" style="234" hidden="1" customWidth="1"/>
    <col min="5635" max="5636" width="2.625" style="234" hidden="1" customWidth="1"/>
    <col min="5637" max="5647" width="15.25" style="234" hidden="1" customWidth="1"/>
    <col min="5648" max="5648" width="1.25" style="234" hidden="1" customWidth="1"/>
    <col min="5649" max="5867" width="15.375" style="234" hidden="1" customWidth="1"/>
    <col min="5868" max="5888" width="15.375" style="234" hidden="1"/>
    <col min="5889" max="5889" width="0.875" style="234" hidden="1" customWidth="1"/>
    <col min="5890" max="5890" width="22" style="234" hidden="1" customWidth="1"/>
    <col min="5891" max="5892" width="2.625" style="234" hidden="1" customWidth="1"/>
    <col min="5893" max="5903" width="15.25" style="234" hidden="1" customWidth="1"/>
    <col min="5904" max="5904" width="1.25" style="234" hidden="1" customWidth="1"/>
    <col min="5905" max="6123" width="15.375" style="234" hidden="1" customWidth="1"/>
    <col min="6124" max="6144" width="15.375" style="234" hidden="1"/>
    <col min="6145" max="6145" width="0.875" style="234" hidden="1" customWidth="1"/>
    <col min="6146" max="6146" width="22" style="234" hidden="1" customWidth="1"/>
    <col min="6147" max="6148" width="2.625" style="234" hidden="1" customWidth="1"/>
    <col min="6149" max="6159" width="15.25" style="234" hidden="1" customWidth="1"/>
    <col min="6160" max="6160" width="1.25" style="234" hidden="1" customWidth="1"/>
    <col min="6161" max="6379" width="15.375" style="234" hidden="1" customWidth="1"/>
    <col min="6380" max="6400" width="15.375" style="234" hidden="1"/>
    <col min="6401" max="6401" width="0.875" style="234" hidden="1" customWidth="1"/>
    <col min="6402" max="6402" width="22" style="234" hidden="1" customWidth="1"/>
    <col min="6403" max="6404" width="2.625" style="234" hidden="1" customWidth="1"/>
    <col min="6405" max="6415" width="15.25" style="234" hidden="1" customWidth="1"/>
    <col min="6416" max="6416" width="1.25" style="234" hidden="1" customWidth="1"/>
    <col min="6417" max="6635" width="15.375" style="234" hidden="1" customWidth="1"/>
    <col min="6636" max="6656" width="15.375" style="234" hidden="1"/>
    <col min="6657" max="6657" width="0.875" style="234" hidden="1" customWidth="1"/>
    <col min="6658" max="6658" width="22" style="234" hidden="1" customWidth="1"/>
    <col min="6659" max="6660" width="2.625" style="234" hidden="1" customWidth="1"/>
    <col min="6661" max="6671" width="15.25" style="234" hidden="1" customWidth="1"/>
    <col min="6672" max="6672" width="1.25" style="234" hidden="1" customWidth="1"/>
    <col min="6673" max="6891" width="15.375" style="234" hidden="1" customWidth="1"/>
    <col min="6892" max="6912" width="15.375" style="234" hidden="1"/>
    <col min="6913" max="6913" width="0.875" style="234" hidden="1" customWidth="1"/>
    <col min="6914" max="6914" width="22" style="234" hidden="1" customWidth="1"/>
    <col min="6915" max="6916" width="2.625" style="234" hidden="1" customWidth="1"/>
    <col min="6917" max="6927" width="15.25" style="234" hidden="1" customWidth="1"/>
    <col min="6928" max="6928" width="1.25" style="234" hidden="1" customWidth="1"/>
    <col min="6929" max="7147" width="15.375" style="234" hidden="1" customWidth="1"/>
    <col min="7148" max="7168" width="15.375" style="234" hidden="1"/>
    <col min="7169" max="7169" width="0.875" style="234" hidden="1" customWidth="1"/>
    <col min="7170" max="7170" width="22" style="234" hidden="1" customWidth="1"/>
    <col min="7171" max="7172" width="2.625" style="234" hidden="1" customWidth="1"/>
    <col min="7173" max="7183" width="15.25" style="234" hidden="1" customWidth="1"/>
    <col min="7184" max="7184" width="1.25" style="234" hidden="1" customWidth="1"/>
    <col min="7185" max="7403" width="15.375" style="234" hidden="1" customWidth="1"/>
    <col min="7404" max="7424" width="15.375" style="234" hidden="1"/>
    <col min="7425" max="7425" width="0.875" style="234" hidden="1" customWidth="1"/>
    <col min="7426" max="7426" width="22" style="234" hidden="1" customWidth="1"/>
    <col min="7427" max="7428" width="2.625" style="234" hidden="1" customWidth="1"/>
    <col min="7429" max="7439" width="15.25" style="234" hidden="1" customWidth="1"/>
    <col min="7440" max="7440" width="1.25" style="234" hidden="1" customWidth="1"/>
    <col min="7441" max="7659" width="15.375" style="234" hidden="1" customWidth="1"/>
    <col min="7660" max="7680" width="15.375" style="234" hidden="1"/>
    <col min="7681" max="7681" width="0.875" style="234" hidden="1" customWidth="1"/>
    <col min="7682" max="7682" width="22" style="234" hidden="1" customWidth="1"/>
    <col min="7683" max="7684" width="2.625" style="234" hidden="1" customWidth="1"/>
    <col min="7685" max="7695" width="15.25" style="234" hidden="1" customWidth="1"/>
    <col min="7696" max="7696" width="1.25" style="234" hidden="1" customWidth="1"/>
    <col min="7697" max="7915" width="15.375" style="234" hidden="1" customWidth="1"/>
    <col min="7916" max="7936" width="15.375" style="234" hidden="1"/>
    <col min="7937" max="7937" width="0.875" style="234" hidden="1" customWidth="1"/>
    <col min="7938" max="7938" width="22" style="234" hidden="1" customWidth="1"/>
    <col min="7939" max="7940" width="2.625" style="234" hidden="1" customWidth="1"/>
    <col min="7941" max="7951" width="15.25" style="234" hidden="1" customWidth="1"/>
    <col min="7952" max="7952" width="1.25" style="234" hidden="1" customWidth="1"/>
    <col min="7953" max="8171" width="15.375" style="234" hidden="1" customWidth="1"/>
    <col min="8172" max="8192" width="15.375" style="234" hidden="1"/>
    <col min="8193" max="8193" width="0.875" style="234" hidden="1" customWidth="1"/>
    <col min="8194" max="8194" width="22" style="234" hidden="1" customWidth="1"/>
    <col min="8195" max="8196" width="2.625" style="234" hidden="1" customWidth="1"/>
    <col min="8197" max="8207" width="15.25" style="234" hidden="1" customWidth="1"/>
    <col min="8208" max="8208" width="1.25" style="234" hidden="1" customWidth="1"/>
    <col min="8209" max="8427" width="15.375" style="234" hidden="1" customWidth="1"/>
    <col min="8428" max="8448" width="15.375" style="234" hidden="1"/>
    <col min="8449" max="8449" width="0.875" style="234" hidden="1" customWidth="1"/>
    <col min="8450" max="8450" width="22" style="234" hidden="1" customWidth="1"/>
    <col min="8451" max="8452" width="2.625" style="234" hidden="1" customWidth="1"/>
    <col min="8453" max="8463" width="15.25" style="234" hidden="1" customWidth="1"/>
    <col min="8464" max="8464" width="1.25" style="234" hidden="1" customWidth="1"/>
    <col min="8465" max="8683" width="15.375" style="234" hidden="1" customWidth="1"/>
    <col min="8684" max="8704" width="15.375" style="234" hidden="1"/>
    <col min="8705" max="8705" width="0.875" style="234" hidden="1" customWidth="1"/>
    <col min="8706" max="8706" width="22" style="234" hidden="1" customWidth="1"/>
    <col min="8707" max="8708" width="2.625" style="234" hidden="1" customWidth="1"/>
    <col min="8709" max="8719" width="15.25" style="234" hidden="1" customWidth="1"/>
    <col min="8720" max="8720" width="1.25" style="234" hidden="1" customWidth="1"/>
    <col min="8721" max="8939" width="15.375" style="234" hidden="1" customWidth="1"/>
    <col min="8940" max="8960" width="15.375" style="234" hidden="1"/>
    <col min="8961" max="8961" width="0.875" style="234" hidden="1" customWidth="1"/>
    <col min="8962" max="8962" width="22" style="234" hidden="1" customWidth="1"/>
    <col min="8963" max="8964" width="2.625" style="234" hidden="1" customWidth="1"/>
    <col min="8965" max="8975" width="15.25" style="234" hidden="1" customWidth="1"/>
    <col min="8976" max="8976" width="1.25" style="234" hidden="1" customWidth="1"/>
    <col min="8977" max="9195" width="15.375" style="234" hidden="1" customWidth="1"/>
    <col min="9196" max="9216" width="15.375" style="234" hidden="1"/>
    <col min="9217" max="9217" width="0.875" style="234" hidden="1" customWidth="1"/>
    <col min="9218" max="9218" width="22" style="234" hidden="1" customWidth="1"/>
    <col min="9219" max="9220" width="2.625" style="234" hidden="1" customWidth="1"/>
    <col min="9221" max="9231" width="15.25" style="234" hidden="1" customWidth="1"/>
    <col min="9232" max="9232" width="1.25" style="234" hidden="1" customWidth="1"/>
    <col min="9233" max="9451" width="15.375" style="234" hidden="1" customWidth="1"/>
    <col min="9452" max="9472" width="15.375" style="234" hidden="1"/>
    <col min="9473" max="9473" width="0.875" style="234" hidden="1" customWidth="1"/>
    <col min="9474" max="9474" width="22" style="234" hidden="1" customWidth="1"/>
    <col min="9475" max="9476" width="2.625" style="234" hidden="1" customWidth="1"/>
    <col min="9477" max="9487" width="15.25" style="234" hidden="1" customWidth="1"/>
    <col min="9488" max="9488" width="1.25" style="234" hidden="1" customWidth="1"/>
    <col min="9489" max="9707" width="15.375" style="234" hidden="1" customWidth="1"/>
    <col min="9708" max="9728" width="15.375" style="234" hidden="1"/>
    <col min="9729" max="9729" width="0.875" style="234" hidden="1" customWidth="1"/>
    <col min="9730" max="9730" width="22" style="234" hidden="1" customWidth="1"/>
    <col min="9731" max="9732" width="2.625" style="234" hidden="1" customWidth="1"/>
    <col min="9733" max="9743" width="15.25" style="234" hidden="1" customWidth="1"/>
    <col min="9744" max="9744" width="1.25" style="234" hidden="1" customWidth="1"/>
    <col min="9745" max="9963" width="15.375" style="234" hidden="1" customWidth="1"/>
    <col min="9964" max="9984" width="15.375" style="234" hidden="1"/>
    <col min="9985" max="9985" width="0.875" style="234" hidden="1" customWidth="1"/>
    <col min="9986" max="9986" width="22" style="234" hidden="1" customWidth="1"/>
    <col min="9987" max="9988" width="2.625" style="234" hidden="1" customWidth="1"/>
    <col min="9989" max="9999" width="15.25" style="234" hidden="1" customWidth="1"/>
    <col min="10000" max="10000" width="1.25" style="234" hidden="1" customWidth="1"/>
    <col min="10001" max="10219" width="15.375" style="234" hidden="1" customWidth="1"/>
    <col min="10220" max="10240" width="15.375" style="234" hidden="1"/>
    <col min="10241" max="10241" width="0.875" style="234" hidden="1" customWidth="1"/>
    <col min="10242" max="10242" width="22" style="234" hidden="1" customWidth="1"/>
    <col min="10243" max="10244" width="2.625" style="234" hidden="1" customWidth="1"/>
    <col min="10245" max="10255" width="15.25" style="234" hidden="1" customWidth="1"/>
    <col min="10256" max="10256" width="1.25" style="234" hidden="1" customWidth="1"/>
    <col min="10257" max="10475" width="15.375" style="234" hidden="1" customWidth="1"/>
    <col min="10476" max="10496" width="15.375" style="234" hidden="1"/>
    <col min="10497" max="10497" width="0.875" style="234" hidden="1" customWidth="1"/>
    <col min="10498" max="10498" width="22" style="234" hidden="1" customWidth="1"/>
    <col min="10499" max="10500" width="2.625" style="234" hidden="1" customWidth="1"/>
    <col min="10501" max="10511" width="15.25" style="234" hidden="1" customWidth="1"/>
    <col min="10512" max="10512" width="1.25" style="234" hidden="1" customWidth="1"/>
    <col min="10513" max="10731" width="15.375" style="234" hidden="1" customWidth="1"/>
    <col min="10732" max="10752" width="15.375" style="234" hidden="1"/>
    <col min="10753" max="10753" width="0.875" style="234" hidden="1" customWidth="1"/>
    <col min="10754" max="10754" width="22" style="234" hidden="1" customWidth="1"/>
    <col min="10755" max="10756" width="2.625" style="234" hidden="1" customWidth="1"/>
    <col min="10757" max="10767" width="15.25" style="234" hidden="1" customWidth="1"/>
    <col min="10768" max="10768" width="1.25" style="234" hidden="1" customWidth="1"/>
    <col min="10769" max="10987" width="15.375" style="234" hidden="1" customWidth="1"/>
    <col min="10988" max="11008" width="15.375" style="234" hidden="1"/>
    <col min="11009" max="11009" width="0.875" style="234" hidden="1" customWidth="1"/>
    <col min="11010" max="11010" width="22" style="234" hidden="1" customWidth="1"/>
    <col min="11011" max="11012" width="2.625" style="234" hidden="1" customWidth="1"/>
    <col min="11013" max="11023" width="15.25" style="234" hidden="1" customWidth="1"/>
    <col min="11024" max="11024" width="1.25" style="234" hidden="1" customWidth="1"/>
    <col min="11025" max="11243" width="15.375" style="234" hidden="1" customWidth="1"/>
    <col min="11244" max="11264" width="15.375" style="234" hidden="1"/>
    <col min="11265" max="11265" width="0.875" style="234" hidden="1" customWidth="1"/>
    <col min="11266" max="11266" width="22" style="234" hidden="1" customWidth="1"/>
    <col min="11267" max="11268" width="2.625" style="234" hidden="1" customWidth="1"/>
    <col min="11269" max="11279" width="15.25" style="234" hidden="1" customWidth="1"/>
    <col min="11280" max="11280" width="1.25" style="234" hidden="1" customWidth="1"/>
    <col min="11281" max="11499" width="15.375" style="234" hidden="1" customWidth="1"/>
    <col min="11500" max="11520" width="15.375" style="234" hidden="1"/>
    <col min="11521" max="11521" width="0.875" style="234" hidden="1" customWidth="1"/>
    <col min="11522" max="11522" width="22" style="234" hidden="1" customWidth="1"/>
    <col min="11523" max="11524" width="2.625" style="234" hidden="1" customWidth="1"/>
    <col min="11525" max="11535" width="15.25" style="234" hidden="1" customWidth="1"/>
    <col min="11536" max="11536" width="1.25" style="234" hidden="1" customWidth="1"/>
    <col min="11537" max="11755" width="15.375" style="234" hidden="1" customWidth="1"/>
    <col min="11756" max="11776" width="15.375" style="234" hidden="1"/>
    <col min="11777" max="11777" width="0.875" style="234" hidden="1" customWidth="1"/>
    <col min="11778" max="11778" width="22" style="234" hidden="1" customWidth="1"/>
    <col min="11779" max="11780" width="2.625" style="234" hidden="1" customWidth="1"/>
    <col min="11781" max="11791" width="15.25" style="234" hidden="1" customWidth="1"/>
    <col min="11792" max="11792" width="1.25" style="234" hidden="1" customWidth="1"/>
    <col min="11793" max="12011" width="15.375" style="234" hidden="1" customWidth="1"/>
    <col min="12012" max="12032" width="15.375" style="234" hidden="1"/>
    <col min="12033" max="12033" width="0.875" style="234" hidden="1" customWidth="1"/>
    <col min="12034" max="12034" width="22" style="234" hidden="1" customWidth="1"/>
    <col min="12035" max="12036" width="2.625" style="234" hidden="1" customWidth="1"/>
    <col min="12037" max="12047" width="15.25" style="234" hidden="1" customWidth="1"/>
    <col min="12048" max="12048" width="1.25" style="234" hidden="1" customWidth="1"/>
    <col min="12049" max="12267" width="15.375" style="234" hidden="1" customWidth="1"/>
    <col min="12268" max="12288" width="15.375" style="234" hidden="1"/>
    <col min="12289" max="12289" width="0.875" style="234" hidden="1" customWidth="1"/>
    <col min="12290" max="12290" width="22" style="234" hidden="1" customWidth="1"/>
    <col min="12291" max="12292" width="2.625" style="234" hidden="1" customWidth="1"/>
    <col min="12293" max="12303" width="15.25" style="234" hidden="1" customWidth="1"/>
    <col min="12304" max="12304" width="1.25" style="234" hidden="1" customWidth="1"/>
    <col min="12305" max="12523" width="15.375" style="234" hidden="1" customWidth="1"/>
    <col min="12524" max="12544" width="15.375" style="234" hidden="1"/>
    <col min="12545" max="12545" width="0.875" style="234" hidden="1" customWidth="1"/>
    <col min="12546" max="12546" width="22" style="234" hidden="1" customWidth="1"/>
    <col min="12547" max="12548" width="2.625" style="234" hidden="1" customWidth="1"/>
    <col min="12549" max="12559" width="15.25" style="234" hidden="1" customWidth="1"/>
    <col min="12560" max="12560" width="1.25" style="234" hidden="1" customWidth="1"/>
    <col min="12561" max="12779" width="15.375" style="234" hidden="1" customWidth="1"/>
    <col min="12780" max="12800" width="15.375" style="234" hidden="1"/>
    <col min="12801" max="12801" width="0.875" style="234" hidden="1" customWidth="1"/>
    <col min="12802" max="12802" width="22" style="234" hidden="1" customWidth="1"/>
    <col min="12803" max="12804" width="2.625" style="234" hidden="1" customWidth="1"/>
    <col min="12805" max="12815" width="15.25" style="234" hidden="1" customWidth="1"/>
    <col min="12816" max="12816" width="1.25" style="234" hidden="1" customWidth="1"/>
    <col min="12817" max="13035" width="15.375" style="234" hidden="1" customWidth="1"/>
    <col min="13036" max="13056" width="15.375" style="234" hidden="1"/>
    <col min="13057" max="13057" width="0.875" style="234" hidden="1" customWidth="1"/>
    <col min="13058" max="13058" width="22" style="234" hidden="1" customWidth="1"/>
    <col min="13059" max="13060" width="2.625" style="234" hidden="1" customWidth="1"/>
    <col min="13061" max="13071" width="15.25" style="234" hidden="1" customWidth="1"/>
    <col min="13072" max="13072" width="1.25" style="234" hidden="1" customWidth="1"/>
    <col min="13073" max="13291" width="15.375" style="234" hidden="1" customWidth="1"/>
    <col min="13292" max="13312" width="15.375" style="234" hidden="1"/>
    <col min="13313" max="13313" width="0.875" style="234" hidden="1" customWidth="1"/>
    <col min="13314" max="13314" width="22" style="234" hidden="1" customWidth="1"/>
    <col min="13315" max="13316" width="2.625" style="234" hidden="1" customWidth="1"/>
    <col min="13317" max="13327" width="15.25" style="234" hidden="1" customWidth="1"/>
    <col min="13328" max="13328" width="1.25" style="234" hidden="1" customWidth="1"/>
    <col min="13329" max="13547" width="15.375" style="234" hidden="1" customWidth="1"/>
    <col min="13548" max="13568" width="15.375" style="234" hidden="1"/>
    <col min="13569" max="13569" width="0.875" style="234" hidden="1" customWidth="1"/>
    <col min="13570" max="13570" width="22" style="234" hidden="1" customWidth="1"/>
    <col min="13571" max="13572" width="2.625" style="234" hidden="1" customWidth="1"/>
    <col min="13573" max="13583" width="15.25" style="234" hidden="1" customWidth="1"/>
    <col min="13584" max="13584" width="1.25" style="234" hidden="1" customWidth="1"/>
    <col min="13585" max="13803" width="15.375" style="234" hidden="1" customWidth="1"/>
    <col min="13804" max="13824" width="15.375" style="234" hidden="1"/>
    <col min="13825" max="13825" width="0.875" style="234" hidden="1" customWidth="1"/>
    <col min="13826" max="13826" width="22" style="234" hidden="1" customWidth="1"/>
    <col min="13827" max="13828" width="2.625" style="234" hidden="1" customWidth="1"/>
    <col min="13829" max="13839" width="15.25" style="234" hidden="1" customWidth="1"/>
    <col min="13840" max="13840" width="1.25" style="234" hidden="1" customWidth="1"/>
    <col min="13841" max="14059" width="15.375" style="234" hidden="1" customWidth="1"/>
    <col min="14060" max="14080" width="15.375" style="234" hidden="1"/>
    <col min="14081" max="14081" width="0.875" style="234" hidden="1" customWidth="1"/>
    <col min="14082" max="14082" width="22" style="234" hidden="1" customWidth="1"/>
    <col min="14083" max="14084" width="2.625" style="234" hidden="1" customWidth="1"/>
    <col min="14085" max="14095" width="15.25" style="234" hidden="1" customWidth="1"/>
    <col min="14096" max="14096" width="1.25" style="234" hidden="1" customWidth="1"/>
    <col min="14097" max="14315" width="15.375" style="234" hidden="1" customWidth="1"/>
    <col min="14316" max="14336" width="15.375" style="234" hidden="1"/>
    <col min="14337" max="14337" width="0.875" style="234" hidden="1" customWidth="1"/>
    <col min="14338" max="14338" width="22" style="234" hidden="1" customWidth="1"/>
    <col min="14339" max="14340" width="2.625" style="234" hidden="1" customWidth="1"/>
    <col min="14341" max="14351" width="15.25" style="234" hidden="1" customWidth="1"/>
    <col min="14352" max="14352" width="1.25" style="234" hidden="1" customWidth="1"/>
    <col min="14353" max="14571" width="15.375" style="234" hidden="1" customWidth="1"/>
    <col min="14572" max="14592" width="15.375" style="234" hidden="1"/>
    <col min="14593" max="14593" width="0.875" style="234" hidden="1" customWidth="1"/>
    <col min="14594" max="14594" width="22" style="234" hidden="1" customWidth="1"/>
    <col min="14595" max="14596" width="2.625" style="234" hidden="1" customWidth="1"/>
    <col min="14597" max="14607" width="15.25" style="234" hidden="1" customWidth="1"/>
    <col min="14608" max="14608" width="1.25" style="234" hidden="1" customWidth="1"/>
    <col min="14609" max="14827" width="15.375" style="234" hidden="1" customWidth="1"/>
    <col min="14828" max="14848" width="15.375" style="234" hidden="1"/>
    <col min="14849" max="14849" width="0.875" style="234" hidden="1" customWidth="1"/>
    <col min="14850" max="14850" width="22" style="234" hidden="1" customWidth="1"/>
    <col min="14851" max="14852" width="2.625" style="234" hidden="1" customWidth="1"/>
    <col min="14853" max="14863" width="15.25" style="234" hidden="1" customWidth="1"/>
    <col min="14864" max="14864" width="1.25" style="234" hidden="1" customWidth="1"/>
    <col min="14865" max="15083" width="15.375" style="234" hidden="1" customWidth="1"/>
    <col min="15084" max="15104" width="15.375" style="234" hidden="1"/>
    <col min="15105" max="15105" width="0.875" style="234" hidden="1" customWidth="1"/>
    <col min="15106" max="15106" width="22" style="234" hidden="1" customWidth="1"/>
    <col min="15107" max="15108" width="2.625" style="234" hidden="1" customWidth="1"/>
    <col min="15109" max="15119" width="15.25" style="234" hidden="1" customWidth="1"/>
    <col min="15120" max="15120" width="1.25" style="234" hidden="1" customWidth="1"/>
    <col min="15121" max="15339" width="15.375" style="234" hidden="1" customWidth="1"/>
    <col min="15340" max="15360" width="15.375" style="234" hidden="1"/>
    <col min="15361" max="15361" width="0.875" style="234" hidden="1" customWidth="1"/>
    <col min="15362" max="15362" width="22" style="234" hidden="1" customWidth="1"/>
    <col min="15363" max="15364" width="2.625" style="234" hidden="1" customWidth="1"/>
    <col min="15365" max="15375" width="15.25" style="234" hidden="1" customWidth="1"/>
    <col min="15376" max="15376" width="1.25" style="234" hidden="1" customWidth="1"/>
    <col min="15377" max="15595" width="15.375" style="234" hidden="1" customWidth="1"/>
    <col min="15596" max="15616" width="15.375" style="234" hidden="1"/>
    <col min="15617" max="15617" width="0.875" style="234" hidden="1" customWidth="1"/>
    <col min="15618" max="15618" width="22" style="234" hidden="1" customWidth="1"/>
    <col min="15619" max="15620" width="2.625" style="234" hidden="1" customWidth="1"/>
    <col min="15621" max="15631" width="15.25" style="234" hidden="1" customWidth="1"/>
    <col min="15632" max="15632" width="1.25" style="234" hidden="1" customWidth="1"/>
    <col min="15633" max="15851" width="15.375" style="234" hidden="1" customWidth="1"/>
    <col min="15852" max="15872" width="15.375" style="234" hidden="1"/>
    <col min="15873" max="15873" width="0.875" style="234" hidden="1" customWidth="1"/>
    <col min="15874" max="15874" width="22" style="234" hidden="1" customWidth="1"/>
    <col min="15875" max="15876" width="2.625" style="234" hidden="1" customWidth="1"/>
    <col min="15877" max="15887" width="15.25" style="234" hidden="1" customWidth="1"/>
    <col min="15888" max="15888" width="1.25" style="234" hidden="1" customWidth="1"/>
    <col min="15889" max="16107" width="15.375" style="234" hidden="1" customWidth="1"/>
    <col min="16108" max="16128" width="15.375" style="234" hidden="1"/>
    <col min="16129" max="16129" width="0.875" style="234" hidden="1" customWidth="1"/>
    <col min="16130" max="16130" width="22" style="234" hidden="1" customWidth="1"/>
    <col min="16131" max="16132" width="2.625" style="234" hidden="1" customWidth="1"/>
    <col min="16133" max="16143" width="15.25" style="234" hidden="1" customWidth="1"/>
    <col min="16144" max="16144" width="1.25" style="234" hidden="1" customWidth="1"/>
    <col min="16145" max="16363" width="15.375" style="234" hidden="1" customWidth="1"/>
    <col min="16364" max="16384" width="15.375" style="234" hidden="1"/>
  </cols>
  <sheetData>
    <row r="1" spans="1:236" s="209" customFormat="1" ht="7.9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IB1" s="104"/>
    </row>
    <row r="2" spans="1:236" s="209" customFormat="1" ht="17.45" customHeight="1" x14ac:dyDescent="0.15">
      <c r="A2" s="29" t="s">
        <v>547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IB2" s="104"/>
    </row>
    <row r="3" spans="1:236" s="209" customFormat="1" ht="14.2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4" t="s">
        <v>20</v>
      </c>
      <c r="O3" s="491" t="s">
        <v>548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IB3" s="104"/>
    </row>
    <row r="4" spans="1:236" s="209" customFormat="1" ht="9.7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IB4" s="104"/>
    </row>
    <row r="5" spans="1:236" s="209" customFormat="1" ht="25.15" customHeight="1" x14ac:dyDescent="0.15">
      <c r="A5" s="29"/>
      <c r="B5" s="29"/>
      <c r="C5" s="29"/>
      <c r="D5" s="29"/>
      <c r="E5" s="29"/>
      <c r="F5" s="29"/>
      <c r="G5" s="29"/>
      <c r="H5" s="492" t="s">
        <v>549</v>
      </c>
      <c r="I5" s="29"/>
      <c r="J5" s="29"/>
      <c r="K5" s="29"/>
      <c r="L5" s="110" t="s">
        <v>302</v>
      </c>
      <c r="M5" s="28" t="s">
        <v>1</v>
      </c>
      <c r="N5" s="10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IA5" s="104"/>
    </row>
    <row r="6" spans="1:236" s="209" customFormat="1" ht="23.25" customHeight="1" x14ac:dyDescent="0.15">
      <c r="A6" s="29"/>
      <c r="B6" s="2" t="s">
        <v>290</v>
      </c>
      <c r="C6" s="5" t="s">
        <v>3</v>
      </c>
      <c r="D6" s="29"/>
      <c r="E6" s="29"/>
      <c r="F6" s="29"/>
      <c r="G6" s="29"/>
      <c r="H6" s="29"/>
      <c r="I6" s="29"/>
      <c r="J6" s="29"/>
      <c r="K6" s="29"/>
      <c r="L6" s="355" t="s">
        <v>304</v>
      </c>
      <c r="M6" s="31" t="s">
        <v>5</v>
      </c>
      <c r="N6" s="10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IA6" s="104"/>
    </row>
    <row r="7" spans="1:236" s="209" customFormat="1" ht="22.5" customHeight="1" x14ac:dyDescent="0.15">
      <c r="A7" s="29"/>
      <c r="B7" s="4" t="s">
        <v>291</v>
      </c>
      <c r="C7" s="4" t="s">
        <v>550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26" t="s">
        <v>23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IB7" s="104"/>
    </row>
    <row r="8" spans="1:236" s="209" customFormat="1" ht="21" customHeight="1" x14ac:dyDescent="0.15">
      <c r="A8" s="29"/>
      <c r="B8" s="106"/>
      <c r="C8" s="106"/>
      <c r="D8" s="106"/>
      <c r="E8" s="493" t="s">
        <v>17</v>
      </c>
      <c r="F8" s="493" t="s">
        <v>7</v>
      </c>
      <c r="G8" s="493" t="s">
        <v>9</v>
      </c>
      <c r="H8" s="493" t="s">
        <v>10</v>
      </c>
      <c r="I8" s="493" t="s">
        <v>24</v>
      </c>
      <c r="J8" s="493" t="s">
        <v>12</v>
      </c>
      <c r="K8" s="493" t="s">
        <v>13</v>
      </c>
      <c r="L8" s="493" t="s">
        <v>14</v>
      </c>
      <c r="M8" s="493" t="s">
        <v>420</v>
      </c>
      <c r="N8" s="493" t="s">
        <v>421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IB8" s="104"/>
    </row>
    <row r="9" spans="1:236" ht="21.95" customHeight="1" x14ac:dyDescent="0.15">
      <c r="A9" s="145"/>
      <c r="B9" s="235"/>
      <c r="C9" s="439"/>
      <c r="D9" s="440"/>
      <c r="E9" s="903" t="s">
        <v>551</v>
      </c>
      <c r="F9" s="904"/>
      <c r="G9" s="904"/>
      <c r="H9" s="904"/>
      <c r="I9" s="904"/>
      <c r="J9" s="904"/>
      <c r="K9" s="904"/>
      <c r="L9" s="904"/>
      <c r="M9" s="904"/>
      <c r="N9" s="905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</row>
    <row r="10" spans="1:236" ht="12" customHeight="1" x14ac:dyDescent="0.15">
      <c r="A10" s="145"/>
      <c r="B10" s="190" t="s">
        <v>552</v>
      </c>
      <c r="C10" s="386" t="s">
        <v>18</v>
      </c>
      <c r="D10" s="494"/>
      <c r="E10" s="252"/>
      <c r="F10" s="252"/>
      <c r="G10" s="187"/>
      <c r="H10" s="495"/>
      <c r="I10" s="145"/>
      <c r="J10" s="145"/>
      <c r="K10" s="145"/>
      <c r="L10" s="496"/>
      <c r="M10" s="235"/>
      <c r="N10" s="252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</row>
    <row r="11" spans="1:236" ht="34.9" customHeight="1" thickBot="1" x14ac:dyDescent="0.2">
      <c r="A11" s="145"/>
      <c r="B11" s="497"/>
      <c r="C11" s="498"/>
      <c r="D11" s="499"/>
      <c r="E11" s="500" t="s">
        <v>553</v>
      </c>
      <c r="F11" s="501" t="s">
        <v>554</v>
      </c>
      <c r="G11" s="502" t="s">
        <v>555</v>
      </c>
      <c r="H11" s="503" t="s">
        <v>556</v>
      </c>
      <c r="I11" s="504" t="s">
        <v>557</v>
      </c>
      <c r="J11" s="505" t="s">
        <v>558</v>
      </c>
      <c r="K11" s="506" t="s">
        <v>559</v>
      </c>
      <c r="L11" s="507" t="s">
        <v>560</v>
      </c>
      <c r="M11" s="500" t="s">
        <v>561</v>
      </c>
      <c r="N11" s="500" t="s">
        <v>562</v>
      </c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</row>
    <row r="12" spans="1:236" s="511" customFormat="1" ht="20.100000000000001" customHeight="1" x14ac:dyDescent="0.15">
      <c r="A12" s="310"/>
      <c r="B12" s="508" t="s">
        <v>563</v>
      </c>
      <c r="C12" s="222">
        <v>0</v>
      </c>
      <c r="D12" s="509">
        <v>1</v>
      </c>
      <c r="E12" s="63">
        <v>0</v>
      </c>
      <c r="F12" s="63">
        <v>0</v>
      </c>
      <c r="G12" s="63">
        <v>0</v>
      </c>
      <c r="H12" s="63">
        <v>0</v>
      </c>
      <c r="I12" s="64">
        <f t="shared" ref="I12:I17" si="0">SUM(J12:K12)</f>
        <v>0</v>
      </c>
      <c r="J12" s="63">
        <v>0</v>
      </c>
      <c r="K12" s="63">
        <v>0</v>
      </c>
      <c r="L12" s="63">
        <v>0</v>
      </c>
      <c r="M12" s="63">
        <v>0</v>
      </c>
      <c r="N12" s="13">
        <v>0</v>
      </c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IB12" s="512"/>
    </row>
    <row r="13" spans="1:236" s="511" customFormat="1" ht="20.100000000000001" customHeight="1" x14ac:dyDescent="0.15">
      <c r="A13" s="310"/>
      <c r="B13" s="508" t="s">
        <v>564</v>
      </c>
      <c r="C13" s="194">
        <v>0</v>
      </c>
      <c r="D13" s="343">
        <v>2</v>
      </c>
      <c r="E13" s="96">
        <v>1277</v>
      </c>
      <c r="F13" s="96">
        <v>7744207</v>
      </c>
      <c r="G13" s="96">
        <v>110715</v>
      </c>
      <c r="H13" s="96">
        <v>0</v>
      </c>
      <c r="I13" s="94">
        <f t="shared" si="0"/>
        <v>125260</v>
      </c>
      <c r="J13" s="96">
        <v>125260</v>
      </c>
      <c r="K13" s="96">
        <v>0</v>
      </c>
      <c r="L13" s="96">
        <v>0</v>
      </c>
      <c r="M13" s="96">
        <v>66000</v>
      </c>
      <c r="N13" s="176">
        <v>200586</v>
      </c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  <c r="DI13" s="510"/>
      <c r="DJ13" s="510"/>
      <c r="DK13" s="510"/>
      <c r="IB13" s="512"/>
    </row>
    <row r="14" spans="1:236" s="511" customFormat="1" ht="20.100000000000001" customHeight="1" x14ac:dyDescent="0.15">
      <c r="A14" s="310"/>
      <c r="B14" s="513" t="s">
        <v>565</v>
      </c>
      <c r="C14" s="194">
        <v>0</v>
      </c>
      <c r="D14" s="343">
        <v>3</v>
      </c>
      <c r="E14" s="96">
        <v>0</v>
      </c>
      <c r="F14" s="96">
        <v>0</v>
      </c>
      <c r="G14" s="96">
        <v>0</v>
      </c>
      <c r="H14" s="96">
        <v>0</v>
      </c>
      <c r="I14" s="94">
        <f t="shared" si="0"/>
        <v>0</v>
      </c>
      <c r="J14" s="96">
        <v>0</v>
      </c>
      <c r="K14" s="96">
        <v>0</v>
      </c>
      <c r="L14" s="96">
        <v>0</v>
      </c>
      <c r="M14" s="96">
        <v>0</v>
      </c>
      <c r="N14" s="176">
        <v>0</v>
      </c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IB14" s="512"/>
    </row>
    <row r="15" spans="1:236" s="511" customFormat="1" ht="20.100000000000001" customHeight="1" x14ac:dyDescent="0.15">
      <c r="A15" s="310"/>
      <c r="B15" s="514" t="s">
        <v>566</v>
      </c>
      <c r="C15" s="194">
        <v>0</v>
      </c>
      <c r="D15" s="343">
        <v>4</v>
      </c>
      <c r="E15" s="96">
        <v>0</v>
      </c>
      <c r="F15" s="96">
        <v>0</v>
      </c>
      <c r="G15" s="96">
        <v>0</v>
      </c>
      <c r="H15" s="96">
        <v>0</v>
      </c>
      <c r="I15" s="94">
        <f t="shared" si="0"/>
        <v>0</v>
      </c>
      <c r="J15" s="96">
        <v>0</v>
      </c>
      <c r="K15" s="96">
        <v>0</v>
      </c>
      <c r="L15" s="96">
        <v>0</v>
      </c>
      <c r="M15" s="96">
        <v>0</v>
      </c>
      <c r="N15" s="176">
        <v>0</v>
      </c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10"/>
      <c r="DI15" s="510"/>
      <c r="DJ15" s="510"/>
      <c r="DK15" s="510"/>
      <c r="IB15" s="512"/>
    </row>
    <row r="16" spans="1:236" s="511" customFormat="1" ht="20.100000000000001" customHeight="1" x14ac:dyDescent="0.15">
      <c r="A16" s="310"/>
      <c r="B16" s="508" t="s">
        <v>567</v>
      </c>
      <c r="C16" s="194">
        <v>0</v>
      </c>
      <c r="D16" s="343">
        <v>5</v>
      </c>
      <c r="E16" s="193">
        <v>0</v>
      </c>
      <c r="F16" s="193">
        <v>0</v>
      </c>
      <c r="G16" s="193">
        <v>0</v>
      </c>
      <c r="H16" s="193">
        <v>0</v>
      </c>
      <c r="I16" s="94">
        <f t="shared" si="0"/>
        <v>0</v>
      </c>
      <c r="J16" s="96">
        <v>0</v>
      </c>
      <c r="K16" s="193">
        <v>0</v>
      </c>
      <c r="L16" s="193">
        <v>0</v>
      </c>
      <c r="M16" s="193">
        <v>0</v>
      </c>
      <c r="N16" s="176">
        <v>2509812</v>
      </c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510"/>
      <c r="IB16" s="512"/>
    </row>
    <row r="17" spans="1:236" s="511" customFormat="1" ht="20.100000000000001" customHeight="1" thickBot="1" x14ac:dyDescent="0.2">
      <c r="A17" s="310"/>
      <c r="B17" s="508" t="s">
        <v>568</v>
      </c>
      <c r="C17" s="225">
        <v>0</v>
      </c>
      <c r="D17" s="515">
        <v>6</v>
      </c>
      <c r="E17" s="68">
        <f>SUM(E12:E16)</f>
        <v>1277</v>
      </c>
      <c r="F17" s="68">
        <f>SUM(F12:F16)</f>
        <v>7744207</v>
      </c>
      <c r="G17" s="68">
        <f>SUM(G12:G16)</f>
        <v>110715</v>
      </c>
      <c r="H17" s="68">
        <f>SUM(H12:H16)</f>
        <v>0</v>
      </c>
      <c r="I17" s="68">
        <f t="shared" si="0"/>
        <v>125260</v>
      </c>
      <c r="J17" s="68">
        <f>SUM(J12:J16)</f>
        <v>125260</v>
      </c>
      <c r="K17" s="68">
        <f>SUM(K12:K16)</f>
        <v>0</v>
      </c>
      <c r="L17" s="68">
        <f>SUM(L12:L16)</f>
        <v>0</v>
      </c>
      <c r="M17" s="68">
        <f>SUM(M12:M16)</f>
        <v>66000</v>
      </c>
      <c r="N17" s="69">
        <f>SUM(N12:N16)</f>
        <v>2710398</v>
      </c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0"/>
      <c r="DJ17" s="510"/>
      <c r="DK17" s="510"/>
      <c r="IB17" s="512"/>
    </row>
    <row r="18" spans="1:236" s="511" customFormat="1" x14ac:dyDescent="0.15">
      <c r="A18" s="310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IB18" s="512"/>
    </row>
    <row r="19" spans="1:236" s="511" customFormat="1" x14ac:dyDescent="0.15">
      <c r="A19" s="310"/>
      <c r="B19" s="310"/>
      <c r="C19" s="310"/>
      <c r="D19" s="310"/>
      <c r="E19" s="516" t="s">
        <v>267</v>
      </c>
      <c r="F19" s="516" t="s">
        <v>268</v>
      </c>
      <c r="G19" s="516" t="s">
        <v>269</v>
      </c>
      <c r="H19" s="516" t="s">
        <v>270</v>
      </c>
      <c r="I19" s="516" t="s">
        <v>271</v>
      </c>
      <c r="J19" s="516" t="s">
        <v>272</v>
      </c>
      <c r="K19" s="516" t="s">
        <v>273</v>
      </c>
      <c r="L19" s="516" t="s">
        <v>274</v>
      </c>
      <c r="M19" s="516" t="s">
        <v>275</v>
      </c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IA19" s="512"/>
    </row>
    <row r="20" spans="1:236" ht="21.95" customHeight="1" x14ac:dyDescent="0.15">
      <c r="A20" s="145"/>
      <c r="B20" s="235"/>
      <c r="C20" s="439"/>
      <c r="D20" s="440"/>
      <c r="E20" s="517" t="s">
        <v>569</v>
      </c>
      <c r="F20" s="159"/>
      <c r="G20" s="160" t="s">
        <v>570</v>
      </c>
      <c r="H20" s="160"/>
      <c r="I20" s="518"/>
      <c r="J20" s="518"/>
      <c r="K20" s="518"/>
      <c r="L20" s="518"/>
      <c r="M20" s="519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IA20" s="234"/>
    </row>
    <row r="21" spans="1:236" ht="12" customHeight="1" x14ac:dyDescent="0.15">
      <c r="A21" s="145"/>
      <c r="B21" s="190" t="s">
        <v>552</v>
      </c>
      <c r="C21" s="386" t="s">
        <v>18</v>
      </c>
      <c r="D21" s="494"/>
      <c r="E21" s="910" t="s">
        <v>571</v>
      </c>
      <c r="F21" s="187"/>
      <c r="G21" s="145"/>
      <c r="H21" s="145"/>
      <c r="I21" s="145"/>
      <c r="J21" s="145"/>
      <c r="K21" s="145"/>
      <c r="L21" s="520"/>
      <c r="M21" s="521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IA21" s="234"/>
    </row>
    <row r="22" spans="1:236" ht="27.95" customHeight="1" thickBot="1" x14ac:dyDescent="0.2">
      <c r="A22" s="145"/>
      <c r="B22" s="497"/>
      <c r="C22" s="498"/>
      <c r="D22" s="499"/>
      <c r="E22" s="922"/>
      <c r="F22" s="244" t="s">
        <v>572</v>
      </c>
      <c r="G22" s="522" t="s">
        <v>573</v>
      </c>
      <c r="H22" s="522" t="s">
        <v>574</v>
      </c>
      <c r="I22" s="523" t="s">
        <v>575</v>
      </c>
      <c r="J22" s="524" t="s">
        <v>576</v>
      </c>
      <c r="K22" s="524" t="s">
        <v>577</v>
      </c>
      <c r="L22" s="523" t="s">
        <v>578</v>
      </c>
      <c r="M22" s="523" t="s">
        <v>579</v>
      </c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IA22" s="234"/>
    </row>
    <row r="23" spans="1:236" s="511" customFormat="1" ht="20.100000000000001" customHeight="1" x14ac:dyDescent="0.15">
      <c r="A23" s="310"/>
      <c r="B23" s="525" t="str">
        <f>$B$12</f>
        <v>1 競馬事業会計</v>
      </c>
      <c r="C23" s="222">
        <v>0</v>
      </c>
      <c r="D23" s="509">
        <v>1</v>
      </c>
      <c r="E23" s="64">
        <f t="shared" ref="E23:E28" si="1">SUM(E12:G12,I12,L12:N12)</f>
        <v>0</v>
      </c>
      <c r="F23" s="64">
        <f>SUM(G23:M23)</f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245">
        <v>0</v>
      </c>
      <c r="M23" s="13">
        <v>0</v>
      </c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/>
      <c r="DJ23" s="510"/>
      <c r="DK23" s="510"/>
      <c r="IA23" s="512"/>
    </row>
    <row r="24" spans="1:236" s="511" customFormat="1" ht="20.100000000000001" customHeight="1" x14ac:dyDescent="0.15">
      <c r="A24" s="310"/>
      <c r="B24" s="525" t="str">
        <f>$B$13</f>
        <v>2 自転車競走事業会計</v>
      </c>
      <c r="C24" s="194">
        <v>0</v>
      </c>
      <c r="D24" s="343">
        <v>2</v>
      </c>
      <c r="E24" s="94">
        <f t="shared" si="1"/>
        <v>8248045</v>
      </c>
      <c r="F24" s="94">
        <f>SUM(G24:M24)</f>
        <v>7589951</v>
      </c>
      <c r="G24" s="96">
        <v>5790701</v>
      </c>
      <c r="H24" s="96">
        <v>0</v>
      </c>
      <c r="I24" s="96">
        <v>48631</v>
      </c>
      <c r="J24" s="96">
        <v>0</v>
      </c>
      <c r="K24" s="96">
        <v>17893</v>
      </c>
      <c r="L24" s="246">
        <v>8196</v>
      </c>
      <c r="M24" s="176">
        <v>1724530</v>
      </c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CW24" s="510"/>
      <c r="CX24" s="510"/>
      <c r="CY24" s="510"/>
      <c r="CZ24" s="510"/>
      <c r="DA24" s="510"/>
      <c r="DB24" s="510"/>
      <c r="DC24" s="510"/>
      <c r="DD24" s="510"/>
      <c r="DE24" s="510"/>
      <c r="DF24" s="510"/>
      <c r="DG24" s="510"/>
      <c r="DH24" s="510"/>
      <c r="DI24" s="510"/>
      <c r="DJ24" s="510"/>
      <c r="DK24" s="510"/>
      <c r="IA24" s="512"/>
    </row>
    <row r="25" spans="1:236" s="511" customFormat="1" ht="20.100000000000001" customHeight="1" x14ac:dyDescent="0.15">
      <c r="A25" s="310"/>
      <c r="B25" s="526" t="str">
        <f>$B$14</f>
        <v>3 小型自動車競走事業会計</v>
      </c>
      <c r="C25" s="194">
        <v>0</v>
      </c>
      <c r="D25" s="343">
        <v>3</v>
      </c>
      <c r="E25" s="94">
        <f t="shared" si="1"/>
        <v>0</v>
      </c>
      <c r="F25" s="94">
        <f>SUM(G25:M25)</f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246">
        <v>0</v>
      </c>
      <c r="M25" s="176">
        <v>0</v>
      </c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0"/>
      <c r="IA25" s="512"/>
    </row>
    <row r="26" spans="1:236" s="511" customFormat="1" ht="20.100000000000001" customHeight="1" x14ac:dyDescent="0.15">
      <c r="A26" s="310"/>
      <c r="B26" s="527" t="str">
        <f>$B$15</f>
        <v>4 モーターボート競走事業会計</v>
      </c>
      <c r="C26" s="194">
        <v>0</v>
      </c>
      <c r="D26" s="343">
        <v>4</v>
      </c>
      <c r="E26" s="94">
        <f t="shared" si="1"/>
        <v>0</v>
      </c>
      <c r="F26" s="94">
        <f>SUM(G26:M26)</f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246">
        <v>0</v>
      </c>
      <c r="M26" s="176">
        <v>0</v>
      </c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0"/>
      <c r="DI26" s="510"/>
      <c r="DJ26" s="510"/>
      <c r="DK26" s="510"/>
      <c r="IA26" s="512"/>
    </row>
    <row r="27" spans="1:236" s="511" customFormat="1" ht="20.100000000000001" customHeight="1" x14ac:dyDescent="0.15">
      <c r="A27" s="310"/>
      <c r="B27" s="525" t="str">
        <f>$B$16</f>
        <v>5 宝くじ事業会計</v>
      </c>
      <c r="C27" s="194">
        <v>0</v>
      </c>
      <c r="D27" s="343">
        <v>5</v>
      </c>
      <c r="E27" s="94">
        <f t="shared" si="1"/>
        <v>2509812</v>
      </c>
      <c r="F27" s="195">
        <f>SUM(G27:M27)</f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528">
        <v>0</v>
      </c>
      <c r="M27" s="238">
        <v>0</v>
      </c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0"/>
      <c r="IA27" s="512"/>
    </row>
    <row r="28" spans="1:236" s="511" customFormat="1" ht="20.100000000000001" customHeight="1" thickBot="1" x14ac:dyDescent="0.2">
      <c r="A28" s="310"/>
      <c r="B28" s="525" t="str">
        <f>$B$17</f>
        <v>合計(1～5)</v>
      </c>
      <c r="C28" s="225">
        <v>0</v>
      </c>
      <c r="D28" s="515">
        <v>6</v>
      </c>
      <c r="E28" s="68">
        <f t="shared" si="1"/>
        <v>10757857</v>
      </c>
      <c r="F28" s="68">
        <f>SUM(F23:F27)</f>
        <v>7589951</v>
      </c>
      <c r="G28" s="68">
        <f t="shared" ref="G28:J28" si="2">SUM(G23:G27)</f>
        <v>5790701</v>
      </c>
      <c r="H28" s="68">
        <f t="shared" si="2"/>
        <v>0</v>
      </c>
      <c r="I28" s="68">
        <f t="shared" si="2"/>
        <v>48631</v>
      </c>
      <c r="J28" s="68">
        <f t="shared" si="2"/>
        <v>0</v>
      </c>
      <c r="K28" s="68">
        <f>SUM(K23:K27)</f>
        <v>17893</v>
      </c>
      <c r="L28" s="350">
        <f>SUM(L23:L27)</f>
        <v>8196</v>
      </c>
      <c r="M28" s="69">
        <f>SUM(M23:M27)</f>
        <v>1724530</v>
      </c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0"/>
      <c r="IA28" s="512"/>
    </row>
    <row r="29" spans="1:236" s="511" customFormat="1" x14ac:dyDescent="0.15">
      <c r="A29" s="510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0"/>
      <c r="IB29" s="512"/>
    </row>
    <row r="30" spans="1:236" s="511" customFormat="1" x14ac:dyDescent="0.15">
      <c r="A30" s="510"/>
      <c r="B30" s="310"/>
      <c r="C30" s="310"/>
      <c r="D30" s="310"/>
      <c r="E30" s="516" t="s">
        <v>171</v>
      </c>
      <c r="F30" s="516" t="s">
        <v>175</v>
      </c>
      <c r="G30" s="516" t="s">
        <v>182</v>
      </c>
      <c r="H30" s="516" t="s">
        <v>188</v>
      </c>
      <c r="I30" s="516" t="s">
        <v>276</v>
      </c>
      <c r="J30" s="516" t="s">
        <v>277</v>
      </c>
      <c r="K30" s="516" t="s">
        <v>278</v>
      </c>
      <c r="L30" s="516" t="s">
        <v>279</v>
      </c>
      <c r="M30" s="516" t="s">
        <v>280</v>
      </c>
      <c r="N30" s="516" t="s">
        <v>231</v>
      </c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10"/>
      <c r="DI30" s="510"/>
      <c r="DJ30" s="510"/>
      <c r="DK30" s="510"/>
      <c r="HZ30" s="512"/>
    </row>
    <row r="31" spans="1:236" ht="21.95" customHeight="1" x14ac:dyDescent="0.15">
      <c r="A31" s="145"/>
      <c r="B31" s="235"/>
      <c r="C31" s="439"/>
      <c r="D31" s="440"/>
      <c r="E31" s="159" t="s">
        <v>580</v>
      </c>
      <c r="F31" s="160"/>
      <c r="G31" s="160"/>
      <c r="H31" s="160"/>
      <c r="I31" s="518"/>
      <c r="J31" s="529"/>
      <c r="K31" s="518"/>
      <c r="L31" s="518"/>
      <c r="M31" s="518"/>
      <c r="N31" s="519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IA31" s="234"/>
    </row>
    <row r="32" spans="1:236" ht="15" customHeight="1" x14ac:dyDescent="0.15">
      <c r="A32" s="145"/>
      <c r="B32" s="190" t="s">
        <v>552</v>
      </c>
      <c r="C32" s="386" t="s">
        <v>18</v>
      </c>
      <c r="D32" s="494"/>
      <c r="E32" s="252"/>
      <c r="F32" s="146" t="s">
        <v>581</v>
      </c>
      <c r="G32" s="146"/>
      <c r="H32" s="146"/>
      <c r="I32" s="910" t="s">
        <v>582</v>
      </c>
      <c r="J32" s="850" t="s">
        <v>583</v>
      </c>
      <c r="K32" s="530"/>
      <c r="L32" s="235"/>
      <c r="M32" s="530" t="s">
        <v>584</v>
      </c>
      <c r="N32" s="531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IA32" s="234"/>
    </row>
    <row r="33" spans="1:237" ht="27.95" customHeight="1" thickBot="1" x14ac:dyDescent="0.2">
      <c r="A33" s="145"/>
      <c r="B33" s="497"/>
      <c r="C33" s="498"/>
      <c r="D33" s="499"/>
      <c r="E33" s="532" t="s">
        <v>585</v>
      </c>
      <c r="F33" s="533" t="s">
        <v>586</v>
      </c>
      <c r="G33" s="533" t="s">
        <v>587</v>
      </c>
      <c r="H33" s="534" t="s">
        <v>588</v>
      </c>
      <c r="I33" s="922"/>
      <c r="J33" s="923"/>
      <c r="K33" s="535" t="s">
        <v>589</v>
      </c>
      <c r="L33" s="536" t="s">
        <v>590</v>
      </c>
      <c r="M33" s="522" t="s">
        <v>591</v>
      </c>
      <c r="N33" s="522" t="s">
        <v>39</v>
      </c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IA33" s="234"/>
    </row>
    <row r="34" spans="1:237" s="511" customFormat="1" ht="20.100000000000001" customHeight="1" x14ac:dyDescent="0.15">
      <c r="A34" s="310"/>
      <c r="B34" s="525" t="str">
        <f>$B$12</f>
        <v>1 競馬事業会計</v>
      </c>
      <c r="C34" s="222">
        <v>0</v>
      </c>
      <c r="D34" s="509">
        <v>1</v>
      </c>
      <c r="E34" s="64">
        <f t="shared" ref="E34:E39" si="3">SUM(F34:H34)</f>
        <v>0</v>
      </c>
      <c r="F34" s="63">
        <v>0</v>
      </c>
      <c r="G34" s="63">
        <v>0</v>
      </c>
      <c r="H34" s="236">
        <v>0</v>
      </c>
      <c r="I34" s="63">
        <v>0</v>
      </c>
      <c r="J34" s="63">
        <v>0</v>
      </c>
      <c r="K34" s="63">
        <v>0</v>
      </c>
      <c r="L34" s="64">
        <f t="shared" ref="L34:L39" si="4">SUM(M34:N34,E45:F45)</f>
        <v>0</v>
      </c>
      <c r="M34" s="63">
        <v>0</v>
      </c>
      <c r="N34" s="13">
        <v>0</v>
      </c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0"/>
      <c r="DC34" s="510"/>
      <c r="DD34" s="510"/>
      <c r="DE34" s="510"/>
      <c r="DF34" s="510"/>
      <c r="DG34" s="510"/>
      <c r="DH34" s="510"/>
      <c r="DI34" s="510"/>
      <c r="DJ34" s="510"/>
      <c r="DK34" s="510"/>
      <c r="IA34" s="512"/>
    </row>
    <row r="35" spans="1:237" s="511" customFormat="1" ht="20.100000000000001" customHeight="1" x14ac:dyDescent="0.15">
      <c r="A35" s="310"/>
      <c r="B35" s="525" t="str">
        <f>$B$13</f>
        <v>2 自転車競走事業会計</v>
      </c>
      <c r="C35" s="194">
        <v>0</v>
      </c>
      <c r="D35" s="343">
        <v>2</v>
      </c>
      <c r="E35" s="94">
        <f t="shared" si="3"/>
        <v>154679</v>
      </c>
      <c r="F35" s="96">
        <v>73393</v>
      </c>
      <c r="G35" s="96">
        <v>59427</v>
      </c>
      <c r="H35" s="96">
        <v>21859</v>
      </c>
      <c r="I35" s="96">
        <v>0</v>
      </c>
      <c r="J35" s="96">
        <v>51349</v>
      </c>
      <c r="K35" s="96">
        <v>48367</v>
      </c>
      <c r="L35" s="94">
        <f t="shared" si="4"/>
        <v>6700</v>
      </c>
      <c r="M35" s="96">
        <v>6700</v>
      </c>
      <c r="N35" s="176">
        <v>0</v>
      </c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/>
      <c r="DG35" s="510"/>
      <c r="DH35" s="510"/>
      <c r="DI35" s="510"/>
      <c r="DJ35" s="510"/>
      <c r="DK35" s="510"/>
      <c r="IA35" s="512"/>
    </row>
    <row r="36" spans="1:237" s="511" customFormat="1" ht="20.100000000000001" customHeight="1" x14ac:dyDescent="0.15">
      <c r="A36" s="310"/>
      <c r="B36" s="526" t="str">
        <f>$B$14</f>
        <v>3 小型自動車競走事業会計</v>
      </c>
      <c r="C36" s="194">
        <v>0</v>
      </c>
      <c r="D36" s="343">
        <v>3</v>
      </c>
      <c r="E36" s="94">
        <f t="shared" si="3"/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4">
        <f t="shared" si="4"/>
        <v>0</v>
      </c>
      <c r="M36" s="96">
        <v>0</v>
      </c>
      <c r="N36" s="176">
        <v>0</v>
      </c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/>
      <c r="DJ36" s="510"/>
      <c r="DK36" s="510"/>
      <c r="IA36" s="512"/>
    </row>
    <row r="37" spans="1:237" s="511" customFormat="1" ht="20.100000000000001" customHeight="1" x14ac:dyDescent="0.15">
      <c r="A37" s="310"/>
      <c r="B37" s="527" t="str">
        <f>$B$15</f>
        <v>4 モーターボート競走事業会計</v>
      </c>
      <c r="C37" s="194">
        <v>0</v>
      </c>
      <c r="D37" s="343">
        <v>4</v>
      </c>
      <c r="E37" s="94">
        <f t="shared" si="3"/>
        <v>0</v>
      </c>
      <c r="F37" s="96">
        <v>0</v>
      </c>
      <c r="G37" s="96">
        <v>0</v>
      </c>
      <c r="H37" s="193">
        <v>0</v>
      </c>
      <c r="I37" s="96">
        <v>0</v>
      </c>
      <c r="J37" s="96">
        <v>0</v>
      </c>
      <c r="K37" s="96">
        <v>0</v>
      </c>
      <c r="L37" s="94">
        <f t="shared" si="4"/>
        <v>0</v>
      </c>
      <c r="M37" s="96">
        <v>0</v>
      </c>
      <c r="N37" s="176">
        <v>0</v>
      </c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0"/>
      <c r="IA37" s="512"/>
    </row>
    <row r="38" spans="1:237" s="511" customFormat="1" ht="20.100000000000001" customHeight="1" x14ac:dyDescent="0.15">
      <c r="A38" s="310"/>
      <c r="B38" s="525" t="str">
        <f>$B$16</f>
        <v>5 宝くじ事業会計</v>
      </c>
      <c r="C38" s="194">
        <v>0</v>
      </c>
      <c r="D38" s="343">
        <v>5</v>
      </c>
      <c r="E38" s="195">
        <f t="shared" si="3"/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94">
        <f t="shared" si="4"/>
        <v>2509812</v>
      </c>
      <c r="M38" s="96">
        <v>2509773</v>
      </c>
      <c r="N38" s="176">
        <v>39</v>
      </c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0"/>
      <c r="BV38" s="510"/>
      <c r="BW38" s="510"/>
      <c r="BX38" s="510"/>
      <c r="BY38" s="510"/>
      <c r="BZ38" s="510"/>
      <c r="CA38" s="510"/>
      <c r="CB38" s="510"/>
      <c r="CC38" s="510"/>
      <c r="CD38" s="510"/>
      <c r="CE38" s="510"/>
      <c r="CF38" s="510"/>
      <c r="CG38" s="510"/>
      <c r="CH38" s="510"/>
      <c r="CI38" s="510"/>
      <c r="CJ38" s="510"/>
      <c r="CK38" s="510"/>
      <c r="CL38" s="510"/>
      <c r="CM38" s="510"/>
      <c r="CN38" s="510"/>
      <c r="CO38" s="510"/>
      <c r="CP38" s="510"/>
      <c r="CQ38" s="510"/>
      <c r="CR38" s="510"/>
      <c r="CS38" s="510"/>
      <c r="CT38" s="510"/>
      <c r="CU38" s="510"/>
      <c r="CV38" s="510"/>
      <c r="CW38" s="510"/>
      <c r="CX38" s="510"/>
      <c r="CY38" s="510"/>
      <c r="CZ38" s="510"/>
      <c r="DA38" s="510"/>
      <c r="DB38" s="510"/>
      <c r="DC38" s="510"/>
      <c r="DD38" s="510"/>
      <c r="DE38" s="510"/>
      <c r="DF38" s="510"/>
      <c r="DG38" s="510"/>
      <c r="DH38" s="510"/>
      <c r="DI38" s="510"/>
      <c r="DJ38" s="510"/>
      <c r="DK38" s="510"/>
      <c r="IA38" s="512"/>
    </row>
    <row r="39" spans="1:237" s="511" customFormat="1" ht="20.100000000000001" customHeight="1" thickBot="1" x14ac:dyDescent="0.2">
      <c r="A39" s="310"/>
      <c r="B39" s="525" t="str">
        <f>$B$17</f>
        <v>合計(1～5)</v>
      </c>
      <c r="C39" s="225">
        <v>0</v>
      </c>
      <c r="D39" s="515">
        <v>6</v>
      </c>
      <c r="E39" s="68">
        <f t="shared" si="3"/>
        <v>154679</v>
      </c>
      <c r="F39" s="68">
        <f t="shared" ref="F39:K39" si="5">SUM(F34:F38)</f>
        <v>73393</v>
      </c>
      <c r="G39" s="68">
        <f t="shared" si="5"/>
        <v>59427</v>
      </c>
      <c r="H39" s="68">
        <f t="shared" si="5"/>
        <v>21859</v>
      </c>
      <c r="I39" s="68">
        <f t="shared" si="5"/>
        <v>0</v>
      </c>
      <c r="J39" s="68">
        <f t="shared" si="5"/>
        <v>51349</v>
      </c>
      <c r="K39" s="68">
        <f t="shared" si="5"/>
        <v>48367</v>
      </c>
      <c r="L39" s="68">
        <f t="shared" si="4"/>
        <v>2516512</v>
      </c>
      <c r="M39" s="68">
        <f>SUM(M34:M38)</f>
        <v>2516473</v>
      </c>
      <c r="N39" s="69">
        <f>SUM(N34:N38)</f>
        <v>39</v>
      </c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0"/>
      <c r="IA39" s="512"/>
    </row>
    <row r="40" spans="1:237" s="511" customFormat="1" x14ac:dyDescent="0.15">
      <c r="A40" s="510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0"/>
      <c r="BW40" s="510"/>
      <c r="BX40" s="510"/>
      <c r="BY40" s="510"/>
      <c r="BZ40" s="510"/>
      <c r="CA40" s="510"/>
      <c r="CB40" s="510"/>
      <c r="CC40" s="510"/>
      <c r="CD40" s="510"/>
      <c r="CE40" s="510"/>
      <c r="CF40" s="510"/>
      <c r="CG40" s="510"/>
      <c r="CH40" s="510"/>
      <c r="CI40" s="510"/>
      <c r="CJ40" s="510"/>
      <c r="CK40" s="510"/>
      <c r="CL40" s="510"/>
      <c r="CM40" s="510"/>
      <c r="CN40" s="510"/>
      <c r="CO40" s="510"/>
      <c r="CP40" s="510"/>
      <c r="CQ40" s="510"/>
      <c r="CR40" s="510"/>
      <c r="CS40" s="510"/>
      <c r="CT40" s="510"/>
      <c r="CU40" s="510"/>
      <c r="CV40" s="510"/>
      <c r="CW40" s="510"/>
      <c r="CX40" s="510"/>
      <c r="CY40" s="510"/>
      <c r="CZ40" s="510"/>
      <c r="DA40" s="510"/>
      <c r="DB40" s="510"/>
      <c r="DC40" s="510"/>
      <c r="DD40" s="510"/>
      <c r="DE40" s="510"/>
      <c r="DF40" s="510"/>
      <c r="DG40" s="510"/>
      <c r="DH40" s="510"/>
      <c r="DI40" s="510"/>
      <c r="DJ40" s="510"/>
      <c r="DK40" s="510"/>
      <c r="IB40" s="512"/>
    </row>
    <row r="41" spans="1:237" s="511" customFormat="1" x14ac:dyDescent="0.15">
      <c r="A41" s="510"/>
      <c r="B41" s="310"/>
      <c r="C41" s="310"/>
      <c r="D41" s="310"/>
      <c r="E41" s="516" t="s">
        <v>282</v>
      </c>
      <c r="F41" s="516" t="s">
        <v>283</v>
      </c>
      <c r="G41" s="516" t="s">
        <v>284</v>
      </c>
      <c r="H41" s="516" t="s">
        <v>285</v>
      </c>
      <c r="I41" s="516" t="s">
        <v>286</v>
      </c>
      <c r="J41" s="516" t="s">
        <v>287</v>
      </c>
      <c r="K41" s="516"/>
      <c r="L41" s="516" t="s">
        <v>288</v>
      </c>
      <c r="M41" s="516" t="s">
        <v>289</v>
      </c>
      <c r="N41" s="516" t="s">
        <v>362</v>
      </c>
      <c r="O41" s="516" t="s">
        <v>363</v>
      </c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0"/>
      <c r="CM41" s="510"/>
      <c r="CN41" s="510"/>
      <c r="CO41" s="510"/>
      <c r="CP41" s="510"/>
      <c r="CQ41" s="510"/>
      <c r="CR41" s="510"/>
      <c r="CS41" s="510"/>
      <c r="CT41" s="510"/>
      <c r="CU41" s="510"/>
      <c r="CV41" s="510"/>
      <c r="CW41" s="510"/>
      <c r="CX41" s="510"/>
      <c r="CY41" s="510"/>
      <c r="CZ41" s="510"/>
      <c r="DA41" s="510"/>
      <c r="DB41" s="510"/>
      <c r="DC41" s="510"/>
      <c r="DD41" s="510"/>
      <c r="DE41" s="510"/>
      <c r="DF41" s="510"/>
      <c r="DG41" s="510"/>
      <c r="DH41" s="510"/>
      <c r="DI41" s="510"/>
      <c r="DJ41" s="510"/>
      <c r="DK41" s="510"/>
      <c r="HX41" s="512"/>
    </row>
    <row r="42" spans="1:237" ht="21.95" customHeight="1" x14ac:dyDescent="0.15">
      <c r="A42" s="145"/>
      <c r="B42" s="235"/>
      <c r="C42" s="439"/>
      <c r="D42" s="440"/>
      <c r="E42" s="159" t="s">
        <v>592</v>
      </c>
      <c r="F42" s="160"/>
      <c r="G42" s="160"/>
      <c r="H42" s="160"/>
      <c r="I42" s="160"/>
      <c r="J42" s="531"/>
      <c r="K42" s="517" t="s">
        <v>593</v>
      </c>
      <c r="L42" s="159"/>
      <c r="M42" s="537" t="s">
        <v>594</v>
      </c>
      <c r="N42" s="538"/>
      <c r="O42" s="495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IB42" s="240"/>
    </row>
    <row r="43" spans="1:237" ht="15" customHeight="1" x14ac:dyDescent="0.15">
      <c r="A43" s="145"/>
      <c r="B43" s="190" t="s">
        <v>552</v>
      </c>
      <c r="C43" s="386" t="s">
        <v>18</v>
      </c>
      <c r="D43" s="494"/>
      <c r="E43" s="530" t="s">
        <v>595</v>
      </c>
      <c r="F43" s="146"/>
      <c r="G43" s="910" t="s">
        <v>596</v>
      </c>
      <c r="H43" s="910" t="s">
        <v>597</v>
      </c>
      <c r="I43" s="908" t="s">
        <v>598</v>
      </c>
      <c r="J43" s="910" t="s">
        <v>599</v>
      </c>
      <c r="K43" s="910" t="s">
        <v>600</v>
      </c>
      <c r="L43" s="926" t="s">
        <v>601</v>
      </c>
      <c r="M43" s="910" t="s">
        <v>602</v>
      </c>
      <c r="N43" s="928" t="s">
        <v>603</v>
      </c>
      <c r="O43" s="928" t="s">
        <v>604</v>
      </c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IB43" s="240"/>
    </row>
    <row r="44" spans="1:237" ht="27.95" customHeight="1" thickBot="1" x14ac:dyDescent="0.2">
      <c r="A44" s="145"/>
      <c r="B44" s="497"/>
      <c r="C44" s="539"/>
      <c r="D44" s="540"/>
      <c r="E44" s="533" t="s">
        <v>591</v>
      </c>
      <c r="F44" s="535" t="s">
        <v>605</v>
      </c>
      <c r="G44" s="922"/>
      <c r="H44" s="922"/>
      <c r="I44" s="924"/>
      <c r="J44" s="925"/>
      <c r="K44" s="922"/>
      <c r="L44" s="927"/>
      <c r="M44" s="922"/>
      <c r="N44" s="929"/>
      <c r="O44" s="929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IB44" s="240"/>
    </row>
    <row r="45" spans="1:237" s="511" customFormat="1" ht="20.100000000000001" customHeight="1" x14ac:dyDescent="0.15">
      <c r="A45" s="310"/>
      <c r="B45" s="525" t="str">
        <f>$B$12</f>
        <v>1 競馬事業会計</v>
      </c>
      <c r="C45" s="222">
        <v>0</v>
      </c>
      <c r="D45" s="509">
        <v>1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4">
        <f t="shared" ref="J45:J50" si="6">SUM(F23,E34,I34:J34,L34,G45:I45)</f>
        <v>0</v>
      </c>
      <c r="K45" s="64">
        <f>E23-J45</f>
        <v>0</v>
      </c>
      <c r="L45" s="63">
        <v>0</v>
      </c>
      <c r="M45" s="64">
        <f>E23-J45-L45</f>
        <v>0</v>
      </c>
      <c r="N45" s="64">
        <f>M45-G12+L34</f>
        <v>0</v>
      </c>
      <c r="O45" s="65">
        <f>N45-J12</f>
        <v>0</v>
      </c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/>
      <c r="BN45" s="510"/>
      <c r="BO45" s="510"/>
      <c r="BP45" s="510"/>
      <c r="BQ45" s="510"/>
      <c r="BR45" s="510"/>
      <c r="BS45" s="510"/>
      <c r="BT45" s="510"/>
      <c r="BU45" s="510"/>
      <c r="BV45" s="510"/>
      <c r="BW45" s="510"/>
      <c r="BX45" s="510"/>
      <c r="BY45" s="510"/>
      <c r="BZ45" s="510"/>
      <c r="CA45" s="510"/>
      <c r="CB45" s="510"/>
      <c r="CC45" s="510"/>
      <c r="CD45" s="510"/>
      <c r="CE45" s="510"/>
      <c r="CF45" s="510"/>
      <c r="CG45" s="510"/>
      <c r="CH45" s="510"/>
      <c r="CI45" s="510"/>
      <c r="CJ45" s="510"/>
      <c r="CK45" s="510"/>
      <c r="CL45" s="510"/>
      <c r="CM45" s="510"/>
      <c r="CN45" s="510"/>
      <c r="CO45" s="510"/>
      <c r="CP45" s="510"/>
      <c r="CQ45" s="510"/>
      <c r="CR45" s="510"/>
      <c r="CS45" s="510"/>
      <c r="CT45" s="510"/>
      <c r="CU45" s="510"/>
      <c r="CV45" s="510"/>
      <c r="CW45" s="510"/>
      <c r="CX45" s="510"/>
      <c r="CY45" s="510"/>
      <c r="CZ45" s="510"/>
      <c r="DA45" s="510"/>
      <c r="DB45" s="510"/>
      <c r="DC45" s="510"/>
      <c r="DD45" s="510"/>
      <c r="DE45" s="510"/>
      <c r="DF45" s="510"/>
      <c r="DG45" s="510"/>
      <c r="DH45" s="510"/>
      <c r="DI45" s="510"/>
      <c r="DJ45" s="510"/>
      <c r="DK45" s="510"/>
      <c r="IC45" s="512"/>
    </row>
    <row r="46" spans="1:237" s="511" customFormat="1" ht="20.100000000000001" customHeight="1" x14ac:dyDescent="0.15">
      <c r="A46" s="310"/>
      <c r="B46" s="525" t="str">
        <f>$B$13</f>
        <v>2 自転車競走事業会計</v>
      </c>
      <c r="C46" s="194">
        <v>0</v>
      </c>
      <c r="D46" s="343">
        <v>2</v>
      </c>
      <c r="E46" s="96">
        <v>0</v>
      </c>
      <c r="F46" s="96">
        <v>0</v>
      </c>
      <c r="G46" s="96">
        <v>167702</v>
      </c>
      <c r="H46" s="96">
        <v>0</v>
      </c>
      <c r="I46" s="96">
        <v>163005</v>
      </c>
      <c r="J46" s="94">
        <f t="shared" si="6"/>
        <v>8133386</v>
      </c>
      <c r="K46" s="94">
        <f>E24-J46</f>
        <v>114659</v>
      </c>
      <c r="L46" s="96">
        <v>0</v>
      </c>
      <c r="M46" s="94">
        <f>E24-J46-L46</f>
        <v>114659</v>
      </c>
      <c r="N46" s="94">
        <f t="shared" ref="N46:N49" si="7">M46-G13+L35</f>
        <v>10644</v>
      </c>
      <c r="O46" s="95">
        <f>N46-J13</f>
        <v>-114616</v>
      </c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/>
      <c r="CR46" s="510"/>
      <c r="CS46" s="510"/>
      <c r="CT46" s="510"/>
      <c r="CU46" s="510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10"/>
      <c r="DI46" s="510"/>
      <c r="DJ46" s="510"/>
      <c r="DK46" s="510"/>
      <c r="IC46" s="512"/>
    </row>
    <row r="47" spans="1:237" s="511" customFormat="1" ht="20.100000000000001" customHeight="1" x14ac:dyDescent="0.15">
      <c r="A47" s="310"/>
      <c r="B47" s="526" t="str">
        <f>$B$14</f>
        <v>3 小型自動車競走事業会計</v>
      </c>
      <c r="C47" s="194">
        <v>0</v>
      </c>
      <c r="D47" s="343">
        <v>3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4">
        <f t="shared" si="6"/>
        <v>0</v>
      </c>
      <c r="K47" s="94">
        <f>E25-J47</f>
        <v>0</v>
      </c>
      <c r="L47" s="96">
        <v>0</v>
      </c>
      <c r="M47" s="94">
        <f>E25-J47-L47</f>
        <v>0</v>
      </c>
      <c r="N47" s="94">
        <f t="shared" si="7"/>
        <v>0</v>
      </c>
      <c r="O47" s="95">
        <f>N47-J14</f>
        <v>0</v>
      </c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0"/>
      <c r="BS47" s="510"/>
      <c r="BT47" s="510"/>
      <c r="BU47" s="510"/>
      <c r="BV47" s="510"/>
      <c r="BW47" s="510"/>
      <c r="BX47" s="510"/>
      <c r="BY47" s="510"/>
      <c r="BZ47" s="510"/>
      <c r="CA47" s="510"/>
      <c r="CB47" s="510"/>
      <c r="CC47" s="510"/>
      <c r="CD47" s="510"/>
      <c r="CE47" s="510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/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  <c r="DB47" s="510"/>
      <c r="DC47" s="510"/>
      <c r="DD47" s="510"/>
      <c r="DE47" s="510"/>
      <c r="DF47" s="510"/>
      <c r="DG47" s="510"/>
      <c r="DH47" s="510"/>
      <c r="DI47" s="510"/>
      <c r="DJ47" s="510"/>
      <c r="DK47" s="510"/>
      <c r="IC47" s="512"/>
    </row>
    <row r="48" spans="1:237" s="511" customFormat="1" ht="20.100000000000001" customHeight="1" x14ac:dyDescent="0.15">
      <c r="A48" s="310"/>
      <c r="B48" s="527" t="str">
        <f>$B$15</f>
        <v>4 モーターボート競走事業会計</v>
      </c>
      <c r="C48" s="194">
        <v>0</v>
      </c>
      <c r="D48" s="343">
        <v>4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4">
        <f t="shared" si="6"/>
        <v>0</v>
      </c>
      <c r="K48" s="94">
        <f t="shared" ref="K48:K49" si="8">E26-J48</f>
        <v>0</v>
      </c>
      <c r="L48" s="96">
        <v>0</v>
      </c>
      <c r="M48" s="94">
        <f>E26-J48-L48</f>
        <v>0</v>
      </c>
      <c r="N48" s="94">
        <f t="shared" si="7"/>
        <v>0</v>
      </c>
      <c r="O48" s="95">
        <f>N48-J15</f>
        <v>0</v>
      </c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0"/>
      <c r="CM48" s="510"/>
      <c r="CN48" s="510"/>
      <c r="CO48" s="510"/>
      <c r="CP48" s="510"/>
      <c r="CQ48" s="510"/>
      <c r="CR48" s="510"/>
      <c r="CS48" s="510"/>
      <c r="CT48" s="510"/>
      <c r="CU48" s="510"/>
      <c r="CV48" s="510"/>
      <c r="CW48" s="510"/>
      <c r="CX48" s="510"/>
      <c r="CY48" s="510"/>
      <c r="CZ48" s="510"/>
      <c r="DA48" s="510"/>
      <c r="DB48" s="510"/>
      <c r="DC48" s="510"/>
      <c r="DD48" s="510"/>
      <c r="DE48" s="510"/>
      <c r="DF48" s="510"/>
      <c r="DG48" s="510"/>
      <c r="DH48" s="510"/>
      <c r="DI48" s="510"/>
      <c r="DJ48" s="510"/>
      <c r="DK48" s="510"/>
      <c r="IC48" s="512"/>
    </row>
    <row r="49" spans="1:237" s="511" customFormat="1" ht="20.100000000000001" customHeight="1" x14ac:dyDescent="0.15">
      <c r="A49" s="310"/>
      <c r="B49" s="525" t="str">
        <f>$B$16</f>
        <v>5 宝くじ事業会計</v>
      </c>
      <c r="C49" s="194">
        <v>0</v>
      </c>
      <c r="D49" s="343">
        <v>5</v>
      </c>
      <c r="E49" s="96">
        <v>0</v>
      </c>
      <c r="F49" s="193">
        <v>0</v>
      </c>
      <c r="G49" s="193">
        <v>0</v>
      </c>
      <c r="H49" s="96">
        <v>0</v>
      </c>
      <c r="I49" s="96">
        <v>0</v>
      </c>
      <c r="J49" s="94">
        <f t="shared" si="6"/>
        <v>2509812</v>
      </c>
      <c r="K49" s="94">
        <f t="shared" si="8"/>
        <v>0</v>
      </c>
      <c r="L49" s="96">
        <v>0</v>
      </c>
      <c r="M49" s="94">
        <f>E27-J49-L49</f>
        <v>0</v>
      </c>
      <c r="N49" s="94">
        <f t="shared" si="7"/>
        <v>2509812</v>
      </c>
      <c r="O49" s="95">
        <f>N49-J16</f>
        <v>2509812</v>
      </c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0"/>
      <c r="BW49" s="510"/>
      <c r="BX49" s="510"/>
      <c r="BY49" s="510"/>
      <c r="BZ49" s="510"/>
      <c r="CA49" s="510"/>
      <c r="CB49" s="510"/>
      <c r="CC49" s="510"/>
      <c r="CD49" s="510"/>
      <c r="CE49" s="510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  <c r="DB49" s="510"/>
      <c r="DC49" s="510"/>
      <c r="DD49" s="510"/>
      <c r="DE49" s="510"/>
      <c r="DF49" s="510"/>
      <c r="DG49" s="510"/>
      <c r="DH49" s="510"/>
      <c r="DI49" s="510"/>
      <c r="DJ49" s="510"/>
      <c r="DK49" s="510"/>
      <c r="IC49" s="512"/>
    </row>
    <row r="50" spans="1:237" s="511" customFormat="1" ht="20.100000000000001" customHeight="1" thickBot="1" x14ac:dyDescent="0.2">
      <c r="A50" s="310"/>
      <c r="B50" s="525" t="str">
        <f>$B$17</f>
        <v>合計(1～5)</v>
      </c>
      <c r="C50" s="225">
        <v>0</v>
      </c>
      <c r="D50" s="515">
        <v>6</v>
      </c>
      <c r="E50" s="68">
        <f>SUM(E45:E49)</f>
        <v>0</v>
      </c>
      <c r="F50" s="68">
        <f>SUM(F45:F49)</f>
        <v>0</v>
      </c>
      <c r="G50" s="68">
        <f>SUM(G45:G49)</f>
        <v>167702</v>
      </c>
      <c r="H50" s="68">
        <f>SUM(H45:H49)</f>
        <v>0</v>
      </c>
      <c r="I50" s="68">
        <f>SUM(I45:I49)</f>
        <v>163005</v>
      </c>
      <c r="J50" s="68">
        <f t="shared" si="6"/>
        <v>10643198</v>
      </c>
      <c r="K50" s="68">
        <f>SUM(K45:K49)</f>
        <v>114659</v>
      </c>
      <c r="L50" s="68">
        <f>SUM(L45:L49)</f>
        <v>0</v>
      </c>
      <c r="M50" s="68">
        <f>SUM(M45:M49)</f>
        <v>114659</v>
      </c>
      <c r="N50" s="68">
        <f>SUM(N45:N49)</f>
        <v>2520456</v>
      </c>
      <c r="O50" s="69">
        <f>SUM(O45:O49)</f>
        <v>2395196</v>
      </c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0"/>
      <c r="DJ50" s="510"/>
      <c r="DK50" s="510"/>
      <c r="IC50" s="512"/>
    </row>
    <row r="51" spans="1:237" s="511" customFormat="1" x14ac:dyDescent="0.1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/>
      <c r="BY51" s="510"/>
      <c r="BZ51" s="510"/>
      <c r="CA51" s="510"/>
      <c r="CB51" s="510"/>
      <c r="CC51" s="510"/>
      <c r="CD51" s="510"/>
      <c r="CE51" s="510"/>
      <c r="CF51" s="510"/>
      <c r="CG51" s="510"/>
      <c r="CH51" s="510"/>
      <c r="CI51" s="510"/>
      <c r="CJ51" s="510"/>
      <c r="CK51" s="510"/>
      <c r="CL51" s="510"/>
      <c r="CM51" s="510"/>
      <c r="CN51" s="510"/>
      <c r="CO51" s="510"/>
      <c r="CP51" s="510"/>
      <c r="CQ51" s="510"/>
      <c r="CR51" s="510"/>
      <c r="CS51" s="510"/>
      <c r="CT51" s="510"/>
      <c r="CU51" s="510"/>
      <c r="CV51" s="510"/>
      <c r="CW51" s="510"/>
      <c r="CX51" s="510"/>
      <c r="CY51" s="510"/>
      <c r="CZ51" s="510"/>
      <c r="DA51" s="510"/>
      <c r="DB51" s="510"/>
      <c r="DC51" s="510"/>
      <c r="DD51" s="510"/>
      <c r="DE51" s="510"/>
      <c r="DF51" s="510"/>
      <c r="DG51" s="510"/>
      <c r="DH51" s="510"/>
      <c r="DI51" s="510"/>
      <c r="DJ51" s="510"/>
      <c r="DK51" s="510"/>
      <c r="IB51" s="512"/>
    </row>
    <row r="52" spans="1:237" s="511" customFormat="1" x14ac:dyDescent="0.15">
      <c r="A52" s="510"/>
      <c r="B52" s="310"/>
      <c r="C52" s="310"/>
      <c r="D52" s="310"/>
      <c r="E52" s="516" t="s">
        <v>364</v>
      </c>
      <c r="F52" s="516" t="s">
        <v>365</v>
      </c>
      <c r="G52" s="541" t="s">
        <v>99</v>
      </c>
      <c r="H52" s="541" t="s">
        <v>105</v>
      </c>
      <c r="I52" s="541" t="s">
        <v>110</v>
      </c>
      <c r="J52" s="541" t="s">
        <v>366</v>
      </c>
      <c r="K52" s="541" t="s">
        <v>367</v>
      </c>
      <c r="L52" s="541" t="s">
        <v>368</v>
      </c>
      <c r="M52" s="541" t="s">
        <v>369</v>
      </c>
      <c r="N52" s="541" t="s">
        <v>371</v>
      </c>
      <c r="O52" s="541" t="s">
        <v>372</v>
      </c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10"/>
      <c r="CN52" s="510"/>
      <c r="CO52" s="510"/>
      <c r="CP52" s="510"/>
      <c r="CQ52" s="510"/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10"/>
      <c r="DF52" s="510"/>
      <c r="DG52" s="510"/>
      <c r="DH52" s="510"/>
      <c r="DI52" s="510"/>
      <c r="DJ52" s="510"/>
      <c r="DK52" s="510"/>
      <c r="IB52" s="512"/>
    </row>
    <row r="53" spans="1:237" ht="21.95" customHeight="1" x14ac:dyDescent="0.15">
      <c r="A53" s="145"/>
      <c r="B53" s="235"/>
      <c r="C53" s="439"/>
      <c r="D53" s="440"/>
      <c r="E53" s="159" t="s">
        <v>606</v>
      </c>
      <c r="F53" s="160"/>
      <c r="G53" s="531"/>
      <c r="H53" s="542" t="s">
        <v>607</v>
      </c>
      <c r="I53" s="543"/>
      <c r="J53" s="544"/>
      <c r="K53" s="544"/>
      <c r="L53" s="543"/>
      <c r="M53" s="543"/>
      <c r="N53" s="543"/>
      <c r="O53" s="545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</row>
    <row r="54" spans="1:237" ht="12" customHeight="1" x14ac:dyDescent="0.15">
      <c r="A54" s="145"/>
      <c r="B54" s="190" t="s">
        <v>552</v>
      </c>
      <c r="C54" s="386" t="s">
        <v>18</v>
      </c>
      <c r="D54" s="494"/>
      <c r="E54" s="546"/>
      <c r="F54" s="252"/>
      <c r="G54" s="928" t="s">
        <v>608</v>
      </c>
      <c r="H54" s="930" t="s">
        <v>609</v>
      </c>
      <c r="I54" s="547" t="s">
        <v>610</v>
      </c>
      <c r="J54" s="547"/>
      <c r="K54" s="547"/>
      <c r="L54" s="548"/>
      <c r="M54" s="549" t="s">
        <v>611</v>
      </c>
      <c r="N54" s="550"/>
      <c r="O54" s="551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</row>
    <row r="55" spans="1:237" ht="27.95" customHeight="1" thickBot="1" x14ac:dyDescent="0.2">
      <c r="A55" s="145"/>
      <c r="B55" s="497"/>
      <c r="C55" s="552"/>
      <c r="D55" s="363"/>
      <c r="E55" s="500" t="s">
        <v>612</v>
      </c>
      <c r="F55" s="500" t="s">
        <v>613</v>
      </c>
      <c r="G55" s="929"/>
      <c r="H55" s="931"/>
      <c r="I55" s="553" t="s">
        <v>614</v>
      </c>
      <c r="J55" s="554" t="s">
        <v>615</v>
      </c>
      <c r="K55" s="555" t="s">
        <v>616</v>
      </c>
      <c r="L55" s="556" t="s">
        <v>617</v>
      </c>
      <c r="M55" s="553" t="s">
        <v>614</v>
      </c>
      <c r="N55" s="554" t="s">
        <v>615</v>
      </c>
      <c r="O55" s="554" t="s">
        <v>616</v>
      </c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</row>
    <row r="56" spans="1:237" s="511" customFormat="1" ht="20.100000000000001" customHeight="1" x14ac:dyDescent="0.15">
      <c r="A56" s="310"/>
      <c r="B56" s="525" t="str">
        <f>$B$12</f>
        <v>1 競馬事業会計</v>
      </c>
      <c r="C56" s="222">
        <v>0</v>
      </c>
      <c r="D56" s="364">
        <v>1</v>
      </c>
      <c r="E56" s="63">
        <v>0</v>
      </c>
      <c r="F56" s="63">
        <v>0</v>
      </c>
      <c r="G56" s="64">
        <f>N45+E56-F56</f>
        <v>0</v>
      </c>
      <c r="H56" s="64">
        <f t="shared" ref="H56:H61" si="9">SUM(I56:O56,E67)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13">
        <v>0</v>
      </c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  <c r="BX56" s="510"/>
      <c r="BY56" s="510"/>
      <c r="BZ56" s="510"/>
      <c r="CA56" s="510"/>
      <c r="CB56" s="510"/>
      <c r="CC56" s="510"/>
      <c r="CD56" s="510"/>
      <c r="CE56" s="510"/>
      <c r="CF56" s="510"/>
      <c r="CG56" s="510"/>
      <c r="CH56" s="510"/>
      <c r="CI56" s="510"/>
      <c r="CJ56" s="510"/>
      <c r="CK56" s="510"/>
      <c r="CL56" s="510"/>
      <c r="CM56" s="510"/>
      <c r="CN56" s="510"/>
      <c r="CO56" s="510"/>
      <c r="CP56" s="510"/>
      <c r="CQ56" s="510"/>
      <c r="CR56" s="510"/>
      <c r="CS56" s="510"/>
      <c r="CT56" s="510"/>
      <c r="CU56" s="510"/>
      <c r="CV56" s="510"/>
      <c r="CW56" s="510"/>
      <c r="CX56" s="510"/>
      <c r="CY56" s="510"/>
      <c r="CZ56" s="510"/>
      <c r="DA56" s="510"/>
      <c r="DB56" s="510"/>
      <c r="DC56" s="510"/>
      <c r="DD56" s="510"/>
      <c r="DE56" s="510"/>
      <c r="DF56" s="510"/>
      <c r="DG56" s="510"/>
      <c r="DH56" s="510"/>
      <c r="DI56" s="510"/>
      <c r="DJ56" s="510"/>
      <c r="DK56" s="510"/>
      <c r="IB56" s="512"/>
    </row>
    <row r="57" spans="1:237" s="511" customFormat="1" ht="20.100000000000001" customHeight="1" x14ac:dyDescent="0.15">
      <c r="A57" s="310"/>
      <c r="B57" s="525" t="str">
        <f>$B$13</f>
        <v>2 自転車競走事業会計</v>
      </c>
      <c r="C57" s="194">
        <v>0</v>
      </c>
      <c r="D57" s="343">
        <v>2</v>
      </c>
      <c r="E57" s="96">
        <v>0</v>
      </c>
      <c r="F57" s="96">
        <v>0</v>
      </c>
      <c r="G57" s="94">
        <f t="shared" ref="G57:G60" si="10">N46+E57-F57</f>
        <v>10644</v>
      </c>
      <c r="H57" s="94">
        <f t="shared" si="9"/>
        <v>40332</v>
      </c>
      <c r="I57" s="96">
        <v>21470</v>
      </c>
      <c r="J57" s="96">
        <v>0</v>
      </c>
      <c r="K57" s="96">
        <v>0</v>
      </c>
      <c r="L57" s="96">
        <v>0</v>
      </c>
      <c r="M57" s="96">
        <v>18862</v>
      </c>
      <c r="N57" s="96">
        <v>0</v>
      </c>
      <c r="O57" s="176">
        <v>0</v>
      </c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0"/>
      <c r="BW57" s="510"/>
      <c r="BX57" s="510"/>
      <c r="BY57" s="510"/>
      <c r="BZ57" s="510"/>
      <c r="CA57" s="510"/>
      <c r="CB57" s="510"/>
      <c r="CC57" s="510"/>
      <c r="CD57" s="510"/>
      <c r="CE57" s="510"/>
      <c r="CF57" s="510"/>
      <c r="CG57" s="510"/>
      <c r="CH57" s="510"/>
      <c r="CI57" s="510"/>
      <c r="CJ57" s="510"/>
      <c r="CK57" s="510"/>
      <c r="CL57" s="510"/>
      <c r="CM57" s="510"/>
      <c r="CN57" s="510"/>
      <c r="CO57" s="510"/>
      <c r="CP57" s="510"/>
      <c r="CQ57" s="510"/>
      <c r="CR57" s="510"/>
      <c r="CS57" s="510"/>
      <c r="CT57" s="510"/>
      <c r="CU57" s="510"/>
      <c r="CV57" s="510"/>
      <c r="CW57" s="510"/>
      <c r="CX57" s="510"/>
      <c r="CY57" s="510"/>
      <c r="CZ57" s="510"/>
      <c r="DA57" s="510"/>
      <c r="DB57" s="510"/>
      <c r="DC57" s="510"/>
      <c r="DD57" s="510"/>
      <c r="DE57" s="510"/>
      <c r="DF57" s="510"/>
      <c r="DG57" s="510"/>
      <c r="DH57" s="510"/>
      <c r="DI57" s="510"/>
      <c r="DJ57" s="510"/>
      <c r="DK57" s="510"/>
      <c r="IB57" s="512"/>
    </row>
    <row r="58" spans="1:237" s="511" customFormat="1" ht="20.100000000000001" customHeight="1" x14ac:dyDescent="0.15">
      <c r="A58" s="310"/>
      <c r="B58" s="526" t="str">
        <f>$B$14</f>
        <v>3 小型自動車競走事業会計</v>
      </c>
      <c r="C58" s="194">
        <v>0</v>
      </c>
      <c r="D58" s="343">
        <v>3</v>
      </c>
      <c r="E58" s="96">
        <v>0</v>
      </c>
      <c r="F58" s="96">
        <v>0</v>
      </c>
      <c r="G58" s="94">
        <f t="shared" si="10"/>
        <v>0</v>
      </c>
      <c r="H58" s="94">
        <f t="shared" si="9"/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176">
        <v>0</v>
      </c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  <c r="CJ58" s="510"/>
      <c r="CK58" s="510"/>
      <c r="CL58" s="510"/>
      <c r="CM58" s="510"/>
      <c r="CN58" s="510"/>
      <c r="CO58" s="510"/>
      <c r="CP58" s="510"/>
      <c r="CQ58" s="510"/>
      <c r="CR58" s="510"/>
      <c r="CS58" s="510"/>
      <c r="CT58" s="510"/>
      <c r="CU58" s="510"/>
      <c r="CV58" s="510"/>
      <c r="CW58" s="510"/>
      <c r="CX58" s="510"/>
      <c r="CY58" s="510"/>
      <c r="CZ58" s="510"/>
      <c r="DA58" s="510"/>
      <c r="DB58" s="510"/>
      <c r="DC58" s="510"/>
      <c r="DD58" s="510"/>
      <c r="DE58" s="510"/>
      <c r="DF58" s="510"/>
      <c r="DG58" s="510"/>
      <c r="DH58" s="510"/>
      <c r="DI58" s="510"/>
      <c r="DJ58" s="510"/>
      <c r="DK58" s="510"/>
      <c r="IB58" s="512"/>
    </row>
    <row r="59" spans="1:237" s="511" customFormat="1" ht="20.100000000000001" customHeight="1" x14ac:dyDescent="0.15">
      <c r="A59" s="310"/>
      <c r="B59" s="527" t="str">
        <f>$B$15</f>
        <v>4 モーターボート競走事業会計</v>
      </c>
      <c r="C59" s="194">
        <v>0</v>
      </c>
      <c r="D59" s="343">
        <v>4</v>
      </c>
      <c r="E59" s="96">
        <v>0</v>
      </c>
      <c r="F59" s="96">
        <v>0</v>
      </c>
      <c r="G59" s="94">
        <f t="shared" si="10"/>
        <v>0</v>
      </c>
      <c r="H59" s="94">
        <f t="shared" si="9"/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76">
        <v>0</v>
      </c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10"/>
      <c r="CR59" s="510"/>
      <c r="CS59" s="510"/>
      <c r="CT59" s="510"/>
      <c r="CU59" s="510"/>
      <c r="CV59" s="510"/>
      <c r="CW59" s="510"/>
      <c r="CX59" s="510"/>
      <c r="CY59" s="510"/>
      <c r="CZ59" s="510"/>
      <c r="DA59" s="510"/>
      <c r="DB59" s="510"/>
      <c r="DC59" s="510"/>
      <c r="DD59" s="510"/>
      <c r="DE59" s="510"/>
      <c r="DF59" s="510"/>
      <c r="DG59" s="510"/>
      <c r="DH59" s="510"/>
      <c r="DI59" s="510"/>
      <c r="DJ59" s="510"/>
      <c r="DK59" s="510"/>
      <c r="IB59" s="512"/>
    </row>
    <row r="60" spans="1:237" s="511" customFormat="1" ht="20.100000000000001" customHeight="1" x14ac:dyDescent="0.15">
      <c r="A60" s="310"/>
      <c r="B60" s="525" t="str">
        <f>$B$16</f>
        <v>5 宝くじ事業会計</v>
      </c>
      <c r="C60" s="194">
        <v>0</v>
      </c>
      <c r="D60" s="343">
        <v>5</v>
      </c>
      <c r="E60" s="96">
        <v>0</v>
      </c>
      <c r="F60" s="96">
        <v>0</v>
      </c>
      <c r="G60" s="94">
        <f t="shared" si="10"/>
        <v>2509812</v>
      </c>
      <c r="H60" s="195">
        <f t="shared" si="9"/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238">
        <v>0</v>
      </c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10"/>
      <c r="CR60" s="510"/>
      <c r="CS60" s="510"/>
      <c r="CT60" s="510"/>
      <c r="CU60" s="510"/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0"/>
      <c r="DH60" s="510"/>
      <c r="DI60" s="510"/>
      <c r="DJ60" s="510"/>
      <c r="DK60" s="510"/>
      <c r="IB60" s="512"/>
    </row>
    <row r="61" spans="1:237" s="511" customFormat="1" ht="20.100000000000001" customHeight="1" thickBot="1" x14ac:dyDescent="0.2">
      <c r="A61" s="310"/>
      <c r="B61" s="525" t="str">
        <f>$B$17</f>
        <v>合計(1～5)</v>
      </c>
      <c r="C61" s="225">
        <v>0</v>
      </c>
      <c r="D61" s="515">
        <v>6</v>
      </c>
      <c r="E61" s="68">
        <f>SUM(E56:E60)</f>
        <v>0</v>
      </c>
      <c r="F61" s="68">
        <f>SUM(F56:F60)</f>
        <v>0</v>
      </c>
      <c r="G61" s="68">
        <f>SUM(G56:G60)</f>
        <v>2520456</v>
      </c>
      <c r="H61" s="68">
        <f t="shared" si="9"/>
        <v>40332</v>
      </c>
      <c r="I61" s="68">
        <f>SUM(I56:I60)</f>
        <v>21470</v>
      </c>
      <c r="J61" s="68">
        <f>SUM(J56:J60)</f>
        <v>0</v>
      </c>
      <c r="K61" s="68">
        <f>SUM(K56:K60)</f>
        <v>0</v>
      </c>
      <c r="L61" s="68">
        <f>SUM(L56:L60)</f>
        <v>0</v>
      </c>
      <c r="M61" s="68">
        <f>SUM(M56:M60)</f>
        <v>18862</v>
      </c>
      <c r="N61" s="68">
        <f t="shared" ref="N61" si="11">SUM(N56:N60)</f>
        <v>0</v>
      </c>
      <c r="O61" s="69">
        <f>SUM(O56:O60)</f>
        <v>0</v>
      </c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  <c r="BI61" s="510"/>
      <c r="BJ61" s="510"/>
      <c r="BK61" s="510"/>
      <c r="BL61" s="510"/>
      <c r="BM61" s="510"/>
      <c r="BN61" s="510"/>
      <c r="BO61" s="510"/>
      <c r="BP61" s="510"/>
      <c r="BQ61" s="510"/>
      <c r="BR61" s="510"/>
      <c r="BS61" s="510"/>
      <c r="BT61" s="510"/>
      <c r="BU61" s="510"/>
      <c r="BV61" s="510"/>
      <c r="BW61" s="510"/>
      <c r="BX61" s="510"/>
      <c r="BY61" s="510"/>
      <c r="BZ61" s="510"/>
      <c r="CA61" s="510"/>
      <c r="CB61" s="510"/>
      <c r="CC61" s="510"/>
      <c r="CD61" s="510"/>
      <c r="CE61" s="510"/>
      <c r="CF61" s="510"/>
      <c r="CG61" s="510"/>
      <c r="CH61" s="510"/>
      <c r="CI61" s="510"/>
      <c r="CJ61" s="510"/>
      <c r="CK61" s="510"/>
      <c r="CL61" s="510"/>
      <c r="CM61" s="510"/>
      <c r="CN61" s="510"/>
      <c r="CO61" s="510"/>
      <c r="CP61" s="510"/>
      <c r="CQ61" s="510"/>
      <c r="CR61" s="510"/>
      <c r="CS61" s="510"/>
      <c r="CT61" s="510"/>
      <c r="CU61" s="510"/>
      <c r="CV61" s="510"/>
      <c r="CW61" s="510"/>
      <c r="CX61" s="510"/>
      <c r="CY61" s="510"/>
      <c r="CZ61" s="510"/>
      <c r="DA61" s="510"/>
      <c r="DB61" s="510"/>
      <c r="DC61" s="510"/>
      <c r="DD61" s="510"/>
      <c r="DE61" s="510"/>
      <c r="DF61" s="510"/>
      <c r="DG61" s="510"/>
      <c r="DH61" s="510"/>
      <c r="DI61" s="510"/>
      <c r="DJ61" s="510"/>
      <c r="DK61" s="510"/>
      <c r="IB61" s="512"/>
    </row>
    <row r="62" spans="1:237" s="511" customFormat="1" x14ac:dyDescent="0.1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  <c r="CJ62" s="510"/>
      <c r="CK62" s="510"/>
      <c r="CL62" s="510"/>
      <c r="CM62" s="510"/>
      <c r="CN62" s="510"/>
      <c r="CO62" s="510"/>
      <c r="CP62" s="510"/>
      <c r="CQ62" s="510"/>
      <c r="CR62" s="510"/>
      <c r="CS62" s="510"/>
      <c r="CT62" s="510"/>
      <c r="CU62" s="510"/>
      <c r="CV62" s="510"/>
      <c r="CW62" s="510"/>
      <c r="CX62" s="510"/>
      <c r="CY62" s="510"/>
      <c r="CZ62" s="510"/>
      <c r="DA62" s="510"/>
      <c r="DB62" s="510"/>
      <c r="DC62" s="510"/>
      <c r="DD62" s="510"/>
      <c r="DE62" s="510"/>
      <c r="DF62" s="510"/>
      <c r="DG62" s="510"/>
      <c r="DH62" s="510"/>
      <c r="DI62" s="510"/>
      <c r="DJ62" s="510"/>
      <c r="DK62" s="510"/>
      <c r="IB62" s="512"/>
    </row>
    <row r="63" spans="1:237" s="511" customFormat="1" x14ac:dyDescent="0.15">
      <c r="A63" s="510"/>
      <c r="B63" s="310"/>
      <c r="C63" s="310"/>
      <c r="D63" s="310"/>
      <c r="E63" s="541" t="s">
        <v>373</v>
      </c>
      <c r="F63" s="541" t="s">
        <v>374</v>
      </c>
      <c r="G63" s="541" t="s">
        <v>161</v>
      </c>
      <c r="H63" s="541" t="s">
        <v>167</v>
      </c>
      <c r="I63" s="541" t="s">
        <v>173</v>
      </c>
      <c r="J63" s="541" t="s">
        <v>177</v>
      </c>
      <c r="K63" s="541" t="s">
        <v>184</v>
      </c>
      <c r="L63" s="541" t="s">
        <v>189</v>
      </c>
      <c r="M63" s="541" t="s">
        <v>195</v>
      </c>
      <c r="N63" s="541" t="s">
        <v>202</v>
      </c>
      <c r="O63" s="3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  <c r="BI63" s="510"/>
      <c r="BJ63" s="510"/>
      <c r="BK63" s="510"/>
      <c r="BL63" s="510"/>
      <c r="BM63" s="510"/>
      <c r="BN63" s="510"/>
      <c r="BO63" s="510"/>
      <c r="BP63" s="510"/>
      <c r="BQ63" s="510"/>
      <c r="BR63" s="510"/>
      <c r="BS63" s="510"/>
      <c r="BT63" s="510"/>
      <c r="BU63" s="510"/>
      <c r="BV63" s="510"/>
      <c r="BW63" s="510"/>
      <c r="BX63" s="510"/>
      <c r="BY63" s="510"/>
      <c r="BZ63" s="510"/>
      <c r="CA63" s="510"/>
      <c r="CB63" s="510"/>
      <c r="CC63" s="510"/>
      <c r="CD63" s="510"/>
      <c r="CE63" s="510"/>
      <c r="CF63" s="510"/>
      <c r="CG63" s="510"/>
      <c r="CH63" s="510"/>
      <c r="CI63" s="510"/>
      <c r="CJ63" s="510"/>
      <c r="CK63" s="510"/>
      <c r="CL63" s="510"/>
      <c r="CM63" s="510"/>
      <c r="CN63" s="510"/>
      <c r="CO63" s="510"/>
      <c r="CP63" s="510"/>
      <c r="CQ63" s="510"/>
      <c r="CR63" s="510"/>
      <c r="CS63" s="510"/>
      <c r="CT63" s="510"/>
      <c r="CU63" s="510"/>
      <c r="CV63" s="510"/>
      <c r="CW63" s="510"/>
      <c r="CX63" s="510"/>
      <c r="CY63" s="510"/>
      <c r="CZ63" s="510"/>
      <c r="DA63" s="510"/>
      <c r="DB63" s="510"/>
      <c r="DC63" s="510"/>
      <c r="DD63" s="510"/>
      <c r="DE63" s="510"/>
      <c r="DF63" s="510"/>
      <c r="DG63" s="510"/>
      <c r="DH63" s="510"/>
      <c r="DI63" s="510"/>
      <c r="DJ63" s="510"/>
      <c r="DK63" s="510"/>
      <c r="IB63" s="512"/>
    </row>
    <row r="64" spans="1:237" s="511" customFormat="1" ht="21.95" customHeight="1" x14ac:dyDescent="0.15">
      <c r="A64" s="510"/>
      <c r="B64" s="439"/>
      <c r="C64" s="439"/>
      <c r="D64" s="440"/>
      <c r="E64" s="159" t="s">
        <v>618</v>
      </c>
      <c r="F64" s="543"/>
      <c r="G64" s="160"/>
      <c r="H64" s="518"/>
      <c r="I64" s="518"/>
      <c r="J64" s="531"/>
      <c r="K64" s="160" t="s">
        <v>619</v>
      </c>
      <c r="L64" s="160"/>
      <c r="M64" s="557"/>
      <c r="N64" s="543"/>
      <c r="O64" s="545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0"/>
      <c r="CF64" s="510"/>
      <c r="CG64" s="510"/>
      <c r="CH64" s="510"/>
      <c r="CI64" s="510"/>
      <c r="CJ64" s="510"/>
      <c r="CK64" s="510"/>
      <c r="CL64" s="510"/>
      <c r="CM64" s="510"/>
      <c r="CN64" s="510"/>
      <c r="CO64" s="510"/>
      <c r="CP64" s="510"/>
      <c r="CQ64" s="510"/>
      <c r="CR64" s="510"/>
      <c r="CS64" s="510"/>
      <c r="CT64" s="510"/>
      <c r="CU64" s="510"/>
      <c r="CV64" s="510"/>
      <c r="CW64" s="510"/>
      <c r="CX64" s="510"/>
      <c r="CY64" s="510"/>
      <c r="CZ64" s="510"/>
      <c r="DA64" s="510"/>
      <c r="DB64" s="510"/>
      <c r="DC64" s="510"/>
      <c r="DD64" s="510"/>
      <c r="DE64" s="510"/>
      <c r="DF64" s="510"/>
      <c r="DG64" s="510"/>
      <c r="DH64" s="510"/>
      <c r="DI64" s="510"/>
      <c r="DJ64" s="510"/>
      <c r="DK64" s="510"/>
      <c r="IB64" s="512"/>
    </row>
    <row r="65" spans="1:236" s="511" customFormat="1" ht="14.25" customHeight="1" x14ac:dyDescent="0.15">
      <c r="A65" s="510"/>
      <c r="B65" s="378" t="s">
        <v>552</v>
      </c>
      <c r="C65" s="386" t="s">
        <v>18</v>
      </c>
      <c r="D65" s="494"/>
      <c r="E65" s="558"/>
      <c r="F65" s="932" t="s">
        <v>620</v>
      </c>
      <c r="G65" s="934" t="s">
        <v>621</v>
      </c>
      <c r="H65" s="936" t="s">
        <v>622</v>
      </c>
      <c r="I65" s="938" t="s">
        <v>383</v>
      </c>
      <c r="J65" s="940" t="s">
        <v>623</v>
      </c>
      <c r="K65" s="936" t="s">
        <v>624</v>
      </c>
      <c r="L65" s="559" t="s">
        <v>625</v>
      </c>
      <c r="M65" s="544"/>
      <c r="N65" s="544"/>
      <c r="O65" s="56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  <c r="AF65" s="510"/>
      <c r="AG65" s="510"/>
      <c r="AH65" s="510"/>
      <c r="AI65" s="510"/>
      <c r="AJ65" s="510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0"/>
      <c r="BG65" s="510"/>
      <c r="BH65" s="510"/>
      <c r="BI65" s="510"/>
      <c r="BJ65" s="510"/>
      <c r="BK65" s="510"/>
      <c r="BL65" s="510"/>
      <c r="BM65" s="510"/>
      <c r="BN65" s="510"/>
      <c r="BO65" s="510"/>
      <c r="BP65" s="510"/>
      <c r="BQ65" s="510"/>
      <c r="BR65" s="510"/>
      <c r="BS65" s="510"/>
      <c r="BT65" s="510"/>
      <c r="BU65" s="510"/>
      <c r="BV65" s="510"/>
      <c r="BW65" s="510"/>
      <c r="BX65" s="510"/>
      <c r="BY65" s="510"/>
      <c r="BZ65" s="510"/>
      <c r="CA65" s="510"/>
      <c r="CB65" s="510"/>
      <c r="CC65" s="510"/>
      <c r="CD65" s="510"/>
      <c r="CE65" s="510"/>
      <c r="CF65" s="510"/>
      <c r="CG65" s="510"/>
      <c r="CH65" s="510"/>
      <c r="CI65" s="510"/>
      <c r="CJ65" s="510"/>
      <c r="CK65" s="510"/>
      <c r="CL65" s="510"/>
      <c r="CM65" s="510"/>
      <c r="CN65" s="510"/>
      <c r="CO65" s="510"/>
      <c r="CP65" s="510"/>
      <c r="CQ65" s="510"/>
      <c r="CR65" s="510"/>
      <c r="CS65" s="510"/>
      <c r="CT65" s="510"/>
      <c r="CU65" s="510"/>
      <c r="CV65" s="510"/>
      <c r="CW65" s="510"/>
      <c r="CX65" s="510"/>
      <c r="CY65" s="510"/>
      <c r="CZ65" s="510"/>
      <c r="DA65" s="510"/>
      <c r="DB65" s="510"/>
      <c r="DC65" s="510"/>
      <c r="DD65" s="510"/>
      <c r="DE65" s="510"/>
      <c r="DF65" s="510"/>
      <c r="DG65" s="510"/>
      <c r="DH65" s="510"/>
      <c r="DI65" s="510"/>
      <c r="DJ65" s="510"/>
      <c r="DK65" s="510"/>
      <c r="IB65" s="512"/>
    </row>
    <row r="66" spans="1:236" s="511" customFormat="1" ht="27.75" customHeight="1" thickBot="1" x14ac:dyDescent="0.2">
      <c r="A66" s="510"/>
      <c r="B66" s="561"/>
      <c r="C66" s="539"/>
      <c r="D66" s="540"/>
      <c r="E66" s="562" t="s">
        <v>617</v>
      </c>
      <c r="F66" s="933"/>
      <c r="G66" s="935"/>
      <c r="H66" s="937"/>
      <c r="I66" s="939"/>
      <c r="J66" s="941"/>
      <c r="K66" s="937"/>
      <c r="L66" s="563" t="s">
        <v>626</v>
      </c>
      <c r="M66" s="564" t="s">
        <v>627</v>
      </c>
      <c r="N66" s="564" t="s">
        <v>628</v>
      </c>
      <c r="O66" s="564" t="s">
        <v>629</v>
      </c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  <c r="BK66" s="510"/>
      <c r="BL66" s="510"/>
      <c r="BM66" s="510"/>
      <c r="BN66" s="510"/>
      <c r="BO66" s="510"/>
      <c r="BP66" s="510"/>
      <c r="BQ66" s="510"/>
      <c r="BR66" s="510"/>
      <c r="BS66" s="510"/>
      <c r="BT66" s="510"/>
      <c r="BU66" s="510"/>
      <c r="BV66" s="510"/>
      <c r="BW66" s="510"/>
      <c r="BX66" s="510"/>
      <c r="BY66" s="510"/>
      <c r="BZ66" s="510"/>
      <c r="CA66" s="510"/>
      <c r="CB66" s="510"/>
      <c r="CC66" s="510"/>
      <c r="CD66" s="510"/>
      <c r="CE66" s="510"/>
      <c r="CF66" s="510"/>
      <c r="CG66" s="510"/>
      <c r="CH66" s="510"/>
      <c r="CI66" s="510"/>
      <c r="CJ66" s="510"/>
      <c r="CK66" s="510"/>
      <c r="CL66" s="510"/>
      <c r="CM66" s="510"/>
      <c r="CN66" s="510"/>
      <c r="CO66" s="510"/>
      <c r="CP66" s="510"/>
      <c r="CQ66" s="510"/>
      <c r="CR66" s="510"/>
      <c r="CS66" s="510"/>
      <c r="CT66" s="510"/>
      <c r="CU66" s="510"/>
      <c r="CV66" s="510"/>
      <c r="CW66" s="510"/>
      <c r="CX66" s="510"/>
      <c r="CY66" s="510"/>
      <c r="CZ66" s="510"/>
      <c r="DA66" s="510"/>
      <c r="DB66" s="510"/>
      <c r="DC66" s="510"/>
      <c r="DD66" s="510"/>
      <c r="DE66" s="510"/>
      <c r="DF66" s="510"/>
      <c r="DG66" s="510"/>
      <c r="DH66" s="510"/>
      <c r="DI66" s="510"/>
      <c r="DJ66" s="510"/>
      <c r="DK66" s="510"/>
      <c r="IB66" s="512"/>
    </row>
    <row r="67" spans="1:236" s="511" customFormat="1" ht="20.100000000000001" customHeight="1" x14ac:dyDescent="0.15">
      <c r="A67" s="510"/>
      <c r="B67" s="525" t="str">
        <f>$B$12</f>
        <v>1 競馬事業会計</v>
      </c>
      <c r="C67" s="222">
        <v>0</v>
      </c>
      <c r="D67" s="509">
        <v>1</v>
      </c>
      <c r="E67" s="63">
        <v>0</v>
      </c>
      <c r="F67" s="346">
        <v>0</v>
      </c>
      <c r="G67" s="346">
        <v>0</v>
      </c>
      <c r="H67" s="346">
        <v>0</v>
      </c>
      <c r="I67" s="346">
        <v>0</v>
      </c>
      <c r="J67" s="205">
        <f>SUM(H56,F67:I67)</f>
        <v>0</v>
      </c>
      <c r="K67" s="63"/>
      <c r="L67" s="63"/>
      <c r="M67" s="63"/>
      <c r="N67" s="63"/>
      <c r="O67" s="65">
        <f>SUM(L67:N67)</f>
        <v>0</v>
      </c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/>
      <c r="BN67" s="510"/>
      <c r="BO67" s="510"/>
      <c r="BP67" s="510"/>
      <c r="BQ67" s="510"/>
      <c r="BR67" s="510"/>
      <c r="BS67" s="510"/>
      <c r="BT67" s="510"/>
      <c r="BU67" s="510"/>
      <c r="BV67" s="510"/>
      <c r="BW67" s="510"/>
      <c r="BX67" s="510"/>
      <c r="BY67" s="510"/>
      <c r="BZ67" s="510"/>
      <c r="CA67" s="510"/>
      <c r="CB67" s="510"/>
      <c r="CC67" s="510"/>
      <c r="CD67" s="510"/>
      <c r="CE67" s="510"/>
      <c r="CF67" s="510"/>
      <c r="CG67" s="510"/>
      <c r="CH67" s="510"/>
      <c r="CI67" s="510"/>
      <c r="CJ67" s="510"/>
      <c r="CK67" s="510"/>
      <c r="CL67" s="510"/>
      <c r="CM67" s="510"/>
      <c r="CN67" s="510"/>
      <c r="CO67" s="510"/>
      <c r="CP67" s="510"/>
      <c r="CQ67" s="510"/>
      <c r="CR67" s="510"/>
      <c r="CS67" s="510"/>
      <c r="CT67" s="510"/>
      <c r="CU67" s="510"/>
      <c r="CV67" s="510"/>
      <c r="CW67" s="510"/>
      <c r="CX67" s="510"/>
      <c r="CY67" s="510"/>
      <c r="CZ67" s="510"/>
      <c r="DA67" s="510"/>
      <c r="DB67" s="510"/>
      <c r="DC67" s="510"/>
      <c r="DD67" s="510"/>
      <c r="DE67" s="510"/>
      <c r="DF67" s="510"/>
      <c r="DG67" s="510"/>
      <c r="DH67" s="510"/>
      <c r="DI67" s="510"/>
      <c r="DJ67" s="510"/>
      <c r="DK67" s="510"/>
      <c r="IB67" s="512"/>
    </row>
    <row r="68" spans="1:236" s="511" customFormat="1" ht="20.100000000000001" customHeight="1" x14ac:dyDescent="0.15">
      <c r="A68" s="510"/>
      <c r="B68" s="525" t="str">
        <f>$B$13</f>
        <v>2 自転車競走事業会計</v>
      </c>
      <c r="C68" s="194">
        <v>0</v>
      </c>
      <c r="D68" s="343">
        <v>2</v>
      </c>
      <c r="E68" s="96">
        <v>0</v>
      </c>
      <c r="F68" s="96">
        <v>14539</v>
      </c>
      <c r="G68" s="96">
        <v>8299</v>
      </c>
      <c r="H68" s="96">
        <v>0</v>
      </c>
      <c r="I68" s="96">
        <v>3355</v>
      </c>
      <c r="J68" s="94">
        <f t="shared" ref="J68:J71" si="12">SUM(H57,F68:I68)</f>
        <v>66525</v>
      </c>
      <c r="K68" s="96">
        <v>9034</v>
      </c>
      <c r="L68" s="96">
        <v>7</v>
      </c>
      <c r="M68" s="96">
        <v>0</v>
      </c>
      <c r="N68" s="96">
        <v>6</v>
      </c>
      <c r="O68" s="95">
        <f t="shared" ref="O68:O71" si="13">SUM(L68:N68)</f>
        <v>13</v>
      </c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0"/>
      <c r="BT68" s="510"/>
      <c r="BU68" s="510"/>
      <c r="BV68" s="510"/>
      <c r="BW68" s="510"/>
      <c r="BX68" s="510"/>
      <c r="BY68" s="510"/>
      <c r="BZ68" s="510"/>
      <c r="CA68" s="510"/>
      <c r="CB68" s="510"/>
      <c r="CC68" s="510"/>
      <c r="CD68" s="510"/>
      <c r="CE68" s="510"/>
      <c r="CF68" s="510"/>
      <c r="CG68" s="510"/>
      <c r="CH68" s="510"/>
      <c r="CI68" s="510"/>
      <c r="CJ68" s="510"/>
      <c r="CK68" s="510"/>
      <c r="CL68" s="510"/>
      <c r="CM68" s="510"/>
      <c r="CN68" s="510"/>
      <c r="CO68" s="510"/>
      <c r="CP68" s="510"/>
      <c r="CQ68" s="510"/>
      <c r="CR68" s="510"/>
      <c r="CS68" s="510"/>
      <c r="CT68" s="510"/>
      <c r="CU68" s="510"/>
      <c r="CV68" s="510"/>
      <c r="CW68" s="510"/>
      <c r="CX68" s="510"/>
      <c r="CY68" s="510"/>
      <c r="CZ68" s="510"/>
      <c r="DA68" s="510"/>
      <c r="DB68" s="510"/>
      <c r="DC68" s="510"/>
      <c r="DD68" s="510"/>
      <c r="DE68" s="510"/>
      <c r="DF68" s="510"/>
      <c r="DG68" s="510"/>
      <c r="DH68" s="510"/>
      <c r="DI68" s="510"/>
      <c r="DJ68" s="510"/>
      <c r="DK68" s="510"/>
      <c r="IB68" s="512"/>
    </row>
    <row r="69" spans="1:236" s="511" customFormat="1" ht="20.100000000000001" customHeight="1" x14ac:dyDescent="0.15">
      <c r="A69" s="510"/>
      <c r="B69" s="526" t="str">
        <f>$B$14</f>
        <v>3 小型自動車競走事業会計</v>
      </c>
      <c r="C69" s="194">
        <v>0</v>
      </c>
      <c r="D69" s="343">
        <v>3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4">
        <f t="shared" si="12"/>
        <v>0</v>
      </c>
      <c r="K69" s="96"/>
      <c r="L69" s="96"/>
      <c r="M69" s="96"/>
      <c r="N69" s="96"/>
      <c r="O69" s="95">
        <f t="shared" si="13"/>
        <v>0</v>
      </c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  <c r="BK69" s="510"/>
      <c r="BL69" s="510"/>
      <c r="BM69" s="510"/>
      <c r="BN69" s="510"/>
      <c r="BO69" s="510"/>
      <c r="BP69" s="510"/>
      <c r="BQ69" s="510"/>
      <c r="BR69" s="510"/>
      <c r="BS69" s="510"/>
      <c r="BT69" s="510"/>
      <c r="BU69" s="510"/>
      <c r="BV69" s="510"/>
      <c r="BW69" s="510"/>
      <c r="BX69" s="510"/>
      <c r="BY69" s="510"/>
      <c r="BZ69" s="510"/>
      <c r="CA69" s="510"/>
      <c r="CB69" s="510"/>
      <c r="CC69" s="510"/>
      <c r="CD69" s="510"/>
      <c r="CE69" s="510"/>
      <c r="CF69" s="510"/>
      <c r="CG69" s="510"/>
      <c r="CH69" s="510"/>
      <c r="CI69" s="510"/>
      <c r="CJ69" s="510"/>
      <c r="CK69" s="510"/>
      <c r="CL69" s="510"/>
      <c r="CM69" s="510"/>
      <c r="CN69" s="510"/>
      <c r="CO69" s="510"/>
      <c r="CP69" s="510"/>
      <c r="CQ69" s="510"/>
      <c r="CR69" s="510"/>
      <c r="CS69" s="510"/>
      <c r="CT69" s="510"/>
      <c r="CU69" s="510"/>
      <c r="CV69" s="510"/>
      <c r="CW69" s="510"/>
      <c r="CX69" s="510"/>
      <c r="CY69" s="510"/>
      <c r="CZ69" s="510"/>
      <c r="DA69" s="510"/>
      <c r="DB69" s="510"/>
      <c r="DC69" s="510"/>
      <c r="DD69" s="510"/>
      <c r="DE69" s="510"/>
      <c r="DF69" s="510"/>
      <c r="DG69" s="510"/>
      <c r="DH69" s="510"/>
      <c r="DI69" s="510"/>
      <c r="DJ69" s="510"/>
      <c r="DK69" s="510"/>
      <c r="IB69" s="512"/>
    </row>
    <row r="70" spans="1:236" s="511" customFormat="1" ht="20.100000000000001" customHeight="1" x14ac:dyDescent="0.15">
      <c r="A70" s="510"/>
      <c r="B70" s="527" t="str">
        <f>$B$15</f>
        <v>4 モーターボート競走事業会計</v>
      </c>
      <c r="C70" s="194">
        <v>0</v>
      </c>
      <c r="D70" s="343">
        <v>4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4">
        <f t="shared" si="12"/>
        <v>0</v>
      </c>
      <c r="K70" s="96"/>
      <c r="L70" s="96"/>
      <c r="M70" s="96"/>
      <c r="N70" s="96"/>
      <c r="O70" s="95">
        <f t="shared" si="13"/>
        <v>0</v>
      </c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/>
      <c r="AN70" s="510"/>
      <c r="AO70" s="510"/>
      <c r="AP70" s="510"/>
      <c r="AQ70" s="510"/>
      <c r="AR70" s="510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0"/>
      <c r="BE70" s="510"/>
      <c r="BF70" s="510"/>
      <c r="BG70" s="510"/>
      <c r="BH70" s="510"/>
      <c r="BI70" s="510"/>
      <c r="BJ70" s="510"/>
      <c r="BK70" s="510"/>
      <c r="BL70" s="510"/>
      <c r="BM70" s="510"/>
      <c r="BN70" s="510"/>
      <c r="BO70" s="510"/>
      <c r="BP70" s="510"/>
      <c r="BQ70" s="510"/>
      <c r="BR70" s="510"/>
      <c r="BS70" s="510"/>
      <c r="BT70" s="510"/>
      <c r="BU70" s="510"/>
      <c r="BV70" s="510"/>
      <c r="BW70" s="510"/>
      <c r="BX70" s="510"/>
      <c r="BY70" s="510"/>
      <c r="BZ70" s="510"/>
      <c r="CA70" s="510"/>
      <c r="CB70" s="510"/>
      <c r="CC70" s="510"/>
      <c r="CD70" s="510"/>
      <c r="CE70" s="510"/>
      <c r="CF70" s="510"/>
      <c r="CG70" s="510"/>
      <c r="CH70" s="510"/>
      <c r="CI70" s="510"/>
      <c r="CJ70" s="510"/>
      <c r="CK70" s="510"/>
      <c r="CL70" s="510"/>
      <c r="CM70" s="510"/>
      <c r="CN70" s="510"/>
      <c r="CO70" s="510"/>
      <c r="CP70" s="510"/>
      <c r="CQ70" s="510"/>
      <c r="CR70" s="510"/>
      <c r="CS70" s="510"/>
      <c r="CT70" s="510"/>
      <c r="CU70" s="510"/>
      <c r="CV70" s="510"/>
      <c r="CW70" s="510"/>
      <c r="CX70" s="510"/>
      <c r="CY70" s="510"/>
      <c r="CZ70" s="510"/>
      <c r="DA70" s="510"/>
      <c r="DB70" s="510"/>
      <c r="DC70" s="510"/>
      <c r="DD70" s="510"/>
      <c r="DE70" s="510"/>
      <c r="DF70" s="510"/>
      <c r="DG70" s="510"/>
      <c r="DH70" s="510"/>
      <c r="DI70" s="510"/>
      <c r="DJ70" s="510"/>
      <c r="DK70" s="510"/>
      <c r="IB70" s="512"/>
    </row>
    <row r="71" spans="1:236" s="511" customFormat="1" ht="20.100000000000001" customHeight="1" x14ac:dyDescent="0.15">
      <c r="A71" s="510"/>
      <c r="B71" s="525" t="str">
        <f>$B$16</f>
        <v>5 宝くじ事業会計</v>
      </c>
      <c r="C71" s="194">
        <v>0</v>
      </c>
      <c r="D71" s="343">
        <v>5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5">
        <f t="shared" si="12"/>
        <v>0</v>
      </c>
      <c r="K71" s="96">
        <v>101729</v>
      </c>
      <c r="L71" s="193">
        <v>0</v>
      </c>
      <c r="M71" s="193">
        <v>0</v>
      </c>
      <c r="N71" s="193">
        <v>0</v>
      </c>
      <c r="O71" s="202">
        <f t="shared" si="13"/>
        <v>0</v>
      </c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  <c r="BK71" s="510"/>
      <c r="BL71" s="510"/>
      <c r="BM71" s="510"/>
      <c r="BN71" s="510"/>
      <c r="BO71" s="510"/>
      <c r="BP71" s="510"/>
      <c r="BQ71" s="510"/>
      <c r="BR71" s="510"/>
      <c r="BS71" s="510"/>
      <c r="BT71" s="510"/>
      <c r="BU71" s="510"/>
      <c r="BV71" s="510"/>
      <c r="BW71" s="510"/>
      <c r="BX71" s="510"/>
      <c r="BY71" s="510"/>
      <c r="BZ71" s="510"/>
      <c r="CA71" s="510"/>
      <c r="CB71" s="510"/>
      <c r="CC71" s="510"/>
      <c r="CD71" s="510"/>
      <c r="CE71" s="510"/>
      <c r="CF71" s="510"/>
      <c r="CG71" s="510"/>
      <c r="CH71" s="510"/>
      <c r="CI71" s="510"/>
      <c r="CJ71" s="510"/>
      <c r="CK71" s="510"/>
      <c r="CL71" s="510"/>
      <c r="CM71" s="510"/>
      <c r="CN71" s="510"/>
      <c r="CO71" s="510"/>
      <c r="CP71" s="510"/>
      <c r="CQ71" s="510"/>
      <c r="CR71" s="510"/>
      <c r="CS71" s="510"/>
      <c r="CT71" s="510"/>
      <c r="CU71" s="510"/>
      <c r="CV71" s="510"/>
      <c r="CW71" s="510"/>
      <c r="CX71" s="510"/>
      <c r="CY71" s="510"/>
      <c r="CZ71" s="510"/>
      <c r="DA71" s="510"/>
      <c r="DB71" s="510"/>
      <c r="DC71" s="510"/>
      <c r="DD71" s="510"/>
      <c r="DE71" s="510"/>
      <c r="DF71" s="510"/>
      <c r="DG71" s="510"/>
      <c r="DH71" s="510"/>
      <c r="DI71" s="510"/>
      <c r="DJ71" s="510"/>
      <c r="DK71" s="510"/>
      <c r="IB71" s="512"/>
    </row>
    <row r="72" spans="1:236" s="511" customFormat="1" ht="20.100000000000001" customHeight="1" thickBot="1" x14ac:dyDescent="0.2">
      <c r="A72" s="510"/>
      <c r="B72" s="525" t="str">
        <f>$B$17</f>
        <v>合計(1～5)</v>
      </c>
      <c r="C72" s="225">
        <v>0</v>
      </c>
      <c r="D72" s="515">
        <v>6</v>
      </c>
      <c r="E72" s="68">
        <f t="shared" ref="E72:N72" si="14">SUM(E67:E71)</f>
        <v>0</v>
      </c>
      <c r="F72" s="68">
        <f t="shared" si="14"/>
        <v>14539</v>
      </c>
      <c r="G72" s="68">
        <f t="shared" si="14"/>
        <v>8299</v>
      </c>
      <c r="H72" s="68">
        <f t="shared" si="14"/>
        <v>0</v>
      </c>
      <c r="I72" s="68">
        <f t="shared" si="14"/>
        <v>3355</v>
      </c>
      <c r="J72" s="68">
        <f t="shared" si="14"/>
        <v>66525</v>
      </c>
      <c r="K72" s="68">
        <f t="shared" si="14"/>
        <v>110763</v>
      </c>
      <c r="L72" s="350">
        <f t="shared" si="14"/>
        <v>7</v>
      </c>
      <c r="M72" s="68">
        <f t="shared" si="14"/>
        <v>0</v>
      </c>
      <c r="N72" s="565">
        <f t="shared" si="14"/>
        <v>6</v>
      </c>
      <c r="O72" s="69">
        <f>SUM(L72:N72)</f>
        <v>13</v>
      </c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  <c r="BK72" s="510"/>
      <c r="BL72" s="510"/>
      <c r="BM72" s="510"/>
      <c r="BN72" s="510"/>
      <c r="BO72" s="510"/>
      <c r="BP72" s="510"/>
      <c r="BQ72" s="510"/>
      <c r="BR72" s="510"/>
      <c r="BS72" s="510"/>
      <c r="BT72" s="510"/>
      <c r="BU72" s="510"/>
      <c r="BV72" s="510"/>
      <c r="BW72" s="510"/>
      <c r="BX72" s="510"/>
      <c r="BY72" s="510"/>
      <c r="BZ72" s="510"/>
      <c r="CA72" s="510"/>
      <c r="CB72" s="510"/>
      <c r="CC72" s="510"/>
      <c r="CD72" s="510"/>
      <c r="CE72" s="510"/>
      <c r="CF72" s="510"/>
      <c r="CG72" s="510"/>
      <c r="CH72" s="510"/>
      <c r="CI72" s="510"/>
      <c r="CJ72" s="510"/>
      <c r="CK72" s="510"/>
      <c r="CL72" s="510"/>
      <c r="CM72" s="510"/>
      <c r="CN72" s="510"/>
      <c r="CO72" s="510"/>
      <c r="CP72" s="510"/>
      <c r="CQ72" s="510"/>
      <c r="CR72" s="510"/>
      <c r="CS72" s="510"/>
      <c r="CT72" s="510"/>
      <c r="CU72" s="510"/>
      <c r="CV72" s="510"/>
      <c r="CW72" s="510"/>
      <c r="CX72" s="510"/>
      <c r="CY72" s="510"/>
      <c r="CZ72" s="510"/>
      <c r="DA72" s="510"/>
      <c r="DB72" s="510"/>
      <c r="DC72" s="510"/>
      <c r="DD72" s="510"/>
      <c r="DE72" s="510"/>
      <c r="DF72" s="510"/>
      <c r="DG72" s="510"/>
      <c r="DH72" s="510"/>
      <c r="DI72" s="510"/>
      <c r="DJ72" s="510"/>
      <c r="DK72" s="510"/>
      <c r="IB72" s="512"/>
    </row>
    <row r="73" spans="1:236" s="511" customFormat="1" x14ac:dyDescent="0.15">
      <c r="A73" s="510"/>
      <c r="B73" s="510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0"/>
      <c r="BG73" s="510"/>
      <c r="BH73" s="510"/>
      <c r="BI73" s="510"/>
      <c r="BJ73" s="510"/>
      <c r="BK73" s="510"/>
      <c r="BL73" s="510"/>
      <c r="BM73" s="510"/>
      <c r="BN73" s="510"/>
      <c r="BO73" s="510"/>
      <c r="BP73" s="510"/>
      <c r="BQ73" s="510"/>
      <c r="BR73" s="510"/>
      <c r="BS73" s="510"/>
      <c r="BT73" s="510"/>
      <c r="BU73" s="510"/>
      <c r="BV73" s="510"/>
      <c r="BW73" s="510"/>
      <c r="BX73" s="510"/>
      <c r="BY73" s="510"/>
      <c r="BZ73" s="510"/>
      <c r="CA73" s="510"/>
      <c r="CB73" s="510"/>
      <c r="CC73" s="510"/>
      <c r="CD73" s="510"/>
      <c r="CE73" s="510"/>
      <c r="CF73" s="510"/>
      <c r="CG73" s="510"/>
      <c r="CH73" s="510"/>
      <c r="CI73" s="510"/>
      <c r="CJ73" s="510"/>
      <c r="CK73" s="510"/>
      <c r="CL73" s="510"/>
      <c r="CM73" s="510"/>
      <c r="CN73" s="510"/>
      <c r="CO73" s="510"/>
      <c r="CP73" s="510"/>
      <c r="CQ73" s="510"/>
      <c r="CR73" s="510"/>
      <c r="CS73" s="510"/>
      <c r="CT73" s="510"/>
      <c r="CU73" s="510"/>
      <c r="CV73" s="510"/>
      <c r="CW73" s="510"/>
      <c r="CX73" s="510"/>
      <c r="CY73" s="510"/>
      <c r="CZ73" s="510"/>
      <c r="DA73" s="510"/>
      <c r="DB73" s="510"/>
      <c r="DC73" s="510"/>
      <c r="DD73" s="510"/>
      <c r="DE73" s="510"/>
      <c r="DF73" s="510"/>
      <c r="DG73" s="510"/>
      <c r="DH73" s="510"/>
      <c r="DI73" s="510"/>
      <c r="DJ73" s="510"/>
      <c r="DK73" s="510"/>
      <c r="IB73" s="512"/>
    </row>
    <row r="74" spans="1:236" s="511" customFormat="1" x14ac:dyDescent="0.15">
      <c r="A74" s="510"/>
      <c r="B74" s="310"/>
      <c r="C74" s="310"/>
      <c r="D74" s="310"/>
      <c r="E74" s="541" t="s">
        <v>210</v>
      </c>
      <c r="F74" s="541" t="s">
        <v>630</v>
      </c>
      <c r="G74" s="541" t="s">
        <v>631</v>
      </c>
      <c r="H74" s="541"/>
      <c r="I74" s="566"/>
      <c r="J74" s="541"/>
      <c r="K74" s="541"/>
      <c r="L74" s="541"/>
      <c r="M74" s="541"/>
      <c r="N74" s="516"/>
      <c r="O74" s="3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0"/>
      <c r="BJ74" s="510"/>
      <c r="BK74" s="510"/>
      <c r="BL74" s="510"/>
      <c r="BM74" s="510"/>
      <c r="BN74" s="510"/>
      <c r="BO74" s="510"/>
      <c r="BP74" s="510"/>
      <c r="BQ74" s="510"/>
      <c r="BR74" s="510"/>
      <c r="BS74" s="510"/>
      <c r="BT74" s="510"/>
      <c r="BU74" s="510"/>
      <c r="BV74" s="510"/>
      <c r="BW74" s="510"/>
      <c r="BX74" s="510"/>
      <c r="BY74" s="510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/>
      <c r="CM74" s="510"/>
      <c r="CN74" s="510"/>
      <c r="CO74" s="510"/>
      <c r="CP74" s="510"/>
      <c r="CQ74" s="510"/>
      <c r="CR74" s="510"/>
      <c r="CS74" s="510"/>
      <c r="CT74" s="510"/>
      <c r="CU74" s="510"/>
      <c r="CV74" s="510"/>
      <c r="CW74" s="510"/>
      <c r="CX74" s="510"/>
      <c r="CY74" s="510"/>
      <c r="CZ74" s="510"/>
      <c r="DA74" s="510"/>
      <c r="DB74" s="510"/>
      <c r="DC74" s="510"/>
      <c r="DD74" s="510"/>
      <c r="DE74" s="510"/>
      <c r="DF74" s="510"/>
      <c r="DG74" s="510"/>
      <c r="DH74" s="510"/>
      <c r="DI74" s="510"/>
      <c r="DJ74" s="510"/>
      <c r="DK74" s="510"/>
      <c r="IB74" s="512"/>
    </row>
    <row r="75" spans="1:236" s="511" customFormat="1" ht="21.95" customHeight="1" x14ac:dyDescent="0.15">
      <c r="A75" s="510"/>
      <c r="B75" s="439"/>
      <c r="C75" s="439"/>
      <c r="D75" s="440"/>
      <c r="E75" s="159" t="s">
        <v>632</v>
      </c>
      <c r="F75" s="543"/>
      <c r="G75" s="160"/>
      <c r="H75" s="519"/>
      <c r="I75" s="567"/>
      <c r="J75" s="568"/>
      <c r="K75" s="568"/>
      <c r="L75" s="568"/>
      <c r="M75" s="569"/>
      <c r="N75" s="570"/>
      <c r="O75" s="146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0"/>
      <c r="CM75" s="510"/>
      <c r="CN75" s="510"/>
      <c r="CO75" s="510"/>
      <c r="CP75" s="510"/>
      <c r="CQ75" s="510"/>
      <c r="CR75" s="510"/>
      <c r="CS75" s="510"/>
      <c r="CT75" s="510"/>
      <c r="CU75" s="510"/>
      <c r="CV75" s="510"/>
      <c r="CW75" s="510"/>
      <c r="CX75" s="510"/>
      <c r="CY75" s="510"/>
      <c r="CZ75" s="510"/>
      <c r="DA75" s="510"/>
      <c r="DB75" s="510"/>
      <c r="DC75" s="510"/>
      <c r="DD75" s="510"/>
      <c r="DE75" s="510"/>
      <c r="DF75" s="510"/>
      <c r="DG75" s="510"/>
      <c r="DH75" s="510"/>
      <c r="DI75" s="510"/>
      <c r="DJ75" s="510"/>
      <c r="DK75" s="510"/>
      <c r="IB75" s="512"/>
    </row>
    <row r="76" spans="1:236" s="511" customFormat="1" ht="14.25" customHeight="1" x14ac:dyDescent="0.15">
      <c r="A76" s="510"/>
      <c r="B76" s="378" t="s">
        <v>552</v>
      </c>
      <c r="C76" s="386" t="s">
        <v>18</v>
      </c>
      <c r="D76" s="494"/>
      <c r="E76" s="571"/>
      <c r="F76" s="572"/>
      <c r="G76" s="573"/>
      <c r="H76" s="934" t="s">
        <v>633</v>
      </c>
      <c r="I76" s="574"/>
      <c r="J76" s="575"/>
      <c r="K76" s="576"/>
      <c r="L76" s="577"/>
      <c r="M76" s="942"/>
      <c r="N76" s="187"/>
      <c r="O76" s="169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10"/>
      <c r="CS76" s="510"/>
      <c r="CT76" s="510"/>
      <c r="CU76" s="510"/>
      <c r="CV76" s="510"/>
      <c r="CW76" s="510"/>
      <c r="CX76" s="510"/>
      <c r="CY76" s="510"/>
      <c r="CZ76" s="510"/>
      <c r="DA76" s="510"/>
      <c r="DB76" s="510"/>
      <c r="DC76" s="510"/>
      <c r="DD76" s="510"/>
      <c r="DE76" s="510"/>
      <c r="DF76" s="510"/>
      <c r="DG76" s="510"/>
      <c r="DH76" s="510"/>
      <c r="DI76" s="510"/>
      <c r="DJ76" s="510"/>
      <c r="DK76" s="510"/>
      <c r="IB76" s="512"/>
    </row>
    <row r="77" spans="1:236" s="511" customFormat="1" ht="27.75" customHeight="1" thickBot="1" x14ac:dyDescent="0.2">
      <c r="A77" s="510"/>
      <c r="B77" s="561"/>
      <c r="C77" s="539"/>
      <c r="D77" s="540"/>
      <c r="E77" s="564" t="s">
        <v>634</v>
      </c>
      <c r="F77" s="564" t="s">
        <v>635</v>
      </c>
      <c r="G77" s="564" t="s">
        <v>636</v>
      </c>
      <c r="H77" s="935"/>
      <c r="I77" s="578"/>
      <c r="J77" s="579"/>
      <c r="K77" s="579"/>
      <c r="L77" s="579"/>
      <c r="M77" s="942"/>
      <c r="N77" s="580"/>
      <c r="O77" s="581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10"/>
      <c r="BL77" s="510"/>
      <c r="BM77" s="510"/>
      <c r="BN77" s="510"/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10"/>
      <c r="CB77" s="510"/>
      <c r="CC77" s="510"/>
      <c r="CD77" s="510"/>
      <c r="CE77" s="510"/>
      <c r="CF77" s="510"/>
      <c r="CG77" s="510"/>
      <c r="CH77" s="510"/>
      <c r="CI77" s="510"/>
      <c r="CJ77" s="510"/>
      <c r="CK77" s="510"/>
      <c r="CL77" s="510"/>
      <c r="CM77" s="510"/>
      <c r="CN77" s="510"/>
      <c r="CO77" s="510"/>
      <c r="CP77" s="510"/>
      <c r="CQ77" s="510"/>
      <c r="CR77" s="510"/>
      <c r="CS77" s="510"/>
      <c r="CT77" s="510"/>
      <c r="CU77" s="510"/>
      <c r="CV77" s="510"/>
      <c r="CW77" s="510"/>
      <c r="CX77" s="510"/>
      <c r="CY77" s="510"/>
      <c r="CZ77" s="510"/>
      <c r="DA77" s="510"/>
      <c r="DB77" s="510"/>
      <c r="DC77" s="510"/>
      <c r="DD77" s="510"/>
      <c r="DE77" s="510"/>
      <c r="DF77" s="510"/>
      <c r="DG77" s="510"/>
      <c r="DH77" s="510"/>
      <c r="DI77" s="510"/>
      <c r="DJ77" s="510"/>
      <c r="DK77" s="510"/>
      <c r="IB77" s="512"/>
    </row>
    <row r="78" spans="1:236" s="511" customFormat="1" ht="20.100000000000001" customHeight="1" x14ac:dyDescent="0.15">
      <c r="A78" s="510"/>
      <c r="B78" s="525" t="str">
        <f>$B$12</f>
        <v>1 競馬事業会計</v>
      </c>
      <c r="C78" s="222">
        <v>0</v>
      </c>
      <c r="D78" s="509">
        <v>1</v>
      </c>
      <c r="E78" s="63"/>
      <c r="F78" s="63"/>
      <c r="G78" s="63"/>
      <c r="H78" s="65">
        <f t="shared" ref="H78:H83" si="15">IF(F78=0,0,G78/F78)</f>
        <v>0</v>
      </c>
      <c r="I78" s="582"/>
      <c r="J78" s="582"/>
      <c r="K78" s="582"/>
      <c r="L78" s="582"/>
      <c r="M78" s="582"/>
      <c r="N78" s="310"/>
      <c r="O78" s="3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  <c r="BK78" s="510"/>
      <c r="BL78" s="510"/>
      <c r="BM78" s="510"/>
      <c r="BN78" s="510"/>
      <c r="BO78" s="510"/>
      <c r="BP78" s="510"/>
      <c r="BQ78" s="510"/>
      <c r="BR78" s="510"/>
      <c r="BS78" s="510"/>
      <c r="BT78" s="510"/>
      <c r="BU78" s="510"/>
      <c r="BV78" s="510"/>
      <c r="BW78" s="510"/>
      <c r="BX78" s="510"/>
      <c r="BY78" s="510"/>
      <c r="BZ78" s="510"/>
      <c r="CA78" s="510"/>
      <c r="CB78" s="510"/>
      <c r="CC78" s="510"/>
      <c r="CD78" s="510"/>
      <c r="CE78" s="510"/>
      <c r="CF78" s="510"/>
      <c r="CG78" s="510"/>
      <c r="CH78" s="510"/>
      <c r="CI78" s="510"/>
      <c r="CJ78" s="510"/>
      <c r="CK78" s="510"/>
      <c r="CL78" s="510"/>
      <c r="CM78" s="510"/>
      <c r="CN78" s="510"/>
      <c r="CO78" s="510"/>
      <c r="CP78" s="510"/>
      <c r="CQ78" s="510"/>
      <c r="CR78" s="510"/>
      <c r="CS78" s="510"/>
      <c r="CT78" s="510"/>
      <c r="CU78" s="510"/>
      <c r="CV78" s="510"/>
      <c r="CW78" s="510"/>
      <c r="CX78" s="510"/>
      <c r="CY78" s="510"/>
      <c r="CZ78" s="510"/>
      <c r="DA78" s="510"/>
      <c r="DB78" s="510"/>
      <c r="DC78" s="510"/>
      <c r="DD78" s="510"/>
      <c r="DE78" s="510"/>
      <c r="DF78" s="510"/>
      <c r="DG78" s="510"/>
      <c r="DH78" s="510"/>
      <c r="DI78" s="510"/>
      <c r="DJ78" s="510"/>
      <c r="DK78" s="510"/>
      <c r="IB78" s="512"/>
    </row>
    <row r="79" spans="1:236" s="511" customFormat="1" ht="20.100000000000001" customHeight="1" x14ac:dyDescent="0.15">
      <c r="A79" s="510"/>
      <c r="B79" s="525" t="str">
        <f>$B$13</f>
        <v>2 自転車競走事業会計</v>
      </c>
      <c r="C79" s="194">
        <v>0</v>
      </c>
      <c r="D79" s="343">
        <v>2</v>
      </c>
      <c r="E79" s="96">
        <v>5</v>
      </c>
      <c r="F79" s="96">
        <v>16</v>
      </c>
      <c r="G79" s="96">
        <v>5881</v>
      </c>
      <c r="H79" s="95">
        <f t="shared" si="15"/>
        <v>367.5625</v>
      </c>
      <c r="I79" s="582"/>
      <c r="J79" s="582"/>
      <c r="K79" s="582"/>
      <c r="L79" s="582"/>
      <c r="M79" s="582"/>
      <c r="N79" s="310"/>
      <c r="O79" s="3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/>
      <c r="BN79" s="510"/>
      <c r="BO79" s="510"/>
      <c r="BP79" s="510"/>
      <c r="BQ79" s="510"/>
      <c r="BR79" s="510"/>
      <c r="BS79" s="510"/>
      <c r="BT79" s="510"/>
      <c r="BU79" s="510"/>
      <c r="BV79" s="510"/>
      <c r="BW79" s="510"/>
      <c r="BX79" s="510"/>
      <c r="BY79" s="510"/>
      <c r="BZ79" s="510"/>
      <c r="CA79" s="510"/>
      <c r="CB79" s="510"/>
      <c r="CC79" s="510"/>
      <c r="CD79" s="510"/>
      <c r="CE79" s="510"/>
      <c r="CF79" s="510"/>
      <c r="CG79" s="510"/>
      <c r="CH79" s="510"/>
      <c r="CI79" s="510"/>
      <c r="CJ79" s="510"/>
      <c r="CK79" s="510"/>
      <c r="CL79" s="510"/>
      <c r="CM79" s="510"/>
      <c r="CN79" s="510"/>
      <c r="CO79" s="510"/>
      <c r="CP79" s="510"/>
      <c r="CQ79" s="510"/>
      <c r="CR79" s="510"/>
      <c r="CS79" s="510"/>
      <c r="CT79" s="510"/>
      <c r="CU79" s="510"/>
      <c r="CV79" s="510"/>
      <c r="CW79" s="510"/>
      <c r="CX79" s="510"/>
      <c r="CY79" s="510"/>
      <c r="CZ79" s="510"/>
      <c r="DA79" s="510"/>
      <c r="DB79" s="510"/>
      <c r="DC79" s="510"/>
      <c r="DD79" s="510"/>
      <c r="DE79" s="510"/>
      <c r="DF79" s="510"/>
      <c r="DG79" s="510"/>
      <c r="DH79" s="510"/>
      <c r="DI79" s="510"/>
      <c r="DJ79" s="510"/>
      <c r="DK79" s="510"/>
      <c r="IB79" s="512"/>
    </row>
    <row r="80" spans="1:236" s="511" customFormat="1" ht="20.100000000000001" customHeight="1" x14ac:dyDescent="0.15">
      <c r="A80" s="510"/>
      <c r="B80" s="526" t="str">
        <f>$B$14</f>
        <v>3 小型自動車競走事業会計</v>
      </c>
      <c r="C80" s="194">
        <v>0</v>
      </c>
      <c r="D80" s="343">
        <v>3</v>
      </c>
      <c r="E80" s="96"/>
      <c r="F80" s="96"/>
      <c r="G80" s="96"/>
      <c r="H80" s="95">
        <f t="shared" si="15"/>
        <v>0</v>
      </c>
      <c r="I80" s="582"/>
      <c r="J80" s="582"/>
      <c r="K80" s="582"/>
      <c r="L80" s="582"/>
      <c r="M80" s="582"/>
      <c r="N80" s="310"/>
      <c r="O80" s="3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  <c r="BK80" s="510"/>
      <c r="BL80" s="510"/>
      <c r="BM80" s="510"/>
      <c r="BN80" s="510"/>
      <c r="BO80" s="510"/>
      <c r="BP80" s="510"/>
      <c r="BQ80" s="510"/>
      <c r="BR80" s="510"/>
      <c r="BS80" s="510"/>
      <c r="BT80" s="510"/>
      <c r="BU80" s="510"/>
      <c r="BV80" s="510"/>
      <c r="BW80" s="510"/>
      <c r="BX80" s="510"/>
      <c r="BY80" s="510"/>
      <c r="BZ80" s="510"/>
      <c r="CA80" s="510"/>
      <c r="CB80" s="510"/>
      <c r="CC80" s="510"/>
      <c r="CD80" s="510"/>
      <c r="CE80" s="510"/>
      <c r="CF80" s="510"/>
      <c r="CG80" s="510"/>
      <c r="CH80" s="510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  <c r="CT80" s="510"/>
      <c r="CU80" s="510"/>
      <c r="CV80" s="510"/>
      <c r="CW80" s="510"/>
      <c r="CX80" s="510"/>
      <c r="CY80" s="510"/>
      <c r="CZ80" s="510"/>
      <c r="DA80" s="510"/>
      <c r="DB80" s="510"/>
      <c r="DC80" s="510"/>
      <c r="DD80" s="510"/>
      <c r="DE80" s="510"/>
      <c r="DF80" s="510"/>
      <c r="DG80" s="510"/>
      <c r="DH80" s="510"/>
      <c r="DI80" s="510"/>
      <c r="DJ80" s="510"/>
      <c r="DK80" s="510"/>
      <c r="IB80" s="512"/>
    </row>
    <row r="81" spans="1:236" s="511" customFormat="1" ht="20.100000000000001" customHeight="1" x14ac:dyDescent="0.15">
      <c r="A81" s="510"/>
      <c r="B81" s="527" t="str">
        <f>$B$15</f>
        <v>4 モーターボート競走事業会計</v>
      </c>
      <c r="C81" s="194">
        <v>0</v>
      </c>
      <c r="D81" s="343">
        <v>4</v>
      </c>
      <c r="E81" s="96"/>
      <c r="F81" s="96"/>
      <c r="G81" s="96"/>
      <c r="H81" s="95">
        <f t="shared" si="15"/>
        <v>0</v>
      </c>
      <c r="I81" s="582"/>
      <c r="J81" s="582"/>
      <c r="K81" s="582"/>
      <c r="L81" s="582"/>
      <c r="M81" s="582"/>
      <c r="N81" s="310"/>
      <c r="O81" s="3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0"/>
      <c r="BZ81" s="510"/>
      <c r="CA81" s="510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0"/>
      <c r="CN81" s="510"/>
      <c r="CO81" s="510"/>
      <c r="CP81" s="510"/>
      <c r="CQ81" s="510"/>
      <c r="CR81" s="510"/>
      <c r="CS81" s="510"/>
      <c r="CT81" s="510"/>
      <c r="CU81" s="510"/>
      <c r="CV81" s="510"/>
      <c r="CW81" s="510"/>
      <c r="CX81" s="510"/>
      <c r="CY81" s="510"/>
      <c r="CZ81" s="510"/>
      <c r="DA81" s="510"/>
      <c r="DB81" s="510"/>
      <c r="DC81" s="510"/>
      <c r="DD81" s="510"/>
      <c r="DE81" s="510"/>
      <c r="DF81" s="510"/>
      <c r="DG81" s="510"/>
      <c r="DH81" s="510"/>
      <c r="DI81" s="510"/>
      <c r="DJ81" s="510"/>
      <c r="DK81" s="510"/>
      <c r="IB81" s="512"/>
    </row>
    <row r="82" spans="1:236" s="511" customFormat="1" ht="20.100000000000001" customHeight="1" x14ac:dyDescent="0.15">
      <c r="A82" s="510"/>
      <c r="B82" s="525" t="str">
        <f>$B$16</f>
        <v>5 宝くじ事業会計</v>
      </c>
      <c r="C82" s="194">
        <v>0</v>
      </c>
      <c r="D82" s="343">
        <v>5</v>
      </c>
      <c r="E82" s="193">
        <v>0</v>
      </c>
      <c r="F82" s="193">
        <v>0</v>
      </c>
      <c r="G82" s="193">
        <v>0</v>
      </c>
      <c r="H82" s="202">
        <f t="shared" si="15"/>
        <v>0</v>
      </c>
      <c r="I82" s="582"/>
      <c r="J82" s="582"/>
      <c r="K82" s="582"/>
      <c r="L82" s="582"/>
      <c r="M82" s="582"/>
      <c r="N82" s="310"/>
      <c r="O82" s="3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/>
      <c r="BN82" s="510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0"/>
      <c r="BZ82" s="510"/>
      <c r="CA82" s="510"/>
      <c r="CB82" s="510"/>
      <c r="CC82" s="510"/>
      <c r="CD82" s="510"/>
      <c r="CE82" s="510"/>
      <c r="CF82" s="510"/>
      <c r="CG82" s="510"/>
      <c r="CH82" s="510"/>
      <c r="CI82" s="510"/>
      <c r="CJ82" s="510"/>
      <c r="CK82" s="510"/>
      <c r="CL82" s="510"/>
      <c r="CM82" s="510"/>
      <c r="CN82" s="510"/>
      <c r="CO82" s="510"/>
      <c r="CP82" s="510"/>
      <c r="CQ82" s="510"/>
      <c r="CR82" s="510"/>
      <c r="CS82" s="510"/>
      <c r="CT82" s="510"/>
      <c r="CU82" s="510"/>
      <c r="CV82" s="510"/>
      <c r="CW82" s="510"/>
      <c r="CX82" s="510"/>
      <c r="CY82" s="510"/>
      <c r="CZ82" s="510"/>
      <c r="DA82" s="510"/>
      <c r="DB82" s="510"/>
      <c r="DC82" s="510"/>
      <c r="DD82" s="510"/>
      <c r="DE82" s="510"/>
      <c r="DF82" s="510"/>
      <c r="DG82" s="510"/>
      <c r="DH82" s="510"/>
      <c r="DI82" s="510"/>
      <c r="DJ82" s="510"/>
      <c r="DK82" s="510"/>
      <c r="IB82" s="512"/>
    </row>
    <row r="83" spans="1:236" s="511" customFormat="1" ht="20.100000000000001" customHeight="1" thickBot="1" x14ac:dyDescent="0.2">
      <c r="A83" s="510"/>
      <c r="B83" s="525" t="str">
        <f>$B$17</f>
        <v>合計(1～5)</v>
      </c>
      <c r="C83" s="225">
        <v>0</v>
      </c>
      <c r="D83" s="515">
        <v>6</v>
      </c>
      <c r="E83" s="68">
        <f>SUM(E78:E82)</f>
        <v>5</v>
      </c>
      <c r="F83" s="68">
        <f t="shared" ref="F83" si="16">SUM(F78:F82)</f>
        <v>16</v>
      </c>
      <c r="G83" s="68">
        <f>SUM(G78:G82)</f>
        <v>5881</v>
      </c>
      <c r="H83" s="69">
        <f t="shared" si="15"/>
        <v>367.5625</v>
      </c>
      <c r="I83" s="582"/>
      <c r="J83" s="583"/>
      <c r="K83" s="583"/>
      <c r="L83" s="583"/>
      <c r="M83" s="582"/>
      <c r="N83" s="310"/>
      <c r="O83" s="3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0"/>
      <c r="CA83" s="510"/>
      <c r="CB83" s="510"/>
      <c r="CC83" s="510"/>
      <c r="CD83" s="510"/>
      <c r="CE83" s="510"/>
      <c r="CF83" s="510"/>
      <c r="CG83" s="510"/>
      <c r="CH83" s="510"/>
      <c r="CI83" s="510"/>
      <c r="CJ83" s="510"/>
      <c r="CK83" s="510"/>
      <c r="CL83" s="510"/>
      <c r="CM83" s="510"/>
      <c r="CN83" s="510"/>
      <c r="CO83" s="510"/>
      <c r="CP83" s="510"/>
      <c r="CQ83" s="510"/>
      <c r="CR83" s="510"/>
      <c r="CS83" s="510"/>
      <c r="CT83" s="510"/>
      <c r="CU83" s="510"/>
      <c r="CV83" s="510"/>
      <c r="CW83" s="510"/>
      <c r="CX83" s="510"/>
      <c r="CY83" s="510"/>
      <c r="CZ83" s="510"/>
      <c r="DA83" s="510"/>
      <c r="DB83" s="510"/>
      <c r="DC83" s="510"/>
      <c r="DD83" s="510"/>
      <c r="DE83" s="510"/>
      <c r="DF83" s="510"/>
      <c r="DG83" s="510"/>
      <c r="DH83" s="510"/>
      <c r="DI83" s="510"/>
      <c r="DJ83" s="510"/>
      <c r="DK83" s="510"/>
      <c r="IB83" s="512"/>
    </row>
    <row r="84" spans="1:236" s="511" customFormat="1" x14ac:dyDescent="0.15">
      <c r="A84" s="584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0"/>
      <c r="BP84" s="510"/>
      <c r="BQ84" s="510"/>
      <c r="BR84" s="510"/>
      <c r="BS84" s="510"/>
      <c r="BT84" s="510"/>
      <c r="BU84" s="510"/>
      <c r="BV84" s="510"/>
      <c r="BW84" s="510"/>
      <c r="BX84" s="510"/>
      <c r="BY84" s="510"/>
      <c r="BZ84" s="510"/>
      <c r="CA84" s="510"/>
      <c r="CB84" s="510"/>
      <c r="CC84" s="510"/>
      <c r="CD84" s="510"/>
      <c r="CE84" s="510"/>
      <c r="CF84" s="510"/>
      <c r="CG84" s="510"/>
      <c r="CH84" s="510"/>
      <c r="CI84" s="510"/>
      <c r="CJ84" s="510"/>
      <c r="CK84" s="510"/>
      <c r="CL84" s="510"/>
      <c r="CM84" s="510"/>
      <c r="CN84" s="510"/>
      <c r="CO84" s="510"/>
      <c r="CP84" s="510"/>
      <c r="CQ84" s="510"/>
      <c r="CR84" s="510"/>
      <c r="CS84" s="510"/>
      <c r="CT84" s="510"/>
      <c r="CU84" s="510"/>
      <c r="CV84" s="510"/>
      <c r="CW84" s="510"/>
      <c r="CX84" s="510"/>
      <c r="CY84" s="510"/>
      <c r="CZ84" s="510"/>
      <c r="DA84" s="510"/>
      <c r="DB84" s="510"/>
      <c r="DC84" s="510"/>
      <c r="DD84" s="510"/>
      <c r="DE84" s="510"/>
      <c r="DF84" s="510"/>
      <c r="DG84" s="510"/>
      <c r="DH84" s="510"/>
      <c r="DI84" s="510"/>
      <c r="DJ84" s="510"/>
      <c r="DK84" s="510"/>
      <c r="IB84" s="512"/>
    </row>
    <row r="85" spans="1:236" s="511" customFormat="1" hidden="1" x14ac:dyDescent="0.15">
      <c r="A85" s="584"/>
      <c r="B85" s="584"/>
      <c r="C85" s="584"/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/>
      <c r="BU85" s="510"/>
      <c r="BV85" s="510"/>
      <c r="BW85" s="510"/>
      <c r="BX85" s="510"/>
      <c r="BY85" s="510"/>
      <c r="BZ85" s="510"/>
      <c r="CA85" s="510"/>
      <c r="CB85" s="510"/>
      <c r="CC85" s="510"/>
      <c r="CD85" s="510"/>
      <c r="CE85" s="510"/>
      <c r="CF85" s="510"/>
      <c r="CG85" s="510"/>
      <c r="CH85" s="510"/>
      <c r="CI85" s="510"/>
      <c r="CJ85" s="510"/>
      <c r="CK85" s="510"/>
      <c r="CL85" s="510"/>
      <c r="CM85" s="510"/>
      <c r="CN85" s="510"/>
      <c r="CO85" s="510"/>
      <c r="CP85" s="510"/>
      <c r="CQ85" s="510"/>
      <c r="CR85" s="510"/>
      <c r="CS85" s="510"/>
      <c r="CT85" s="510"/>
      <c r="CU85" s="510"/>
      <c r="CV85" s="510"/>
      <c r="CW85" s="510"/>
      <c r="CX85" s="510"/>
      <c r="CY85" s="510"/>
      <c r="CZ85" s="510"/>
      <c r="DA85" s="510"/>
      <c r="DB85" s="510"/>
      <c r="DC85" s="510"/>
      <c r="DD85" s="510"/>
      <c r="DE85" s="510"/>
      <c r="DF85" s="510"/>
      <c r="DG85" s="510"/>
      <c r="DH85" s="510"/>
      <c r="DI85" s="510"/>
      <c r="DJ85" s="510"/>
      <c r="DK85" s="510"/>
      <c r="IB85" s="512"/>
    </row>
    <row r="86" spans="1:236" s="511" customFormat="1" hidden="1" x14ac:dyDescent="0.15">
      <c r="A86" s="584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584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/>
      <c r="BN86" s="510"/>
      <c r="BO86" s="510"/>
      <c r="BP86" s="510"/>
      <c r="BQ86" s="510"/>
      <c r="BR86" s="510"/>
      <c r="BS86" s="510"/>
      <c r="BT86" s="510"/>
      <c r="BU86" s="510"/>
      <c r="BV86" s="510"/>
      <c r="BW86" s="510"/>
      <c r="BX86" s="510"/>
      <c r="BY86" s="510"/>
      <c r="BZ86" s="510"/>
      <c r="CA86" s="510"/>
      <c r="CB86" s="510"/>
      <c r="CC86" s="510"/>
      <c r="CD86" s="510"/>
      <c r="CE86" s="510"/>
      <c r="CF86" s="510"/>
      <c r="CG86" s="510"/>
      <c r="CH86" s="510"/>
      <c r="CI86" s="510"/>
      <c r="CJ86" s="510"/>
      <c r="CK86" s="510"/>
      <c r="CL86" s="510"/>
      <c r="CM86" s="510"/>
      <c r="CN86" s="510"/>
      <c r="CO86" s="510"/>
      <c r="CP86" s="510"/>
      <c r="CQ86" s="510"/>
      <c r="CR86" s="510"/>
      <c r="CS86" s="510"/>
      <c r="CT86" s="510"/>
      <c r="CU86" s="510"/>
      <c r="CV86" s="510"/>
      <c r="CW86" s="510"/>
      <c r="CX86" s="510"/>
      <c r="CY86" s="510"/>
      <c r="CZ86" s="510"/>
      <c r="DA86" s="510"/>
      <c r="DB86" s="510"/>
      <c r="DC86" s="510"/>
      <c r="DD86" s="510"/>
      <c r="DE86" s="510"/>
      <c r="DF86" s="510"/>
      <c r="DG86" s="510"/>
      <c r="DH86" s="510"/>
      <c r="DI86" s="510"/>
      <c r="DJ86" s="510"/>
      <c r="DK86" s="510"/>
      <c r="IB86" s="512"/>
    </row>
    <row r="87" spans="1:236" s="511" customFormat="1" hidden="1" x14ac:dyDescent="0.15">
      <c r="A87" s="584"/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/>
      <c r="BN87" s="510"/>
      <c r="BO87" s="510"/>
      <c r="BP87" s="510"/>
      <c r="BQ87" s="510"/>
      <c r="BR87" s="510"/>
      <c r="BS87" s="510"/>
      <c r="BT87" s="510"/>
      <c r="BU87" s="510"/>
      <c r="BV87" s="510"/>
      <c r="BW87" s="510"/>
      <c r="BX87" s="510"/>
      <c r="BY87" s="510"/>
      <c r="BZ87" s="510"/>
      <c r="CA87" s="510"/>
      <c r="CB87" s="510"/>
      <c r="CC87" s="510"/>
      <c r="CD87" s="510"/>
      <c r="CE87" s="510"/>
      <c r="CF87" s="510"/>
      <c r="CG87" s="510"/>
      <c r="CH87" s="510"/>
      <c r="CI87" s="510"/>
      <c r="CJ87" s="510"/>
      <c r="CK87" s="510"/>
      <c r="CL87" s="510"/>
      <c r="CM87" s="510"/>
      <c r="CN87" s="510"/>
      <c r="CO87" s="510"/>
      <c r="CP87" s="510"/>
      <c r="CQ87" s="510"/>
      <c r="CR87" s="510"/>
      <c r="CS87" s="510"/>
      <c r="CT87" s="510"/>
      <c r="CU87" s="510"/>
      <c r="CV87" s="510"/>
      <c r="CW87" s="510"/>
      <c r="CX87" s="510"/>
      <c r="CY87" s="510"/>
      <c r="CZ87" s="510"/>
      <c r="DA87" s="510"/>
      <c r="DB87" s="510"/>
      <c r="DC87" s="510"/>
      <c r="DD87" s="510"/>
      <c r="DE87" s="510"/>
      <c r="DF87" s="510"/>
      <c r="DG87" s="510"/>
      <c r="DH87" s="510"/>
      <c r="DI87" s="510"/>
      <c r="DJ87" s="510"/>
      <c r="DK87" s="510"/>
      <c r="IB87" s="512"/>
    </row>
    <row r="88" spans="1:236" s="511" customFormat="1" hidden="1" x14ac:dyDescent="0.15">
      <c r="A88" s="584"/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/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/>
      <c r="BN88" s="510"/>
      <c r="BO88" s="510"/>
      <c r="BP88" s="510"/>
      <c r="BQ88" s="510"/>
      <c r="BR88" s="510"/>
      <c r="BS88" s="510"/>
      <c r="BT88" s="510"/>
      <c r="BU88" s="510"/>
      <c r="BV88" s="510"/>
      <c r="BW88" s="510"/>
      <c r="BX88" s="510"/>
      <c r="BY88" s="510"/>
      <c r="BZ88" s="510"/>
      <c r="CA88" s="510"/>
      <c r="CB88" s="510"/>
      <c r="CC88" s="510"/>
      <c r="CD88" s="510"/>
      <c r="CE88" s="510"/>
      <c r="CF88" s="510"/>
      <c r="CG88" s="510"/>
      <c r="CH88" s="510"/>
      <c r="CI88" s="510"/>
      <c r="CJ88" s="510"/>
      <c r="CK88" s="510"/>
      <c r="CL88" s="510"/>
      <c r="CM88" s="510"/>
      <c r="CN88" s="510"/>
      <c r="CO88" s="510"/>
      <c r="CP88" s="510"/>
      <c r="CQ88" s="510"/>
      <c r="CR88" s="510"/>
      <c r="CS88" s="510"/>
      <c r="CT88" s="510"/>
      <c r="CU88" s="510"/>
      <c r="CV88" s="510"/>
      <c r="CW88" s="510"/>
      <c r="CX88" s="510"/>
      <c r="CY88" s="510"/>
      <c r="CZ88" s="510"/>
      <c r="DA88" s="510"/>
      <c r="DB88" s="510"/>
      <c r="DC88" s="510"/>
      <c r="DD88" s="510"/>
      <c r="DE88" s="510"/>
      <c r="DF88" s="510"/>
      <c r="DG88" s="510"/>
      <c r="DH88" s="510"/>
      <c r="DI88" s="510"/>
      <c r="DJ88" s="510"/>
      <c r="DK88" s="510"/>
      <c r="IB88" s="512"/>
    </row>
    <row r="89" spans="1:236" s="511" customFormat="1" hidden="1" x14ac:dyDescent="0.15">
      <c r="A89" s="584"/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0"/>
      <c r="BU89" s="510"/>
      <c r="BV89" s="510"/>
      <c r="BW89" s="510"/>
      <c r="BX89" s="510"/>
      <c r="BY89" s="510"/>
      <c r="BZ89" s="510"/>
      <c r="CA89" s="510"/>
      <c r="CB89" s="510"/>
      <c r="CC89" s="510"/>
      <c r="CD89" s="510"/>
      <c r="CE89" s="510"/>
      <c r="CF89" s="510"/>
      <c r="CG89" s="510"/>
      <c r="CH89" s="510"/>
      <c r="CI89" s="510"/>
      <c r="CJ89" s="510"/>
      <c r="CK89" s="510"/>
      <c r="CL89" s="510"/>
      <c r="CM89" s="510"/>
      <c r="CN89" s="510"/>
      <c r="CO89" s="510"/>
      <c r="CP89" s="510"/>
      <c r="CQ89" s="510"/>
      <c r="CR89" s="510"/>
      <c r="CS89" s="510"/>
      <c r="CT89" s="510"/>
      <c r="CU89" s="510"/>
      <c r="CV89" s="510"/>
      <c r="CW89" s="510"/>
      <c r="CX89" s="510"/>
      <c r="CY89" s="510"/>
      <c r="CZ89" s="510"/>
      <c r="DA89" s="510"/>
      <c r="DB89" s="510"/>
      <c r="DC89" s="510"/>
      <c r="DD89" s="510"/>
      <c r="DE89" s="510"/>
      <c r="DF89" s="510"/>
      <c r="DG89" s="510"/>
      <c r="DH89" s="510"/>
      <c r="DI89" s="510"/>
      <c r="DJ89" s="510"/>
      <c r="DK89" s="510"/>
      <c r="IB89" s="512"/>
    </row>
    <row r="90" spans="1:236" s="511" customFormat="1" hidden="1" x14ac:dyDescent="0.15">
      <c r="A90" s="584"/>
      <c r="B90" s="584"/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10"/>
      <c r="CD90" s="510"/>
      <c r="CE90" s="510"/>
      <c r="CF90" s="510"/>
      <c r="CG90" s="510"/>
      <c r="CH90" s="510"/>
      <c r="CI90" s="510"/>
      <c r="CJ90" s="510"/>
      <c r="CK90" s="510"/>
      <c r="CL90" s="510"/>
      <c r="CM90" s="510"/>
      <c r="CN90" s="510"/>
      <c r="CO90" s="510"/>
      <c r="CP90" s="510"/>
      <c r="CQ90" s="510"/>
      <c r="CR90" s="510"/>
      <c r="CS90" s="510"/>
      <c r="CT90" s="510"/>
      <c r="CU90" s="510"/>
      <c r="CV90" s="510"/>
      <c r="CW90" s="510"/>
      <c r="CX90" s="510"/>
      <c r="CY90" s="510"/>
      <c r="CZ90" s="510"/>
      <c r="DA90" s="510"/>
      <c r="DB90" s="510"/>
      <c r="DC90" s="510"/>
      <c r="DD90" s="510"/>
      <c r="DE90" s="510"/>
      <c r="DF90" s="510"/>
      <c r="DG90" s="510"/>
      <c r="DH90" s="510"/>
      <c r="DI90" s="510"/>
      <c r="DJ90" s="510"/>
      <c r="DK90" s="510"/>
      <c r="IB90" s="512"/>
    </row>
    <row r="91" spans="1:236" s="511" customFormat="1" hidden="1" x14ac:dyDescent="0.15">
      <c r="A91" s="584"/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584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10"/>
      <c r="CD91" s="510"/>
      <c r="CE91" s="510"/>
      <c r="CF91" s="510"/>
      <c r="CG91" s="510"/>
      <c r="CH91" s="510"/>
      <c r="CI91" s="510"/>
      <c r="CJ91" s="510"/>
      <c r="CK91" s="510"/>
      <c r="CL91" s="510"/>
      <c r="CM91" s="510"/>
      <c r="CN91" s="510"/>
      <c r="CO91" s="510"/>
      <c r="CP91" s="510"/>
      <c r="CQ91" s="510"/>
      <c r="CR91" s="510"/>
      <c r="CS91" s="510"/>
      <c r="CT91" s="510"/>
      <c r="CU91" s="510"/>
      <c r="CV91" s="510"/>
      <c r="CW91" s="510"/>
      <c r="CX91" s="510"/>
      <c r="CY91" s="510"/>
      <c r="CZ91" s="510"/>
      <c r="DA91" s="510"/>
      <c r="DB91" s="510"/>
      <c r="DC91" s="510"/>
      <c r="DD91" s="510"/>
      <c r="DE91" s="510"/>
      <c r="DF91" s="510"/>
      <c r="DG91" s="510"/>
      <c r="DH91" s="510"/>
      <c r="DI91" s="510"/>
      <c r="DJ91" s="510"/>
      <c r="DK91" s="510"/>
      <c r="IB91" s="512"/>
    </row>
    <row r="92" spans="1:236" s="511" customFormat="1" hidden="1" x14ac:dyDescent="0.15">
      <c r="A92" s="584"/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  <c r="AI92" s="510"/>
      <c r="AJ92" s="510"/>
      <c r="AK92" s="510"/>
      <c r="AL92" s="510"/>
      <c r="AM92" s="510"/>
      <c r="AN92" s="510"/>
      <c r="AO92" s="510"/>
      <c r="AP92" s="510"/>
      <c r="AQ92" s="510"/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/>
      <c r="BN92" s="510"/>
      <c r="BO92" s="510"/>
      <c r="BP92" s="510"/>
      <c r="BQ92" s="510"/>
      <c r="BR92" s="510"/>
      <c r="BS92" s="510"/>
      <c r="BT92" s="510"/>
      <c r="BU92" s="510"/>
      <c r="BV92" s="510"/>
      <c r="BW92" s="510"/>
      <c r="BX92" s="510"/>
      <c r="BY92" s="510"/>
      <c r="BZ92" s="510"/>
      <c r="CA92" s="510"/>
      <c r="CB92" s="510"/>
      <c r="CC92" s="510"/>
      <c r="CD92" s="510"/>
      <c r="CE92" s="510"/>
      <c r="CF92" s="510"/>
      <c r="CG92" s="510"/>
      <c r="CH92" s="510"/>
      <c r="CI92" s="510"/>
      <c r="CJ92" s="510"/>
      <c r="CK92" s="510"/>
      <c r="CL92" s="510"/>
      <c r="CM92" s="510"/>
      <c r="CN92" s="510"/>
      <c r="CO92" s="510"/>
      <c r="CP92" s="510"/>
      <c r="CQ92" s="510"/>
      <c r="CR92" s="510"/>
      <c r="CS92" s="510"/>
      <c r="CT92" s="510"/>
      <c r="CU92" s="510"/>
      <c r="CV92" s="510"/>
      <c r="CW92" s="510"/>
      <c r="CX92" s="510"/>
      <c r="CY92" s="510"/>
      <c r="CZ92" s="510"/>
      <c r="DA92" s="510"/>
      <c r="DB92" s="510"/>
      <c r="DC92" s="510"/>
      <c r="DD92" s="510"/>
      <c r="DE92" s="510"/>
      <c r="DF92" s="510"/>
      <c r="DG92" s="510"/>
      <c r="DH92" s="510"/>
      <c r="DI92" s="510"/>
      <c r="DJ92" s="510"/>
      <c r="DK92" s="510"/>
      <c r="IB92" s="512"/>
    </row>
    <row r="93" spans="1:236" s="511" customFormat="1" hidden="1" x14ac:dyDescent="0.15">
      <c r="A93" s="584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/>
      <c r="AM93" s="510"/>
      <c r="AN93" s="510"/>
      <c r="AO93" s="510"/>
      <c r="AP93" s="510"/>
      <c r="AQ93" s="510"/>
      <c r="AR93" s="510"/>
      <c r="AS93" s="510"/>
      <c r="AT93" s="510"/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/>
      <c r="BN93" s="510"/>
      <c r="BO93" s="510"/>
      <c r="BP93" s="510"/>
      <c r="BQ93" s="510"/>
      <c r="BR93" s="510"/>
      <c r="BS93" s="510"/>
      <c r="BT93" s="510"/>
      <c r="BU93" s="510"/>
      <c r="BV93" s="510"/>
      <c r="BW93" s="510"/>
      <c r="BX93" s="510"/>
      <c r="BY93" s="510"/>
      <c r="BZ93" s="510"/>
      <c r="CA93" s="510"/>
      <c r="CB93" s="510"/>
      <c r="CC93" s="510"/>
      <c r="CD93" s="510"/>
      <c r="CE93" s="510"/>
      <c r="CF93" s="510"/>
      <c r="CG93" s="510"/>
      <c r="CH93" s="510"/>
      <c r="CI93" s="510"/>
      <c r="CJ93" s="510"/>
      <c r="CK93" s="510"/>
      <c r="CL93" s="510"/>
      <c r="CM93" s="510"/>
      <c r="CN93" s="510"/>
      <c r="CO93" s="510"/>
      <c r="CP93" s="510"/>
      <c r="CQ93" s="510"/>
      <c r="CR93" s="510"/>
      <c r="CS93" s="510"/>
      <c r="CT93" s="510"/>
      <c r="CU93" s="510"/>
      <c r="CV93" s="510"/>
      <c r="CW93" s="510"/>
      <c r="CX93" s="510"/>
      <c r="CY93" s="510"/>
      <c r="CZ93" s="510"/>
      <c r="DA93" s="510"/>
      <c r="DB93" s="510"/>
      <c r="DC93" s="510"/>
      <c r="DD93" s="510"/>
      <c r="DE93" s="510"/>
      <c r="DF93" s="510"/>
      <c r="DG93" s="510"/>
      <c r="DH93" s="510"/>
      <c r="DI93" s="510"/>
      <c r="DJ93" s="510"/>
      <c r="DK93" s="510"/>
      <c r="IB93" s="512"/>
    </row>
    <row r="94" spans="1:236" s="511" customFormat="1" hidden="1" x14ac:dyDescent="0.15">
      <c r="A94" s="512"/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IB94" s="512"/>
    </row>
    <row r="95" spans="1:236" s="511" customFormat="1" hidden="1" x14ac:dyDescent="0.15">
      <c r="A95" s="512"/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IB95" s="512"/>
    </row>
    <row r="96" spans="1:236" s="511" customFormat="1" hidden="1" x14ac:dyDescent="0.15">
      <c r="A96" s="512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IB96" s="512"/>
    </row>
    <row r="97" spans="1:236" s="511" customFormat="1" hidden="1" x14ac:dyDescent="0.15">
      <c r="A97" s="512"/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IB97" s="512"/>
    </row>
    <row r="98" spans="1:236" s="511" customFormat="1" hidden="1" x14ac:dyDescent="0.15">
      <c r="A98" s="512"/>
      <c r="B98" s="512"/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IB98" s="512"/>
    </row>
    <row r="99" spans="1:236" s="511" customFormat="1" hidden="1" x14ac:dyDescent="0.15">
      <c r="A99" s="512"/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IB99" s="512"/>
    </row>
    <row r="100" spans="1:236" s="511" customFormat="1" hidden="1" x14ac:dyDescent="0.15">
      <c r="A100" s="512"/>
      <c r="B100" s="512"/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IB100" s="512"/>
    </row>
    <row r="101" spans="1:236" s="511" customFormat="1" hidden="1" x14ac:dyDescent="0.15">
      <c r="A101" s="512"/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IB101" s="512"/>
    </row>
    <row r="102" spans="1:236" s="511" customFormat="1" hidden="1" x14ac:dyDescent="0.15">
      <c r="A102" s="512"/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IB102" s="512"/>
    </row>
    <row r="103" spans="1:236" s="511" customFormat="1" hidden="1" x14ac:dyDescent="0.15">
      <c r="A103" s="512"/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IB103" s="512"/>
    </row>
    <row r="104" spans="1:236" s="511" customFormat="1" hidden="1" x14ac:dyDescent="0.15">
      <c r="A104" s="512"/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IB104" s="512"/>
    </row>
    <row r="105" spans="1:236" s="511" customFormat="1" hidden="1" x14ac:dyDescent="0.15">
      <c r="A105" s="512"/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IB105" s="512"/>
    </row>
    <row r="106" spans="1:236" s="511" customFormat="1" hidden="1" x14ac:dyDescent="0.15">
      <c r="A106" s="512"/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IB106" s="512"/>
    </row>
    <row r="107" spans="1:236" s="511" customFormat="1" hidden="1" x14ac:dyDescent="0.15">
      <c r="A107" s="512"/>
      <c r="B107" s="512"/>
      <c r="C107" s="512"/>
      <c r="D107" s="512"/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IB107" s="512"/>
    </row>
    <row r="108" spans="1:236" s="511" customFormat="1" hidden="1" x14ac:dyDescent="0.15">
      <c r="A108" s="512"/>
      <c r="B108" s="512"/>
      <c r="C108" s="51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IB108" s="512"/>
    </row>
    <row r="109" spans="1:236" s="511" customFormat="1" hidden="1" x14ac:dyDescent="0.15">
      <c r="A109" s="512"/>
      <c r="B109" s="512"/>
      <c r="C109" s="51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12"/>
      <c r="IB109" s="512"/>
    </row>
    <row r="110" spans="1:236" s="511" customFormat="1" hidden="1" x14ac:dyDescent="0.15">
      <c r="A110" s="512"/>
      <c r="B110" s="512"/>
      <c r="C110" s="51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2"/>
      <c r="IB110" s="512"/>
    </row>
    <row r="111" spans="1:236" s="511" customFormat="1" hidden="1" x14ac:dyDescent="0.15">
      <c r="A111" s="512"/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IB111" s="512"/>
    </row>
    <row r="112" spans="1:236" s="511" customFormat="1" hidden="1" x14ac:dyDescent="0.15">
      <c r="A112" s="512"/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IB112" s="512"/>
    </row>
    <row r="113" spans="1:236" s="511" customFormat="1" hidden="1" x14ac:dyDescent="0.15">
      <c r="A113" s="512"/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12"/>
      <c r="IB113" s="512"/>
    </row>
    <row r="114" spans="1:236" s="511" customFormat="1" hidden="1" x14ac:dyDescent="0.15">
      <c r="A114" s="512"/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IB114" s="512"/>
    </row>
    <row r="115" spans="1:236" s="511" customFormat="1" hidden="1" x14ac:dyDescent="0.15">
      <c r="A115" s="512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IB115" s="512"/>
    </row>
    <row r="116" spans="1:236" s="511" customFormat="1" hidden="1" x14ac:dyDescent="0.15">
      <c r="A116" s="512"/>
      <c r="B116" s="512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IB116" s="512"/>
    </row>
  </sheetData>
  <sheetProtection sheet="1" objects="1" scenarios="1"/>
  <mergeCells count="23">
    <mergeCell ref="H76:H77"/>
    <mergeCell ref="M76:M77"/>
    <mergeCell ref="M43:M44"/>
    <mergeCell ref="N43:N44"/>
    <mergeCell ref="O43:O44"/>
    <mergeCell ref="G54:G55"/>
    <mergeCell ref="H54:H55"/>
    <mergeCell ref="F65:F66"/>
    <mergeCell ref="G65:G66"/>
    <mergeCell ref="H65:H66"/>
    <mergeCell ref="I65:I66"/>
    <mergeCell ref="J65:J66"/>
    <mergeCell ref="K65:K66"/>
    <mergeCell ref="E9:N9"/>
    <mergeCell ref="E21:E22"/>
    <mergeCell ref="I32:I33"/>
    <mergeCell ref="J32:J33"/>
    <mergeCell ref="G43:G44"/>
    <mergeCell ref="H43:H44"/>
    <mergeCell ref="I43:I44"/>
    <mergeCell ref="J43:J44"/>
    <mergeCell ref="K43:K44"/>
    <mergeCell ref="L43:L4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I34:K34 H35:K36 E12:H15 J12:N15 G23:M26 F34:G37 I37:K37 E45:I48 I56:O59 E67:I70 K67:N70 E78:G81 J16 N16 M34:N38 E49 H49:I49 L45:L49 E56:F60 K71" xr:uid="{FFEA19C3-9AF0-4B9B-B0B3-96C86A67F22D}">
      <formula1>-9999999999</formula1>
      <formula2>99999999999</formula2>
    </dataValidation>
  </dataValidations>
  <pageMargins left="0.59055118110236227" right="0" top="0" bottom="0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40</vt:lpstr>
      <vt:lpstr>41</vt:lpstr>
      <vt:lpstr>42</vt:lpstr>
      <vt:lpstr>43</vt:lpstr>
      <vt:lpstr>44</vt:lpstr>
      <vt:lpstr>45</vt:lpstr>
      <vt:lpstr>46</vt:lpstr>
      <vt:lpstr>47</vt:lpstr>
      <vt:lpstr>50</vt:lpstr>
      <vt:lpstr>51</vt:lpstr>
      <vt:lpstr>52</vt:lpstr>
      <vt:lpstr>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和士</dc:creator>
  <dc:description>XP1</dc:description>
  <cp:lastModifiedBy>岡田　和士</cp:lastModifiedBy>
  <cp:lastPrinted>2015-05-26T07:46:47Z</cp:lastPrinted>
  <dcterms:created xsi:type="dcterms:W3CDTF">2001-11-11T12:23:45Z</dcterms:created>
  <dcterms:modified xsi:type="dcterms:W3CDTF">2022-03-30T06:55:59Z</dcterms:modified>
</cp:coreProperties>
</file>